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180" windowWidth="15510" windowHeight="8820" tabRatio="748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気温" sheetId="13" r:id="rId13"/>
    <sheet name="最高気温" sheetId="14" r:id="rId14"/>
    <sheet name="最低気温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'10月'!$AA$2:$AC$33</definedName>
    <definedName name="c_max" localSheetId="10">'11月'!$AA$2:$AC$33</definedName>
    <definedName name="c_max" localSheetId="11">'12月'!$AA$2:$AC$33</definedName>
    <definedName name="c_max" localSheetId="1">'2月'!$AA$2:$AC$33</definedName>
    <definedName name="c_max" localSheetId="2">'3月'!$AA$2:$AC$33</definedName>
    <definedName name="c_max" localSheetId="3">'4月'!$AA$2:$AC$33</definedName>
    <definedName name="c_max" localSheetId="4">'5月'!$AA$2:$AC$33</definedName>
    <definedName name="c_max" localSheetId="5">'6月'!$AA$2:$AC$33</definedName>
    <definedName name="c_max" localSheetId="6">'7月'!$AA$2:$AC$33</definedName>
    <definedName name="c_max" localSheetId="7">'8月'!$AA$2:$AC$33</definedName>
    <definedName name="c_max" localSheetId="8">'9月'!$AA$2:$AC$33</definedName>
    <definedName name="c_max">'1月'!$AA$2:$AC$33</definedName>
    <definedName name="c_min" localSheetId="9">'10月'!$AC$2:$AE$33</definedName>
    <definedName name="c_min" localSheetId="10">'11月'!$AC$2:$AE$33</definedName>
    <definedName name="c_min" localSheetId="11">'12月'!$AC$2:$AE$33</definedName>
    <definedName name="c_min" localSheetId="1">'2月'!$AC$2:$AE$33</definedName>
    <definedName name="c_min" localSheetId="2">'3月'!$AC$2:$AE$33</definedName>
    <definedName name="c_min" localSheetId="3">'4月'!$AC$2:$AE$33</definedName>
    <definedName name="c_min" localSheetId="4">'5月'!$AC$2:$AE$33</definedName>
    <definedName name="c_min" localSheetId="5">'6月'!$AC$2:$AE$33</definedName>
    <definedName name="c_min" localSheetId="6">'7月'!$AC$2:$AE$33</definedName>
    <definedName name="c_min" localSheetId="7">'8月'!$AC$2:$AE$33</definedName>
    <definedName name="c_min" localSheetId="8">'9月'!$AC$2:$AE$33</definedName>
    <definedName name="c_min">'1月'!$AC$2:$AE$33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>'1月'!$B$3:$Y$33</definedName>
    <definedName name="EXTRACT" localSheetId="9">'10月'!$H$45:$I$45</definedName>
    <definedName name="EXTRACT" localSheetId="10">'11月'!$H$45:$I$45</definedName>
    <definedName name="EXTRACT" localSheetId="11">'12月'!$H$45:$I$45</definedName>
    <definedName name="EXTRACT" localSheetId="0">'1月'!$H$45:$I$45</definedName>
    <definedName name="EXTRACT" localSheetId="1">'2月'!$H$45:$I$45</definedName>
    <definedName name="EXTRACT" localSheetId="2">'3月'!$H$45:$I$45</definedName>
    <definedName name="EXTRACT" localSheetId="3">'4月'!$H$45:$I$45</definedName>
    <definedName name="EXTRACT" localSheetId="4">'5月'!$H$45:$I$45</definedName>
    <definedName name="EXTRACT" localSheetId="5">'6月'!$H$45:$I$45</definedName>
    <definedName name="EXTRACT" localSheetId="6">'7月'!$H$45:$I$45</definedName>
    <definedName name="EXTRACT" localSheetId="7">'8月'!$H$45:$I$45</definedName>
    <definedName name="EXTRACT" localSheetId="8">'9月'!$H$45:$I$45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'10月'!$A$1:$AF$48</definedName>
    <definedName name="_xlnm.Print_Area" localSheetId="10">'11月'!$A$1:$AF$48</definedName>
    <definedName name="_xlnm.Print_Area" localSheetId="11">'12月'!$A$1:$AF$48</definedName>
    <definedName name="_xlnm.Print_Area" localSheetId="0">'1月'!$A$1:$AF$48</definedName>
    <definedName name="_xlnm.Print_Area" localSheetId="1">'2月'!$A$1:$AF$48</definedName>
    <definedName name="_xlnm.Print_Area" localSheetId="2">'3月'!$A$1:$AF$48</definedName>
    <definedName name="_xlnm.Print_Area" localSheetId="3">'4月'!$A$1:$AF$48</definedName>
    <definedName name="_xlnm.Print_Area" localSheetId="4">'5月'!$A$1:$AF$48</definedName>
    <definedName name="_xlnm.Print_Area" localSheetId="5">'6月'!$A$1:$AF$48</definedName>
    <definedName name="_xlnm.Print_Area" localSheetId="6">'7月'!$A$1:$AF$48</definedName>
    <definedName name="_xlnm.Print_Area" localSheetId="7">'8月'!$A$1:$AF$48</definedName>
    <definedName name="_xlnm.Print_Area" localSheetId="8">'9月'!$A$1:$AF$48</definedName>
    <definedName name="_xlnm.Print_Area" localSheetId="13">'最高気温'!$A$1:$M$44</definedName>
    <definedName name="最高" localSheetId="9">'10月'!$AA$3:$AA$33</definedName>
    <definedName name="最高" localSheetId="10">'11月'!$AA$3:$AA$33</definedName>
    <definedName name="最高" localSheetId="11">'12月'!$AA$3:$AA$33</definedName>
    <definedName name="最高" localSheetId="1">'2月'!$AA$3:$AA$33</definedName>
    <definedName name="最高" localSheetId="2">'3月'!$AA$3:$AA$33</definedName>
    <definedName name="最高" localSheetId="3">'4月'!$AA$3:$AA$33</definedName>
    <definedName name="最高" localSheetId="4">'5月'!$AA$3:$AA$33</definedName>
    <definedName name="最高" localSheetId="5">'6月'!$AA$3:$AA$33</definedName>
    <definedName name="最高" localSheetId="6">'7月'!$AA$3:$AA$33</definedName>
    <definedName name="最高" localSheetId="7">'8月'!$AA$3:$AA$33</definedName>
    <definedName name="最高" localSheetId="8">'9月'!$AA$3:$AA$33</definedName>
    <definedName name="最高">'1月'!$AA$3:$AA$33</definedName>
    <definedName name="最低" localSheetId="9">'10月'!$AD$3:$AD$33</definedName>
    <definedName name="最低" localSheetId="10">'11月'!$AD$3:$AD$33</definedName>
    <definedName name="最低" localSheetId="11">'12月'!$AD$3:$AD$33</definedName>
    <definedName name="最低" localSheetId="1">'2月'!$AD$3:$AD$33</definedName>
    <definedName name="最低" localSheetId="2">'3月'!$AD$3:$AD$33</definedName>
    <definedName name="最低" localSheetId="3">'4月'!$AD$3:$AD$33</definedName>
    <definedName name="最低" localSheetId="4">'5月'!$AD$3:$AD$33</definedName>
    <definedName name="最低" localSheetId="5">'6月'!$AD$3:$AD$33</definedName>
    <definedName name="最低" localSheetId="6">'7月'!$AD$3:$AD$33</definedName>
    <definedName name="最低" localSheetId="7">'8月'!$AD$3:$AD$33</definedName>
    <definedName name="最低" localSheetId="8">'9月'!$AD$3:$AD$33</definedName>
    <definedName name="最低">'1月'!$AD$3:$AD$33</definedName>
  </definedNames>
  <calcPr fullCalcOnLoad="1" refMode="R1C1"/>
</workbook>
</file>

<file path=xl/sharedStrings.xml><?xml version="1.0" encoding="utf-8"?>
<sst xmlns="http://schemas.openxmlformats.org/spreadsheetml/2006/main" count="509" uniqueCount="56">
  <si>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</si>
  <si>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</si>
  <si>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</si>
  <si>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</si>
  <si>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</si>
  <si>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</si>
  <si>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</si>
  <si>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</si>
  <si>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</si>
  <si>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</si>
  <si>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</si>
  <si>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</si>
  <si>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</si>
  <si>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</si>
  <si>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</si>
  <si>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</si>
  <si>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</si>
  <si>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</si>
  <si>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</si>
  <si>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</si>
  <si>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</si>
  <si>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（３）平均気温(℃)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</si>
  <si>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</si>
  <si>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</si>
  <si>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</si>
  <si>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</si>
  <si>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</si>
  <si>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</si>
  <si>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</si>
  <si>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</si>
  <si>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</si>
  <si>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</si>
  <si>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</si>
  <si>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</si>
  <si>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</si>
  <si>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</si>
  <si>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</si>
  <si>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</si>
  <si>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</si>
  <si>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（４）最高気温（℃）</t>
  </si>
  <si>
    <t xml:space="preserve"> 0℃未満</t>
  </si>
  <si>
    <t>25℃以上</t>
  </si>
  <si>
    <t>30℃以上</t>
  </si>
  <si>
    <t>条件１</t>
  </si>
  <si>
    <t>条件２</t>
  </si>
  <si>
    <t>条件３</t>
  </si>
  <si>
    <t/>
  </si>
  <si>
    <t>（５）最低気温（℃）</t>
  </si>
  <si>
    <t>月最高</t>
  </si>
  <si>
    <t>月最低</t>
  </si>
  <si>
    <t>&lt;0</t>
  </si>
  <si>
    <t>&lt;0</t>
  </si>
  <si>
    <t>&gt;=25</t>
  </si>
  <si>
    <t>&gt;=25</t>
  </si>
  <si>
    <t>&gt;=30</t>
  </si>
  <si>
    <t>&gt;=30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</si>
</sst>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[hh]:mm"/>
  </numFmts>
  <fonts count="40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name val="Arial"/>
      <family val="2"/>
    </font>
    <font>
      <b/>
      <sz val="10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name val="PosterBodoni It BT"/>
      <family val="1"/>
    </font>
    <font>
      <sz val="6"/>
      <name val="ＭＳ Ｐ明朝"/>
      <family val="1"/>
    </font>
    <font>
      <b/>
      <sz val="9"/>
      <color indexed="9"/>
      <name val="Times New Roman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9"/>
      <name val="ＭＳ Ｐゴシック"/>
      <family val="3"/>
    </font>
    <font>
      <sz val="10"/>
      <color indexed="10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8"/>
      <color indexed="9"/>
      <name val="ＭＳ 明朝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15" borderId="1" applyNumberFormat="0" applyAlignment="0" applyProtection="0"/>
    <xf numFmtId="0" fontId="27" fillId="7" borderId="0" applyNumberFormat="0" applyBorder="0" applyAlignment="0" applyProtection="0"/>
    <xf numFmtId="9" fontId="4" fillId="0" borderId="0" applyFont="0" applyFill="0" applyBorder="0" applyAlignment="0" applyProtection="0"/>
    <xf numFmtId="0" fontId="0" fillId="4" borderId="2" applyNumberFormat="0" applyFont="0" applyAlignment="0" applyProtection="0"/>
    <xf numFmtId="0" fontId="28" fillId="0" borderId="3" applyNumberFormat="0" applyFill="0" applyAlignment="0" applyProtection="0"/>
    <xf numFmtId="0" fontId="29" fillId="16" borderId="0" applyNumberFormat="0" applyBorder="0" applyAlignment="0" applyProtection="0"/>
    <xf numFmtId="0" fontId="30" fillId="17" borderId="4" applyNumberFormat="0" applyAlignment="0" applyProtection="0"/>
    <xf numFmtId="0" fontId="2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17" borderId="9" applyNumberFormat="0" applyAlignment="0" applyProtection="0"/>
    <xf numFmtId="0" fontId="3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7" fillId="7" borderId="4" applyNumberFormat="0" applyAlignment="0" applyProtection="0"/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38" fillId="6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176" fontId="9" fillId="0" borderId="0" xfId="62" applyFont="1" applyBorder="1" applyAlignment="1" quotePrefix="1">
      <alignment horizontal="left"/>
      <protection/>
    </xf>
    <xf numFmtId="176" fontId="0" fillId="0" borderId="0" xfId="62" applyFont="1" applyBorder="1" applyAlignment="1">
      <alignment horizontal="left"/>
      <protection/>
    </xf>
    <xf numFmtId="176" fontId="0" fillId="0" borderId="0" xfId="62" applyFont="1" applyBorder="1" applyAlignment="1" applyProtection="1">
      <alignment horizontal="left"/>
      <protection/>
    </xf>
    <xf numFmtId="176" fontId="0" fillId="0" borderId="0" xfId="62" applyFont="1" applyBorder="1">
      <alignment/>
      <protection/>
    </xf>
    <xf numFmtId="176" fontId="0" fillId="0" borderId="0" xfId="62" applyFont="1">
      <alignment/>
      <protection/>
    </xf>
    <xf numFmtId="176" fontId="0" fillId="0" borderId="11" xfId="62" applyFont="1" applyBorder="1" applyAlignment="1" applyProtection="1">
      <alignment horizontal="right"/>
      <protection/>
    </xf>
    <xf numFmtId="176" fontId="0" fillId="0" borderId="11" xfId="62" applyFont="1" applyBorder="1" applyProtection="1">
      <alignment/>
      <protection/>
    </xf>
    <xf numFmtId="176" fontId="0" fillId="0" borderId="12" xfId="62" applyFont="1" applyBorder="1" applyProtection="1">
      <alignment/>
      <protection/>
    </xf>
    <xf numFmtId="176" fontId="0" fillId="0" borderId="13" xfId="62" applyFont="1" applyBorder="1" applyProtection="1">
      <alignment/>
      <protection/>
    </xf>
    <xf numFmtId="176" fontId="0" fillId="0" borderId="14" xfId="62" applyFont="1" applyBorder="1">
      <alignment/>
      <protection/>
    </xf>
    <xf numFmtId="176" fontId="6" fillId="0" borderId="14" xfId="62" applyFont="1" applyBorder="1" applyAlignment="1" applyProtection="1">
      <alignment horizontal="center"/>
      <protection/>
    </xf>
    <xf numFmtId="176" fontId="6" fillId="0" borderId="15" xfId="62" applyFont="1" applyBorder="1" applyAlignment="1" applyProtection="1">
      <alignment horizontal="center"/>
      <protection/>
    </xf>
    <xf numFmtId="176" fontId="6" fillId="0" borderId="16" xfId="62" applyFont="1" applyBorder="1" applyAlignment="1" applyProtection="1">
      <alignment horizontal="center"/>
      <protection/>
    </xf>
    <xf numFmtId="176" fontId="0" fillId="0" borderId="17" xfId="62" applyFont="1" applyBorder="1" applyAlignment="1" applyProtection="1">
      <alignment horizontal="left"/>
      <protection/>
    </xf>
    <xf numFmtId="176" fontId="0" fillId="0" borderId="17" xfId="62" applyFont="1" applyBorder="1">
      <alignment/>
      <protection/>
    </xf>
    <xf numFmtId="176" fontId="0" fillId="0" borderId="18" xfId="62" applyFont="1" applyBorder="1">
      <alignment/>
      <protection/>
    </xf>
    <xf numFmtId="176" fontId="0" fillId="0" borderId="19" xfId="62" applyFont="1" applyBorder="1">
      <alignment/>
      <protection/>
    </xf>
    <xf numFmtId="0" fontId="0" fillId="0" borderId="20" xfId="62" applyNumberFormat="1" applyFont="1" applyBorder="1" applyProtection="1">
      <alignment/>
      <protection/>
    </xf>
    <xf numFmtId="176" fontId="10" fillId="0" borderId="20" xfId="62" applyNumberFormat="1" applyFont="1" applyBorder="1" applyProtection="1">
      <alignment/>
      <protection/>
    </xf>
    <xf numFmtId="176" fontId="10" fillId="0" borderId="21" xfId="62" applyNumberFormat="1" applyFont="1" applyBorder="1" applyProtection="1">
      <alignment/>
      <protection/>
    </xf>
    <xf numFmtId="176" fontId="10" fillId="0" borderId="22" xfId="62" applyNumberFormat="1" applyFont="1" applyBorder="1" applyProtection="1">
      <alignment/>
      <protection/>
    </xf>
    <xf numFmtId="0" fontId="0" fillId="0" borderId="23" xfId="62" applyNumberFormat="1" applyFont="1" applyBorder="1" applyProtection="1">
      <alignment/>
      <protection/>
    </xf>
    <xf numFmtId="176" fontId="10" fillId="0" borderId="23" xfId="62" applyNumberFormat="1" applyFont="1" applyBorder="1" applyProtection="1">
      <alignment/>
      <protection/>
    </xf>
    <xf numFmtId="176" fontId="10" fillId="0" borderId="24" xfId="62" applyNumberFormat="1" applyFont="1" applyBorder="1" applyProtection="1">
      <alignment/>
      <protection/>
    </xf>
    <xf numFmtId="176" fontId="10" fillId="0" borderId="25" xfId="62" applyNumberFormat="1" applyFont="1" applyBorder="1" applyProtection="1">
      <alignment/>
      <protection/>
    </xf>
    <xf numFmtId="0" fontId="0" fillId="0" borderId="26" xfId="62" applyNumberFormat="1" applyFont="1" applyBorder="1" applyProtection="1">
      <alignment/>
      <protection/>
    </xf>
    <xf numFmtId="176" fontId="10" fillId="0" borderId="26" xfId="62" applyNumberFormat="1" applyFont="1" applyBorder="1" applyProtection="1">
      <alignment/>
      <protection/>
    </xf>
    <xf numFmtId="176" fontId="10" fillId="0" borderId="27" xfId="62" applyNumberFormat="1" applyFont="1" applyBorder="1" applyProtection="1">
      <alignment/>
      <protection/>
    </xf>
    <xf numFmtId="176" fontId="10" fillId="0" borderId="28" xfId="62" applyNumberFormat="1" applyFont="1" applyBorder="1" applyProtection="1">
      <alignment/>
      <protection/>
    </xf>
    <xf numFmtId="0" fontId="0" fillId="0" borderId="29" xfId="62" applyNumberFormat="1" applyFont="1" applyBorder="1" applyProtection="1">
      <alignment/>
      <protection/>
    </xf>
    <xf numFmtId="176" fontId="10" fillId="0" borderId="29" xfId="62" applyNumberFormat="1" applyFont="1" applyBorder="1" applyProtection="1">
      <alignment/>
      <protection/>
    </xf>
    <xf numFmtId="176" fontId="10" fillId="0" borderId="10" xfId="62" applyNumberFormat="1" applyFont="1" applyBorder="1" applyProtection="1">
      <alignment/>
      <protection/>
    </xf>
    <xf numFmtId="176" fontId="10" fillId="0" borderId="30" xfId="62" applyNumberFormat="1" applyFont="1" applyBorder="1" applyProtection="1">
      <alignment/>
      <protection/>
    </xf>
    <xf numFmtId="176" fontId="0" fillId="0" borderId="20" xfId="62" applyFont="1" applyBorder="1" applyAlignment="1" applyProtection="1">
      <alignment horizontal="distributed"/>
      <protection/>
    </xf>
    <xf numFmtId="176" fontId="10" fillId="0" borderId="20" xfId="62" applyFont="1" applyBorder="1" applyProtection="1">
      <alignment/>
      <protection/>
    </xf>
    <xf numFmtId="176" fontId="10" fillId="0" borderId="21" xfId="62" applyFont="1" applyBorder="1" applyProtection="1">
      <alignment/>
      <protection/>
    </xf>
    <xf numFmtId="176" fontId="10" fillId="0" borderId="22" xfId="62" applyFont="1" applyBorder="1" applyProtection="1">
      <alignment/>
      <protection/>
    </xf>
    <xf numFmtId="176" fontId="0" fillId="0" borderId="23" xfId="62" applyFont="1" applyBorder="1" applyAlignment="1" applyProtection="1">
      <alignment horizontal="distributed"/>
      <protection/>
    </xf>
    <xf numFmtId="176" fontId="10" fillId="0" borderId="23" xfId="62" applyFont="1" applyBorder="1" applyProtection="1">
      <alignment/>
      <protection/>
    </xf>
    <xf numFmtId="176" fontId="10" fillId="0" borderId="24" xfId="62" applyFont="1" applyBorder="1" applyProtection="1">
      <alignment/>
      <protection/>
    </xf>
    <xf numFmtId="176" fontId="10" fillId="0" borderId="25" xfId="62" applyFont="1" applyBorder="1" applyProtection="1">
      <alignment/>
      <protection/>
    </xf>
    <xf numFmtId="176" fontId="0" fillId="0" borderId="26" xfId="62" applyFont="1" applyBorder="1" applyAlignment="1" applyProtection="1">
      <alignment horizontal="distributed"/>
      <protection/>
    </xf>
    <xf numFmtId="176" fontId="10" fillId="0" borderId="26" xfId="62" applyFont="1" applyBorder="1" applyProtection="1">
      <alignment/>
      <protection/>
    </xf>
    <xf numFmtId="176" fontId="10" fillId="0" borderId="27" xfId="62" applyFont="1" applyBorder="1" applyProtection="1">
      <alignment/>
      <protection/>
    </xf>
    <xf numFmtId="176" fontId="10" fillId="0" borderId="28" xfId="62" applyFont="1" applyBorder="1" applyProtection="1">
      <alignment/>
      <protection/>
    </xf>
    <xf numFmtId="176" fontId="9" fillId="0" borderId="0" xfId="60" applyFont="1" applyBorder="1" applyAlignment="1" quotePrefix="1">
      <alignment horizontal="left"/>
      <protection/>
    </xf>
    <xf numFmtId="176" fontId="0" fillId="0" borderId="0" xfId="60" applyFont="1" applyBorder="1" applyAlignment="1" applyProtection="1">
      <alignment horizontal="left"/>
      <protection/>
    </xf>
    <xf numFmtId="176" fontId="0" fillId="0" borderId="0" xfId="60" applyFont="1" applyBorder="1" applyAlignment="1">
      <alignment horizontal="left"/>
      <protection/>
    </xf>
    <xf numFmtId="176" fontId="0" fillId="0" borderId="0" xfId="60" applyBorder="1">
      <alignment/>
      <protection/>
    </xf>
    <xf numFmtId="176" fontId="0" fillId="0" borderId="0" xfId="60">
      <alignment/>
      <protection/>
    </xf>
    <xf numFmtId="176" fontId="0" fillId="0" borderId="11" xfId="60" applyBorder="1" applyAlignment="1" applyProtection="1">
      <alignment horizontal="right"/>
      <protection/>
    </xf>
    <xf numFmtId="176" fontId="0" fillId="0" borderId="11" xfId="60" applyBorder="1" applyProtection="1">
      <alignment/>
      <protection/>
    </xf>
    <xf numFmtId="176" fontId="0" fillId="0" borderId="12" xfId="60" applyBorder="1" applyProtection="1">
      <alignment/>
      <protection/>
    </xf>
    <xf numFmtId="176" fontId="0" fillId="0" borderId="13" xfId="60" applyBorder="1" applyProtection="1">
      <alignment/>
      <protection/>
    </xf>
    <xf numFmtId="176" fontId="0" fillId="0" borderId="14" xfId="60" applyBorder="1">
      <alignment/>
      <protection/>
    </xf>
    <xf numFmtId="176" fontId="6" fillId="0" borderId="14" xfId="60" applyFont="1" applyBorder="1" applyAlignment="1" applyProtection="1">
      <alignment horizontal="center"/>
      <protection/>
    </xf>
    <xf numFmtId="176" fontId="6" fillId="0" borderId="15" xfId="60" applyFont="1" applyBorder="1" applyAlignment="1" applyProtection="1">
      <alignment horizontal="center"/>
      <protection/>
    </xf>
    <xf numFmtId="176" fontId="6" fillId="0" borderId="16" xfId="60" applyFont="1" applyBorder="1" applyAlignment="1" applyProtection="1">
      <alignment horizontal="center"/>
      <protection/>
    </xf>
    <xf numFmtId="176" fontId="0" fillId="0" borderId="17" xfId="60" applyBorder="1" applyAlignment="1" applyProtection="1">
      <alignment horizontal="left"/>
      <protection/>
    </xf>
    <xf numFmtId="176" fontId="0" fillId="0" borderId="17" xfId="60" applyBorder="1">
      <alignment/>
      <protection/>
    </xf>
    <xf numFmtId="176" fontId="0" fillId="0" borderId="18" xfId="60" applyBorder="1">
      <alignment/>
      <protection/>
    </xf>
    <xf numFmtId="176" fontId="0" fillId="0" borderId="19" xfId="60" applyBorder="1">
      <alignment/>
      <protection/>
    </xf>
    <xf numFmtId="0" fontId="0" fillId="0" borderId="20" xfId="60" applyNumberFormat="1" applyBorder="1" applyProtection="1">
      <alignment/>
      <protection/>
    </xf>
    <xf numFmtId="176" fontId="11" fillId="0" borderId="20" xfId="60" applyNumberFormat="1" applyFont="1" applyBorder="1" applyProtection="1">
      <alignment/>
      <protection/>
    </xf>
    <xf numFmtId="176" fontId="11" fillId="0" borderId="21" xfId="60" applyNumberFormat="1" applyFont="1" applyBorder="1" applyProtection="1">
      <alignment/>
      <protection/>
    </xf>
    <xf numFmtId="176" fontId="11" fillId="0" borderId="22" xfId="60" applyNumberFormat="1" applyFont="1" applyBorder="1" applyProtection="1">
      <alignment/>
      <protection/>
    </xf>
    <xf numFmtId="0" fontId="0" fillId="0" borderId="23" xfId="60" applyNumberFormat="1" applyBorder="1" applyProtection="1">
      <alignment/>
      <protection/>
    </xf>
    <xf numFmtId="176" fontId="11" fillId="0" borderId="23" xfId="60" applyNumberFormat="1" applyFont="1" applyBorder="1" applyProtection="1">
      <alignment/>
      <protection/>
    </xf>
    <xf numFmtId="176" fontId="11" fillId="0" borderId="24" xfId="60" applyNumberFormat="1" applyFont="1" applyBorder="1" applyProtection="1">
      <alignment/>
      <protection/>
    </xf>
    <xf numFmtId="176" fontId="11" fillId="0" borderId="25" xfId="60" applyNumberFormat="1" applyFont="1" applyBorder="1" applyProtection="1">
      <alignment/>
      <protection/>
    </xf>
    <xf numFmtId="0" fontId="0" fillId="0" borderId="26" xfId="60" applyNumberFormat="1" applyBorder="1" applyProtection="1">
      <alignment/>
      <protection/>
    </xf>
    <xf numFmtId="176" fontId="11" fillId="0" borderId="26" xfId="60" applyNumberFormat="1" applyFont="1" applyBorder="1" applyProtection="1">
      <alignment/>
      <protection/>
    </xf>
    <xf numFmtId="176" fontId="11" fillId="0" borderId="27" xfId="60" applyNumberFormat="1" applyFont="1" applyBorder="1" applyProtection="1">
      <alignment/>
      <protection/>
    </xf>
    <xf numFmtId="176" fontId="11" fillId="0" borderId="28" xfId="60" applyNumberFormat="1" applyFont="1" applyBorder="1" applyProtection="1">
      <alignment/>
      <protection/>
    </xf>
    <xf numFmtId="0" fontId="0" fillId="0" borderId="29" xfId="60" applyNumberFormat="1" applyBorder="1" applyProtection="1">
      <alignment/>
      <protection/>
    </xf>
    <xf numFmtId="176" fontId="11" fillId="0" borderId="29" xfId="60" applyNumberFormat="1" applyFont="1" applyBorder="1" applyProtection="1">
      <alignment/>
      <protection/>
    </xf>
    <xf numFmtId="176" fontId="11" fillId="0" borderId="10" xfId="60" applyNumberFormat="1" applyFont="1" applyBorder="1" applyProtection="1">
      <alignment/>
      <protection/>
    </xf>
    <xf numFmtId="176" fontId="11" fillId="0" borderId="30" xfId="60" applyNumberFormat="1" applyFont="1" applyBorder="1" applyProtection="1">
      <alignment/>
      <protection/>
    </xf>
    <xf numFmtId="2" fontId="0" fillId="0" borderId="0" xfId="60" applyNumberFormat="1" applyBorder="1" applyProtection="1">
      <alignment/>
      <protection/>
    </xf>
    <xf numFmtId="176" fontId="11" fillId="0" borderId="20" xfId="60" applyFont="1" applyBorder="1" applyProtection="1">
      <alignment/>
      <protection/>
    </xf>
    <xf numFmtId="176" fontId="11" fillId="0" borderId="21" xfId="60" applyFont="1" applyBorder="1" applyProtection="1">
      <alignment/>
      <protection/>
    </xf>
    <xf numFmtId="176" fontId="11" fillId="0" borderId="22" xfId="60" applyFont="1" applyBorder="1" applyProtection="1">
      <alignment/>
      <protection/>
    </xf>
    <xf numFmtId="176" fontId="11" fillId="0" borderId="23" xfId="60" applyFont="1" applyBorder="1" applyProtection="1">
      <alignment/>
      <protection/>
    </xf>
    <xf numFmtId="176" fontId="11" fillId="0" borderId="24" xfId="60" applyFont="1" applyBorder="1" applyProtection="1">
      <alignment/>
      <protection/>
    </xf>
    <xf numFmtId="176" fontId="11" fillId="0" borderId="25" xfId="60" applyFont="1" applyBorder="1" applyProtection="1">
      <alignment/>
      <protection/>
    </xf>
    <xf numFmtId="176" fontId="11" fillId="0" borderId="26" xfId="60" applyFont="1" applyBorder="1" applyProtection="1">
      <alignment/>
      <protection/>
    </xf>
    <xf numFmtId="176" fontId="11" fillId="0" borderId="27" xfId="60" applyFont="1" applyBorder="1" applyProtection="1">
      <alignment/>
      <protection/>
    </xf>
    <xf numFmtId="176" fontId="11" fillId="0" borderId="28" xfId="60" applyFont="1" applyBorder="1" applyProtection="1">
      <alignment/>
      <protection/>
    </xf>
    <xf numFmtId="1" fontId="0" fillId="0" borderId="14" xfId="60" applyNumberFormat="1" applyBorder="1" applyProtection="1">
      <alignment/>
      <protection/>
    </xf>
    <xf numFmtId="1" fontId="0" fillId="0" borderId="15" xfId="60" applyNumberFormat="1" applyBorder="1" applyProtection="1">
      <alignment/>
      <protection/>
    </xf>
    <xf numFmtId="1" fontId="0" fillId="0" borderId="16" xfId="60" applyNumberFormat="1" applyBorder="1" applyProtection="1">
      <alignment/>
      <protection/>
    </xf>
    <xf numFmtId="1" fontId="0" fillId="0" borderId="29" xfId="60" applyNumberFormat="1" applyBorder="1" applyProtection="1">
      <alignment/>
      <protection/>
    </xf>
    <xf numFmtId="1" fontId="0" fillId="0" borderId="10" xfId="60" applyNumberFormat="1" applyBorder="1" applyProtection="1">
      <alignment/>
      <protection/>
    </xf>
    <xf numFmtId="1" fontId="0" fillId="0" borderId="30" xfId="60" applyNumberFormat="1" applyBorder="1" applyProtection="1">
      <alignment/>
      <protection/>
    </xf>
    <xf numFmtId="1" fontId="0" fillId="0" borderId="26" xfId="60" applyNumberFormat="1" applyBorder="1" applyProtection="1">
      <alignment/>
      <protection/>
    </xf>
    <xf numFmtId="1" fontId="0" fillId="0" borderId="27" xfId="60" applyNumberFormat="1" applyBorder="1" applyProtection="1">
      <alignment/>
      <protection/>
    </xf>
    <xf numFmtId="1" fontId="0" fillId="0" borderId="28" xfId="60" applyNumberFormat="1" applyBorder="1" applyProtection="1">
      <alignment/>
      <protection/>
    </xf>
    <xf numFmtId="176" fontId="0" fillId="0" borderId="0" xfId="60" applyAlignment="1" applyProtection="1">
      <alignment horizontal="left"/>
      <protection/>
    </xf>
    <xf numFmtId="176" fontId="0" fillId="0" borderId="0" xfId="60" applyAlignment="1" applyProtection="1">
      <alignment horizontal="right"/>
      <protection/>
    </xf>
    <xf numFmtId="176" fontId="0" fillId="0" borderId="0" xfId="60" applyProtection="1">
      <alignment/>
      <protection/>
    </xf>
    <xf numFmtId="176" fontId="9" fillId="0" borderId="0" xfId="61" applyFont="1" applyBorder="1" applyAlignment="1" quotePrefix="1">
      <alignment horizontal="left"/>
      <protection/>
    </xf>
    <xf numFmtId="176" fontId="0" fillId="0" borderId="0" xfId="61" applyFont="1" applyBorder="1" applyAlignment="1" applyProtection="1">
      <alignment horizontal="left"/>
      <protection/>
    </xf>
    <xf numFmtId="176" fontId="0" fillId="0" borderId="0" xfId="61" applyFont="1" applyBorder="1" applyAlignment="1">
      <alignment horizontal="left"/>
      <protection/>
    </xf>
    <xf numFmtId="176" fontId="0" fillId="0" borderId="0" xfId="61" applyBorder="1">
      <alignment/>
      <protection/>
    </xf>
    <xf numFmtId="176" fontId="0" fillId="0" borderId="0" xfId="61">
      <alignment/>
      <protection/>
    </xf>
    <xf numFmtId="176" fontId="0" fillId="0" borderId="11" xfId="61" applyBorder="1" applyAlignment="1" applyProtection="1">
      <alignment horizontal="right"/>
      <protection/>
    </xf>
    <xf numFmtId="176" fontId="0" fillId="0" borderId="11" xfId="61" applyBorder="1" applyProtection="1">
      <alignment/>
      <protection/>
    </xf>
    <xf numFmtId="176" fontId="0" fillId="0" borderId="12" xfId="61" applyBorder="1" applyProtection="1">
      <alignment/>
      <protection/>
    </xf>
    <xf numFmtId="176" fontId="0" fillId="0" borderId="13" xfId="61" applyBorder="1" applyProtection="1">
      <alignment/>
      <protection/>
    </xf>
    <xf numFmtId="176" fontId="0" fillId="0" borderId="14" xfId="61" applyBorder="1">
      <alignment/>
      <protection/>
    </xf>
    <xf numFmtId="176" fontId="6" fillId="0" borderId="14" xfId="61" applyFont="1" applyBorder="1" applyAlignment="1" applyProtection="1">
      <alignment horizontal="center"/>
      <protection/>
    </xf>
    <xf numFmtId="176" fontId="6" fillId="0" borderId="15" xfId="61" applyFont="1" applyBorder="1" applyAlignment="1" applyProtection="1">
      <alignment horizontal="center"/>
      <protection/>
    </xf>
    <xf numFmtId="176" fontId="6" fillId="0" borderId="16" xfId="61" applyFont="1" applyBorder="1" applyAlignment="1" applyProtection="1">
      <alignment horizontal="center"/>
      <protection/>
    </xf>
    <xf numFmtId="176" fontId="0" fillId="0" borderId="17" xfId="61" applyBorder="1" applyAlignment="1" applyProtection="1">
      <alignment horizontal="left"/>
      <protection/>
    </xf>
    <xf numFmtId="176" fontId="0" fillId="0" borderId="17" xfId="61" applyBorder="1">
      <alignment/>
      <protection/>
    </xf>
    <xf numFmtId="176" fontId="0" fillId="0" borderId="18" xfId="61" applyBorder="1">
      <alignment/>
      <protection/>
    </xf>
    <xf numFmtId="176" fontId="0" fillId="0" borderId="19" xfId="61" applyBorder="1">
      <alignment/>
      <protection/>
    </xf>
    <xf numFmtId="0" fontId="0" fillId="0" borderId="20" xfId="61" applyNumberFormat="1" applyBorder="1" applyProtection="1">
      <alignment/>
      <protection/>
    </xf>
    <xf numFmtId="176" fontId="11" fillId="0" borderId="20" xfId="61" applyNumberFormat="1" applyFont="1" applyBorder="1" applyProtection="1">
      <alignment/>
      <protection/>
    </xf>
    <xf numFmtId="176" fontId="11" fillId="0" borderId="21" xfId="61" applyNumberFormat="1" applyFont="1" applyBorder="1" applyProtection="1">
      <alignment/>
      <protection/>
    </xf>
    <xf numFmtId="176" fontId="11" fillId="0" borderId="22" xfId="61" applyNumberFormat="1" applyFont="1" applyBorder="1" applyProtection="1">
      <alignment/>
      <protection/>
    </xf>
    <xf numFmtId="0" fontId="0" fillId="0" borderId="23" xfId="61" applyNumberFormat="1" applyBorder="1" applyProtection="1">
      <alignment/>
      <protection/>
    </xf>
    <xf numFmtId="176" fontId="11" fillId="0" borderId="23" xfId="61" applyNumberFormat="1" applyFont="1" applyBorder="1" applyProtection="1">
      <alignment/>
      <protection/>
    </xf>
    <xf numFmtId="176" fontId="11" fillId="0" borderId="24" xfId="61" applyNumberFormat="1" applyFont="1" applyBorder="1" applyProtection="1">
      <alignment/>
      <protection/>
    </xf>
    <xf numFmtId="176" fontId="11" fillId="0" borderId="25" xfId="61" applyNumberFormat="1" applyFont="1" applyBorder="1" applyProtection="1">
      <alignment/>
      <protection/>
    </xf>
    <xf numFmtId="0" fontId="0" fillId="0" borderId="26" xfId="61" applyNumberFormat="1" applyBorder="1" applyProtection="1">
      <alignment/>
      <protection/>
    </xf>
    <xf numFmtId="176" fontId="11" fillId="0" borderId="26" xfId="61" applyNumberFormat="1" applyFont="1" applyBorder="1" applyProtection="1">
      <alignment/>
      <protection/>
    </xf>
    <xf numFmtId="176" fontId="11" fillId="0" borderId="27" xfId="61" applyNumberFormat="1" applyFont="1" applyBorder="1" applyProtection="1">
      <alignment/>
      <protection/>
    </xf>
    <xf numFmtId="176" fontId="11" fillId="0" borderId="28" xfId="61" applyNumberFormat="1" applyFont="1" applyBorder="1" applyProtection="1">
      <alignment/>
      <protection/>
    </xf>
    <xf numFmtId="0" fontId="0" fillId="0" borderId="29" xfId="61" applyNumberFormat="1" applyBorder="1" applyProtection="1">
      <alignment/>
      <protection/>
    </xf>
    <xf numFmtId="176" fontId="11" fillId="0" borderId="20" xfId="61" applyFont="1" applyBorder="1" applyProtection="1">
      <alignment/>
      <protection/>
    </xf>
    <xf numFmtId="176" fontId="11" fillId="0" borderId="21" xfId="61" applyFont="1" applyBorder="1" applyProtection="1">
      <alignment/>
      <protection/>
    </xf>
    <xf numFmtId="176" fontId="11" fillId="0" borderId="22" xfId="61" applyFont="1" applyBorder="1" applyProtection="1">
      <alignment/>
      <protection/>
    </xf>
    <xf numFmtId="176" fontId="11" fillId="0" borderId="24" xfId="61" applyFont="1" applyBorder="1" applyProtection="1">
      <alignment/>
      <protection/>
    </xf>
    <xf numFmtId="176" fontId="11" fillId="0" borderId="25" xfId="61" applyFont="1" applyBorder="1" applyProtection="1">
      <alignment/>
      <protection/>
    </xf>
    <xf numFmtId="176" fontId="11" fillId="0" borderId="26" xfId="61" applyFont="1" applyBorder="1" applyProtection="1">
      <alignment/>
      <protection/>
    </xf>
    <xf numFmtId="176" fontId="11" fillId="0" borderId="27" xfId="61" applyFont="1" applyBorder="1" applyProtection="1">
      <alignment/>
      <protection/>
    </xf>
    <xf numFmtId="176" fontId="11" fillId="0" borderId="28" xfId="61" applyFont="1" applyBorder="1" applyProtection="1">
      <alignment/>
      <protection/>
    </xf>
    <xf numFmtId="1" fontId="0" fillId="0" borderId="14" xfId="61" applyNumberFormat="1" applyBorder="1" applyProtection="1">
      <alignment/>
      <protection/>
    </xf>
    <xf numFmtId="1" fontId="0" fillId="0" borderId="15" xfId="61" applyNumberFormat="1" applyBorder="1" applyProtection="1">
      <alignment/>
      <protection/>
    </xf>
    <xf numFmtId="1" fontId="0" fillId="0" borderId="16" xfId="61" applyNumberFormat="1" applyBorder="1" applyProtection="1">
      <alignment/>
      <protection/>
    </xf>
    <xf numFmtId="1" fontId="0" fillId="0" borderId="26" xfId="61" applyNumberFormat="1" applyBorder="1" applyProtection="1">
      <alignment/>
      <protection/>
    </xf>
    <xf numFmtId="1" fontId="0" fillId="0" borderId="27" xfId="61" applyNumberFormat="1" applyBorder="1" applyProtection="1">
      <alignment/>
      <protection/>
    </xf>
    <xf numFmtId="1" fontId="0" fillId="0" borderId="28" xfId="61" applyNumberFormat="1" applyBorder="1" applyProtection="1">
      <alignment/>
      <protection/>
    </xf>
    <xf numFmtId="176" fontId="0" fillId="0" borderId="0" xfId="61" applyAlignment="1" applyProtection="1">
      <alignment horizontal="left"/>
      <protection/>
    </xf>
    <xf numFmtId="176" fontId="0" fillId="0" borderId="0" xfId="61" applyAlignment="1" applyProtection="1">
      <alignment horizontal="right"/>
      <protection/>
    </xf>
    <xf numFmtId="176" fontId="0" fillId="0" borderId="0" xfId="61" applyProtection="1">
      <alignment/>
      <protection/>
    </xf>
    <xf numFmtId="176" fontId="11" fillId="0" borderId="0" xfId="0" applyNumberFormat="1" applyFont="1" applyBorder="1" applyAlignment="1">
      <alignment/>
    </xf>
    <xf numFmtId="20" fontId="11" fillId="0" borderId="0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176" fontId="11" fillId="0" borderId="31" xfId="0" applyNumberFormat="1" applyFont="1" applyBorder="1" applyAlignment="1">
      <alignment/>
    </xf>
    <xf numFmtId="0" fontId="11" fillId="0" borderId="10" xfId="0" applyNumberFormat="1" applyFont="1" applyBorder="1" applyAlignment="1">
      <alignment/>
    </xf>
    <xf numFmtId="20" fontId="11" fillId="0" borderId="30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/>
    </xf>
    <xf numFmtId="20" fontId="11" fillId="0" borderId="30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28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30" xfId="0" applyFont="1" applyBorder="1" applyAlignment="1">
      <alignment horizontal="center"/>
    </xf>
    <xf numFmtId="176" fontId="12" fillId="0" borderId="0" xfId="61" applyFont="1" applyBorder="1" applyAlignment="1">
      <alignment horizontal="left"/>
      <protection/>
    </xf>
    <xf numFmtId="176" fontId="12" fillId="0" borderId="0" xfId="61" applyFont="1" applyBorder="1" applyAlignment="1" applyProtection="1" quotePrefix="1">
      <alignment horizontal="left"/>
      <protection/>
    </xf>
    <xf numFmtId="0" fontId="12" fillId="0" borderId="0" xfId="61" applyNumberFormat="1" applyFont="1" applyBorder="1" applyAlignment="1">
      <alignment horizontal="left"/>
      <protection/>
    </xf>
    <xf numFmtId="176" fontId="12" fillId="0" borderId="0" xfId="60" applyFont="1" applyBorder="1" applyAlignment="1">
      <alignment horizontal="left"/>
      <protection/>
    </xf>
    <xf numFmtId="176" fontId="12" fillId="0" borderId="0" xfId="60" applyFont="1" applyBorder="1" applyAlignment="1" applyProtection="1" quotePrefix="1">
      <alignment horizontal="left"/>
      <protection/>
    </xf>
    <xf numFmtId="0" fontId="12" fillId="0" borderId="0" xfId="60" applyNumberFormat="1" applyFont="1" applyBorder="1" applyAlignment="1">
      <alignment horizontal="left"/>
      <protection/>
    </xf>
    <xf numFmtId="176" fontId="12" fillId="0" borderId="0" xfId="62" applyFont="1" applyBorder="1" applyAlignment="1">
      <alignment horizontal="left"/>
      <protection/>
    </xf>
    <xf numFmtId="176" fontId="12" fillId="0" borderId="0" xfId="62" applyFont="1" applyBorder="1" applyAlignment="1" quotePrefix="1">
      <alignment horizontal="left"/>
      <protection/>
    </xf>
    <xf numFmtId="0" fontId="12" fillId="0" borderId="0" xfId="62" applyNumberFormat="1" applyFont="1" applyBorder="1" applyAlignment="1">
      <alignment horizontal="left"/>
      <protection/>
    </xf>
    <xf numFmtId="176" fontId="14" fillId="11" borderId="33" xfId="62" applyFont="1" applyFill="1" applyBorder="1" applyAlignment="1">
      <alignment horizontal="distributed"/>
      <protection/>
    </xf>
    <xf numFmtId="176" fontId="15" fillId="11" borderId="33" xfId="62" applyFont="1" applyFill="1" applyBorder="1">
      <alignment/>
      <protection/>
    </xf>
    <xf numFmtId="176" fontId="15" fillId="11" borderId="34" xfId="62" applyFont="1" applyFill="1" applyBorder="1">
      <alignment/>
      <protection/>
    </xf>
    <xf numFmtId="176" fontId="15" fillId="11" borderId="35" xfId="62" applyFont="1" applyFill="1" applyBorder="1">
      <alignment/>
      <protection/>
    </xf>
    <xf numFmtId="176" fontId="7" fillId="4" borderId="11" xfId="62" applyFont="1" applyFill="1" applyBorder="1" applyAlignment="1" applyProtection="1">
      <alignment horizontal="distributed"/>
      <protection/>
    </xf>
    <xf numFmtId="176" fontId="16" fillId="4" borderId="11" xfId="62" applyFont="1" applyFill="1" applyBorder="1" applyProtection="1">
      <alignment/>
      <protection/>
    </xf>
    <xf numFmtId="176" fontId="16" fillId="4" borderId="12" xfId="62" applyFont="1" applyFill="1" applyBorder="1" applyProtection="1">
      <alignment/>
      <protection/>
    </xf>
    <xf numFmtId="176" fontId="16" fillId="4" borderId="13" xfId="62" applyFont="1" applyFill="1" applyBorder="1" applyProtection="1">
      <alignment/>
      <protection/>
    </xf>
    <xf numFmtId="176" fontId="15" fillId="11" borderId="17" xfId="60" applyFont="1" applyFill="1" applyBorder="1">
      <alignment/>
      <protection/>
    </xf>
    <xf numFmtId="176" fontId="15" fillId="11" borderId="18" xfId="60" applyFont="1" applyFill="1" applyBorder="1">
      <alignment/>
      <protection/>
    </xf>
    <xf numFmtId="176" fontId="15" fillId="11" borderId="19" xfId="60" applyFont="1" applyFill="1" applyBorder="1">
      <alignment/>
      <protection/>
    </xf>
    <xf numFmtId="176" fontId="17" fillId="4" borderId="11" xfId="61" applyFont="1" applyFill="1" applyBorder="1" applyProtection="1">
      <alignment/>
      <protection/>
    </xf>
    <xf numFmtId="176" fontId="17" fillId="4" borderId="12" xfId="61" applyFont="1" applyFill="1" applyBorder="1" applyProtection="1">
      <alignment/>
      <protection/>
    </xf>
    <xf numFmtId="176" fontId="17" fillId="4" borderId="13" xfId="61" applyFont="1" applyFill="1" applyBorder="1" applyProtection="1">
      <alignment/>
      <protection/>
    </xf>
    <xf numFmtId="176" fontId="15" fillId="11" borderId="33" xfId="61" applyFont="1" applyFill="1" applyBorder="1">
      <alignment/>
      <protection/>
    </xf>
    <xf numFmtId="176" fontId="15" fillId="11" borderId="34" xfId="61" applyFont="1" applyFill="1" applyBorder="1">
      <alignment/>
      <protection/>
    </xf>
    <xf numFmtId="176" fontId="15" fillId="11" borderId="35" xfId="61" applyFont="1" applyFill="1" applyBorder="1">
      <alignment/>
      <protection/>
    </xf>
    <xf numFmtId="0" fontId="8" fillId="0" borderId="27" xfId="0" applyNumberFormat="1" applyFont="1" applyBorder="1" applyAlignment="1">
      <alignment/>
    </xf>
    <xf numFmtId="20" fontId="11" fillId="0" borderId="28" xfId="0" applyNumberFormat="1" applyFont="1" applyBorder="1" applyAlignment="1">
      <alignment horizontal="center"/>
    </xf>
    <xf numFmtId="176" fontId="11" fillId="0" borderId="23" xfId="61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36" xfId="0" applyFont="1" applyBorder="1" applyAlignment="1">
      <alignment horizontal="centerContinuous"/>
    </xf>
    <xf numFmtId="0" fontId="5" fillId="0" borderId="29" xfId="0" applyFont="1" applyBorder="1" applyAlignment="1">
      <alignment horizontal="centerContinuous"/>
    </xf>
    <xf numFmtId="0" fontId="5" fillId="0" borderId="31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37" xfId="0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6" fontId="5" fillId="0" borderId="31" xfId="0" applyNumberFormat="1" applyFont="1" applyBorder="1" applyAlignment="1">
      <alignment/>
    </xf>
    <xf numFmtId="20" fontId="11" fillId="0" borderId="31" xfId="0" applyNumberFormat="1" applyFont="1" applyBorder="1" applyAlignment="1">
      <alignment horizontal="center"/>
    </xf>
    <xf numFmtId="0" fontId="8" fillId="0" borderId="3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176" fontId="11" fillId="4" borderId="0" xfId="0" applyNumberFormat="1" applyFont="1" applyFill="1" applyBorder="1" applyAlignment="1">
      <alignment/>
    </xf>
    <xf numFmtId="0" fontId="11" fillId="18" borderId="0" xfId="0" applyFont="1" applyFill="1" applyBorder="1" applyAlignment="1">
      <alignment/>
    </xf>
    <xf numFmtId="0" fontId="5" fillId="18" borderId="37" xfId="0" applyFont="1" applyFill="1" applyBorder="1" applyAlignment="1">
      <alignment horizontal="center"/>
    </xf>
    <xf numFmtId="176" fontId="11" fillId="4" borderId="37" xfId="0" applyNumberFormat="1" applyFont="1" applyFill="1" applyBorder="1" applyAlignment="1">
      <alignment/>
    </xf>
    <xf numFmtId="176" fontId="11" fillId="0" borderId="37" xfId="0" applyNumberFormat="1" applyFont="1" applyBorder="1" applyAlignment="1">
      <alignment/>
    </xf>
    <xf numFmtId="0" fontId="11" fillId="0" borderId="37" xfId="0" applyFont="1" applyBorder="1" applyAlignment="1">
      <alignment horizontal="center"/>
    </xf>
    <xf numFmtId="0" fontId="8" fillId="0" borderId="37" xfId="0" applyFont="1" applyBorder="1" applyAlignment="1">
      <alignment/>
    </xf>
    <xf numFmtId="0" fontId="18" fillId="19" borderId="36" xfId="0" applyFont="1" applyFill="1" applyBorder="1" applyAlignment="1">
      <alignment/>
    </xf>
    <xf numFmtId="0" fontId="19" fillId="19" borderId="36" xfId="0" applyFont="1" applyFill="1" applyBorder="1" applyAlignment="1">
      <alignment horizontal="center"/>
    </xf>
    <xf numFmtId="0" fontId="11" fillId="18" borderId="31" xfId="0" applyFont="1" applyFill="1" applyBorder="1" applyAlignment="1">
      <alignment/>
    </xf>
    <xf numFmtId="176" fontId="11" fillId="4" borderId="31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8" fillId="19" borderId="36" xfId="0" applyFont="1" applyFill="1" applyBorder="1" applyAlignment="1">
      <alignment horizontal="center"/>
    </xf>
    <xf numFmtId="0" fontId="18" fillId="19" borderId="36" xfId="0" applyFont="1" applyFill="1" applyBorder="1" applyAlignment="1">
      <alignment/>
    </xf>
    <xf numFmtId="176" fontId="22" fillId="14" borderId="11" xfId="60" applyFont="1" applyFill="1" applyBorder="1" applyProtection="1">
      <alignment/>
      <protection/>
    </xf>
    <xf numFmtId="176" fontId="22" fillId="14" borderId="12" xfId="60" applyFont="1" applyFill="1" applyBorder="1" applyProtection="1">
      <alignment/>
      <protection/>
    </xf>
    <xf numFmtId="176" fontId="22" fillId="14" borderId="13" xfId="60" applyFont="1" applyFill="1" applyBorder="1" applyProtection="1">
      <alignment/>
      <protection/>
    </xf>
    <xf numFmtId="176" fontId="7" fillId="4" borderId="11" xfId="60" applyFont="1" applyFill="1" applyBorder="1" applyAlignment="1" applyProtection="1">
      <alignment horizontal="distributed"/>
      <protection/>
    </xf>
    <xf numFmtId="176" fontId="14" fillId="14" borderId="11" xfId="60" applyFont="1" applyFill="1" applyBorder="1" applyAlignment="1" applyProtection="1">
      <alignment horizontal="distributed"/>
      <protection/>
    </xf>
    <xf numFmtId="176" fontId="0" fillId="0" borderId="20" xfId="60" applyBorder="1" applyAlignment="1" applyProtection="1">
      <alignment horizontal="distributed"/>
      <protection/>
    </xf>
    <xf numFmtId="176" fontId="0" fillId="0" borderId="23" xfId="60" applyBorder="1" applyAlignment="1" applyProtection="1">
      <alignment horizontal="distributed"/>
      <protection/>
    </xf>
    <xf numFmtId="176" fontId="0" fillId="0" borderId="26" xfId="60" applyBorder="1" applyAlignment="1" applyProtection="1">
      <alignment horizontal="distributed"/>
      <protection/>
    </xf>
    <xf numFmtId="176" fontId="0" fillId="0" borderId="14" xfId="60" applyBorder="1" applyAlignment="1" applyProtection="1">
      <alignment horizontal="distributed"/>
      <protection/>
    </xf>
    <xf numFmtId="176" fontId="0" fillId="0" borderId="29" xfId="60" applyBorder="1" applyAlignment="1" applyProtection="1">
      <alignment horizontal="distributed"/>
      <protection/>
    </xf>
    <xf numFmtId="176" fontId="14" fillId="11" borderId="17" xfId="60" applyFont="1" applyFill="1" applyBorder="1" applyAlignment="1">
      <alignment horizontal="distributed"/>
      <protection/>
    </xf>
    <xf numFmtId="176" fontId="22" fillId="11" borderId="11" xfId="61" applyFont="1" applyFill="1" applyBorder="1" applyProtection="1">
      <alignment/>
      <protection/>
    </xf>
    <xf numFmtId="176" fontId="22" fillId="11" borderId="12" xfId="61" applyFont="1" applyFill="1" applyBorder="1" applyProtection="1">
      <alignment/>
      <protection/>
    </xf>
    <xf numFmtId="176" fontId="22" fillId="11" borderId="13" xfId="61" applyFont="1" applyFill="1" applyBorder="1" applyProtection="1">
      <alignment/>
      <protection/>
    </xf>
    <xf numFmtId="176" fontId="7" fillId="4" borderId="11" xfId="61" applyFont="1" applyFill="1" applyBorder="1" applyAlignment="1" applyProtection="1">
      <alignment horizontal="distributed"/>
      <protection/>
    </xf>
    <xf numFmtId="176" fontId="14" fillId="11" borderId="11" xfId="61" applyFont="1" applyFill="1" applyBorder="1" applyAlignment="1" applyProtection="1">
      <alignment horizontal="distributed"/>
      <protection/>
    </xf>
    <xf numFmtId="176" fontId="0" fillId="0" borderId="20" xfId="61" applyBorder="1" applyAlignment="1" applyProtection="1">
      <alignment horizontal="distributed"/>
      <protection/>
    </xf>
    <xf numFmtId="176" fontId="0" fillId="0" borderId="23" xfId="61" applyBorder="1" applyAlignment="1" applyProtection="1">
      <alignment horizontal="distributed"/>
      <protection/>
    </xf>
    <xf numFmtId="176" fontId="0" fillId="0" borderId="26" xfId="61" applyBorder="1" applyAlignment="1" applyProtection="1">
      <alignment horizontal="distributed"/>
      <protection/>
    </xf>
    <xf numFmtId="176" fontId="0" fillId="0" borderId="14" xfId="61" applyBorder="1" applyAlignment="1" applyProtection="1">
      <alignment horizontal="distributed"/>
      <protection/>
    </xf>
    <xf numFmtId="176" fontId="14" fillId="11" borderId="33" xfId="61" applyFont="1" applyFill="1" applyBorder="1" applyAlignment="1">
      <alignment horizontal="distributed"/>
      <protection/>
    </xf>
    <xf numFmtId="176" fontId="11" fillId="0" borderId="27" xfId="61" applyFont="1" applyBorder="1">
      <alignment/>
      <protection/>
    </xf>
    <xf numFmtId="176" fontId="0" fillId="0" borderId="0" xfId="60" applyFont="1" applyProtection="1">
      <alignment/>
      <protection/>
    </xf>
    <xf numFmtId="176" fontId="0" fillId="0" borderId="0" xfId="61" applyFont="1" applyProtection="1">
      <alignment/>
      <protection/>
    </xf>
    <xf numFmtId="179" fontId="11" fillId="0" borderId="0" xfId="0" applyNumberFormat="1" applyFont="1" applyBorder="1" applyAlignment="1">
      <alignment horizontal="center"/>
    </xf>
    <xf numFmtId="179" fontId="11" fillId="0" borderId="31" xfId="0" applyNumberFormat="1" applyFont="1" applyBorder="1" applyAlignment="1">
      <alignment horizontal="center"/>
    </xf>
    <xf numFmtId="179" fontId="11" fillId="0" borderId="30" xfId="0" applyNumberFormat="1" applyFont="1" applyBorder="1" applyAlignment="1">
      <alignment horizontal="center"/>
    </xf>
    <xf numFmtId="20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11" fillId="0" borderId="0" xfId="0" applyNumberFormat="1" applyFont="1" applyBorder="1" applyAlignment="1">
      <alignment/>
    </xf>
    <xf numFmtId="0" fontId="11" fillId="0" borderId="10" xfId="0" applyNumberFormat="1" applyFont="1" applyFill="1" applyBorder="1" applyAlignment="1">
      <alignment/>
    </xf>
    <xf numFmtId="20" fontId="11" fillId="0" borderId="30" xfId="0" applyNumberFormat="1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20" fontId="11" fillId="0" borderId="3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30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179" fontId="11" fillId="0" borderId="30" xfId="0" applyNumberFormat="1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最高気温" xfId="60"/>
    <cellStyle name="標準_最低気温" xfId="61"/>
    <cellStyle name="標準_平均気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228600</xdr:rowOff>
    </xdr:from>
    <xdr:to>
      <xdr:col>1</xdr:col>
      <xdr:colOff>47625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71475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0</xdr:col>
      <xdr:colOff>514350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0</xdr:row>
      <xdr:rowOff>228600</xdr:rowOff>
    </xdr:from>
    <xdr:to>
      <xdr:col>1</xdr:col>
      <xdr:colOff>28575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6195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317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209550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09550"/>
          <a:ext cx="18097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5" t="s">
        <v>0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1"/>
      <c r="T1" s="1"/>
      <c r="U1" s="1"/>
      <c r="V1" s="1"/>
      <c r="W1" s="1"/>
      <c r="X1" s="1"/>
      <c r="Y1" s="1"/>
      <c r="Z1" s="227">
        <v>2009</v>
      </c>
      <c r="AA1" s="1" t="s">
        <v>1</v>
      </c>
      <c r="AB1" s="228">
        <v>1</v>
      </c>
      <c r="AC1" s="214"/>
      <c r="AD1" s="1" t="s">
        <v>2</v>
      </c>
      <c r="AE1" s="1"/>
      <c r="AF1" s="1"/>
    </row>
    <row r="2" spans="1:32" ht="12" customHeight="1">
      <c r="A2" s="223" t="s">
        <v>3</v>
      </c>
      <c r="B2" s="224">
        <v>1</v>
      </c>
      <c r="C2" s="224">
        <v>2</v>
      </c>
      <c r="D2" s="224">
        <v>3</v>
      </c>
      <c r="E2" s="224">
        <v>4</v>
      </c>
      <c r="F2" s="224">
        <v>5</v>
      </c>
      <c r="G2" s="224">
        <v>6</v>
      </c>
      <c r="H2" s="224">
        <v>7</v>
      </c>
      <c r="I2" s="224">
        <v>8</v>
      </c>
      <c r="J2" s="224">
        <v>9</v>
      </c>
      <c r="K2" s="224">
        <v>10</v>
      </c>
      <c r="L2" s="224">
        <v>11</v>
      </c>
      <c r="M2" s="224">
        <v>12</v>
      </c>
      <c r="N2" s="224">
        <v>13</v>
      </c>
      <c r="O2" s="224">
        <v>14</v>
      </c>
      <c r="P2" s="224">
        <v>15</v>
      </c>
      <c r="Q2" s="224">
        <v>16</v>
      </c>
      <c r="R2" s="224">
        <v>17</v>
      </c>
      <c r="S2" s="224">
        <v>18</v>
      </c>
      <c r="T2" s="224">
        <v>19</v>
      </c>
      <c r="U2" s="224">
        <v>20</v>
      </c>
      <c r="V2" s="224">
        <v>21</v>
      </c>
      <c r="W2" s="224">
        <v>22</v>
      </c>
      <c r="X2" s="224">
        <v>23</v>
      </c>
      <c r="Y2" s="224">
        <v>24</v>
      </c>
      <c r="Z2" s="229" t="s">
        <v>4</v>
      </c>
      <c r="AA2" s="229" t="s">
        <v>5</v>
      </c>
      <c r="AB2" s="230" t="s">
        <v>6</v>
      </c>
      <c r="AC2" s="229" t="s">
        <v>3</v>
      </c>
      <c r="AD2" s="229" t="s">
        <v>7</v>
      </c>
      <c r="AE2" s="230" t="s">
        <v>8</v>
      </c>
      <c r="AF2" s="1"/>
    </row>
    <row r="3" spans="1:32" ht="11.25" customHeight="1">
      <c r="A3" s="217">
        <v>1</v>
      </c>
      <c r="B3" s="209">
        <v>0</v>
      </c>
      <c r="C3" s="209">
        <v>0.6</v>
      </c>
      <c r="D3" s="209">
        <v>-0.5</v>
      </c>
      <c r="E3" s="209">
        <v>2.7</v>
      </c>
      <c r="F3" s="209">
        <v>0.9</v>
      </c>
      <c r="G3" s="209">
        <v>-1.1</v>
      </c>
      <c r="H3" s="209">
        <v>-1.1</v>
      </c>
      <c r="I3" s="209">
        <v>1.5</v>
      </c>
      <c r="J3" s="209">
        <v>4.5</v>
      </c>
      <c r="K3" s="209">
        <v>6.8</v>
      </c>
      <c r="L3" s="209">
        <v>7.6</v>
      </c>
      <c r="M3" s="209">
        <v>8.8</v>
      </c>
      <c r="N3" s="209">
        <v>8</v>
      </c>
      <c r="O3" s="209">
        <v>8.7</v>
      </c>
      <c r="P3" s="209">
        <v>9</v>
      </c>
      <c r="Q3" s="209">
        <v>7.5</v>
      </c>
      <c r="R3" s="209">
        <v>5.9</v>
      </c>
      <c r="S3" s="209">
        <v>3.7</v>
      </c>
      <c r="T3" s="209">
        <v>3.2</v>
      </c>
      <c r="U3" s="209">
        <v>4</v>
      </c>
      <c r="V3" s="209">
        <v>2.6</v>
      </c>
      <c r="W3" s="209">
        <v>3.1</v>
      </c>
      <c r="X3" s="209">
        <v>3.3</v>
      </c>
      <c r="Y3" s="209">
        <v>3.5</v>
      </c>
      <c r="Z3" s="216">
        <f>AVERAGE(B3:Y3)</f>
        <v>3.8833333333333333</v>
      </c>
      <c r="AA3" s="151">
        <v>9.4</v>
      </c>
      <c r="AB3" s="152">
        <v>0.5958333333333333</v>
      </c>
      <c r="AC3" s="2">
        <v>1</v>
      </c>
      <c r="AD3" s="151">
        <v>-1.7</v>
      </c>
      <c r="AE3" s="255">
        <v>0.2881944444444445</v>
      </c>
      <c r="AF3" s="1"/>
    </row>
    <row r="4" spans="1:32" ht="11.25" customHeight="1">
      <c r="A4" s="217">
        <v>2</v>
      </c>
      <c r="B4" s="209">
        <v>4.1</v>
      </c>
      <c r="C4" s="209">
        <v>4.1</v>
      </c>
      <c r="D4" s="209">
        <v>3.6</v>
      </c>
      <c r="E4" s="209">
        <v>2.3</v>
      </c>
      <c r="F4" s="209">
        <v>-0.1</v>
      </c>
      <c r="G4" s="209">
        <v>0.4</v>
      </c>
      <c r="H4" s="209">
        <v>1</v>
      </c>
      <c r="I4" s="209">
        <v>3.7</v>
      </c>
      <c r="J4" s="209">
        <v>4.8</v>
      </c>
      <c r="K4" s="209">
        <v>6.2</v>
      </c>
      <c r="L4" s="209">
        <v>8</v>
      </c>
      <c r="M4" s="209">
        <v>9.4</v>
      </c>
      <c r="N4" s="209">
        <v>10.1</v>
      </c>
      <c r="O4" s="209">
        <v>9.9</v>
      </c>
      <c r="P4" s="209">
        <v>8.3</v>
      </c>
      <c r="Q4" s="209">
        <v>7.9</v>
      </c>
      <c r="R4" s="209">
        <v>5.4</v>
      </c>
      <c r="S4" s="210">
        <v>4</v>
      </c>
      <c r="T4" s="209">
        <v>4.1</v>
      </c>
      <c r="U4" s="209">
        <v>3.9</v>
      </c>
      <c r="V4" s="209">
        <v>1.3</v>
      </c>
      <c r="W4" s="209">
        <v>0.8</v>
      </c>
      <c r="X4" s="209">
        <v>1.2</v>
      </c>
      <c r="Y4" s="209">
        <v>0.3</v>
      </c>
      <c r="Z4" s="216">
        <f aca="true" t="shared" si="0" ref="Z4:Z19">AVERAGE(B4:Y4)</f>
        <v>4.3625</v>
      </c>
      <c r="AA4" s="151">
        <v>10.5</v>
      </c>
      <c r="AB4" s="152">
        <v>0.5493055555555556</v>
      </c>
      <c r="AC4" s="2">
        <v>2</v>
      </c>
      <c r="AD4" s="151">
        <v>-0.5</v>
      </c>
      <c r="AE4" s="255">
        <v>0.2354166666666667</v>
      </c>
      <c r="AF4" s="1"/>
    </row>
    <row r="5" spans="1:32" ht="11.25" customHeight="1">
      <c r="A5" s="217">
        <v>3</v>
      </c>
      <c r="B5" s="209">
        <v>1.2</v>
      </c>
      <c r="C5" s="209">
        <v>-0.1</v>
      </c>
      <c r="D5" s="209">
        <v>3.9</v>
      </c>
      <c r="E5" s="209">
        <v>4.5</v>
      </c>
      <c r="F5" s="209">
        <v>4.2</v>
      </c>
      <c r="G5" s="209">
        <v>5</v>
      </c>
      <c r="H5" s="209">
        <v>4.9</v>
      </c>
      <c r="I5" s="209">
        <v>5.1</v>
      </c>
      <c r="J5" s="209">
        <v>6.5</v>
      </c>
      <c r="K5" s="209">
        <v>7.9</v>
      </c>
      <c r="L5" s="209">
        <v>8.6</v>
      </c>
      <c r="M5" s="209">
        <v>9</v>
      </c>
      <c r="N5" s="209">
        <v>9.5</v>
      </c>
      <c r="O5" s="209">
        <v>9.8</v>
      </c>
      <c r="P5" s="209">
        <v>9</v>
      </c>
      <c r="Q5" s="209">
        <v>7.7</v>
      </c>
      <c r="R5" s="209">
        <v>6.5</v>
      </c>
      <c r="S5" s="209">
        <v>5.7</v>
      </c>
      <c r="T5" s="209">
        <v>5.5</v>
      </c>
      <c r="U5" s="209">
        <v>2.8</v>
      </c>
      <c r="V5" s="209">
        <v>1.7</v>
      </c>
      <c r="W5" s="209">
        <v>1.2</v>
      </c>
      <c r="X5" s="209">
        <v>2.2</v>
      </c>
      <c r="Y5" s="209">
        <v>1.4</v>
      </c>
      <c r="Z5" s="216">
        <f t="shared" si="0"/>
        <v>5.154166666666668</v>
      </c>
      <c r="AA5" s="151">
        <v>10.3</v>
      </c>
      <c r="AB5" s="152">
        <v>0.5541666666666667</v>
      </c>
      <c r="AC5" s="2">
        <v>3</v>
      </c>
      <c r="AD5" s="151">
        <v>-0.3</v>
      </c>
      <c r="AE5" s="255">
        <v>0.08680555555555557</v>
      </c>
      <c r="AF5" s="1"/>
    </row>
    <row r="6" spans="1:32" ht="11.25" customHeight="1">
      <c r="A6" s="217">
        <v>4</v>
      </c>
      <c r="B6" s="209">
        <v>0.8</v>
      </c>
      <c r="C6" s="209">
        <v>0.8</v>
      </c>
      <c r="D6" s="209">
        <v>0.4</v>
      </c>
      <c r="E6" s="209">
        <v>1.3</v>
      </c>
      <c r="F6" s="209">
        <v>1.3</v>
      </c>
      <c r="G6" s="209">
        <v>0</v>
      </c>
      <c r="H6" s="209">
        <v>1.6</v>
      </c>
      <c r="I6" s="209">
        <v>4.2</v>
      </c>
      <c r="J6" s="209">
        <v>7.5</v>
      </c>
      <c r="K6" s="209">
        <v>8.8</v>
      </c>
      <c r="L6" s="209">
        <v>9.7</v>
      </c>
      <c r="M6" s="209">
        <v>10.7</v>
      </c>
      <c r="N6" s="209">
        <v>10.5</v>
      </c>
      <c r="O6" s="209">
        <v>10.8</v>
      </c>
      <c r="P6" s="209">
        <v>9.5</v>
      </c>
      <c r="Q6" s="209">
        <v>9</v>
      </c>
      <c r="R6" s="209">
        <v>6.6</v>
      </c>
      <c r="S6" s="209">
        <v>4.9</v>
      </c>
      <c r="T6" s="209">
        <v>5.6</v>
      </c>
      <c r="U6" s="209">
        <v>6.5</v>
      </c>
      <c r="V6" s="209">
        <v>6.3</v>
      </c>
      <c r="W6" s="209">
        <v>5.7</v>
      </c>
      <c r="X6" s="209">
        <v>4.3</v>
      </c>
      <c r="Y6" s="209">
        <v>3.3</v>
      </c>
      <c r="Z6" s="216">
        <f t="shared" si="0"/>
        <v>5.420833333333333</v>
      </c>
      <c r="AA6" s="151">
        <v>11.4</v>
      </c>
      <c r="AB6" s="152">
        <v>0.5770833333333333</v>
      </c>
      <c r="AC6" s="2">
        <v>4</v>
      </c>
      <c r="AD6" s="151">
        <v>-0.5</v>
      </c>
      <c r="AE6" s="255">
        <v>0.2611111111111111</v>
      </c>
      <c r="AF6" s="1"/>
    </row>
    <row r="7" spans="1:32" ht="11.25" customHeight="1">
      <c r="A7" s="217">
        <v>5</v>
      </c>
      <c r="B7" s="209">
        <v>3.5</v>
      </c>
      <c r="C7" s="209">
        <v>2.8</v>
      </c>
      <c r="D7" s="209">
        <v>4.5</v>
      </c>
      <c r="E7" s="209">
        <v>2</v>
      </c>
      <c r="F7" s="209">
        <v>1.3</v>
      </c>
      <c r="G7" s="209">
        <v>1.6</v>
      </c>
      <c r="H7" s="209">
        <v>1</v>
      </c>
      <c r="I7" s="209">
        <v>3.7</v>
      </c>
      <c r="J7" s="209">
        <v>6.8</v>
      </c>
      <c r="K7" s="209">
        <v>8</v>
      </c>
      <c r="L7" s="209">
        <v>9.4</v>
      </c>
      <c r="M7" s="209">
        <v>10.1</v>
      </c>
      <c r="N7" s="209">
        <v>10.5</v>
      </c>
      <c r="O7" s="209">
        <v>9.3</v>
      </c>
      <c r="P7" s="209">
        <v>9.4</v>
      </c>
      <c r="Q7" s="209">
        <v>8.6</v>
      </c>
      <c r="R7" s="209">
        <v>6.5</v>
      </c>
      <c r="S7" s="209">
        <v>5.4</v>
      </c>
      <c r="T7" s="209">
        <v>5.4</v>
      </c>
      <c r="U7" s="209">
        <v>4.3</v>
      </c>
      <c r="V7" s="209">
        <v>4.1</v>
      </c>
      <c r="W7" s="209">
        <v>4.1</v>
      </c>
      <c r="X7" s="209">
        <v>3.6</v>
      </c>
      <c r="Y7" s="209">
        <v>3.5</v>
      </c>
      <c r="Z7" s="216">
        <f t="shared" si="0"/>
        <v>5.391666666666666</v>
      </c>
      <c r="AA7" s="151">
        <v>10.6</v>
      </c>
      <c r="AB7" s="152">
        <v>0.54375</v>
      </c>
      <c r="AC7" s="2">
        <v>5</v>
      </c>
      <c r="AD7" s="151">
        <v>0.7</v>
      </c>
      <c r="AE7" s="255">
        <v>0.2902777777777778</v>
      </c>
      <c r="AF7" s="1"/>
    </row>
    <row r="8" spans="1:32" ht="11.25" customHeight="1">
      <c r="A8" s="217">
        <v>6</v>
      </c>
      <c r="B8" s="209">
        <v>3.6</v>
      </c>
      <c r="C8" s="209">
        <v>3.4</v>
      </c>
      <c r="D8" s="209">
        <v>4.9</v>
      </c>
      <c r="E8" s="209">
        <v>3.8</v>
      </c>
      <c r="F8" s="209">
        <v>3.4</v>
      </c>
      <c r="G8" s="209">
        <v>1.9</v>
      </c>
      <c r="H8" s="209">
        <v>0.9</v>
      </c>
      <c r="I8" s="209">
        <v>4.5</v>
      </c>
      <c r="J8" s="209">
        <v>6.9</v>
      </c>
      <c r="K8" s="209">
        <v>7.8</v>
      </c>
      <c r="L8" s="209">
        <v>8.6</v>
      </c>
      <c r="M8" s="209">
        <v>8.5</v>
      </c>
      <c r="N8" s="209">
        <v>9.5</v>
      </c>
      <c r="O8" s="209">
        <v>8.9</v>
      </c>
      <c r="P8" s="209">
        <v>9.1</v>
      </c>
      <c r="Q8" s="209">
        <v>8.5</v>
      </c>
      <c r="R8" s="209">
        <v>6.6</v>
      </c>
      <c r="S8" s="209">
        <v>6.2</v>
      </c>
      <c r="T8" s="209">
        <v>4.5</v>
      </c>
      <c r="U8" s="209">
        <v>2.7</v>
      </c>
      <c r="V8" s="209">
        <v>3.3</v>
      </c>
      <c r="W8" s="209">
        <v>3.4</v>
      </c>
      <c r="X8" s="209">
        <v>2.9</v>
      </c>
      <c r="Y8" s="209">
        <v>4.2</v>
      </c>
      <c r="Z8" s="216">
        <f t="shared" si="0"/>
        <v>5.333333333333333</v>
      </c>
      <c r="AA8" s="151">
        <v>9.7</v>
      </c>
      <c r="AB8" s="152">
        <v>0.5576388888888889</v>
      </c>
      <c r="AC8" s="2">
        <v>6</v>
      </c>
      <c r="AD8" s="151">
        <v>0.8</v>
      </c>
      <c r="AE8" s="255">
        <v>0.2708333333333333</v>
      </c>
      <c r="AF8" s="1"/>
    </row>
    <row r="9" spans="1:32" ht="11.25" customHeight="1">
      <c r="A9" s="217">
        <v>7</v>
      </c>
      <c r="B9" s="209">
        <v>2.4</v>
      </c>
      <c r="C9" s="209">
        <v>2.7</v>
      </c>
      <c r="D9" s="209">
        <v>2.9</v>
      </c>
      <c r="E9" s="209">
        <v>3</v>
      </c>
      <c r="F9" s="209">
        <v>2</v>
      </c>
      <c r="G9" s="209">
        <v>1</v>
      </c>
      <c r="H9" s="209">
        <v>1.7</v>
      </c>
      <c r="I9" s="209">
        <v>3.8</v>
      </c>
      <c r="J9" s="209">
        <v>6.5</v>
      </c>
      <c r="K9" s="209">
        <v>6.9</v>
      </c>
      <c r="L9" s="209">
        <v>6.7</v>
      </c>
      <c r="M9" s="209">
        <v>7.7</v>
      </c>
      <c r="N9" s="209">
        <v>7.7</v>
      </c>
      <c r="O9" s="209">
        <v>8.1</v>
      </c>
      <c r="P9" s="209">
        <v>7.7</v>
      </c>
      <c r="Q9" s="209">
        <v>7.1</v>
      </c>
      <c r="R9" s="209">
        <v>5.2</v>
      </c>
      <c r="S9" s="209">
        <v>3.5</v>
      </c>
      <c r="T9" s="209">
        <v>2.9</v>
      </c>
      <c r="U9" s="209">
        <v>2.8</v>
      </c>
      <c r="V9" s="209">
        <v>2.4</v>
      </c>
      <c r="W9" s="209">
        <v>2.1</v>
      </c>
      <c r="X9" s="209">
        <v>1.9</v>
      </c>
      <c r="Y9" s="209">
        <v>1.3</v>
      </c>
      <c r="Z9" s="216">
        <f t="shared" si="0"/>
        <v>4.166666666666667</v>
      </c>
      <c r="AA9" s="151">
        <v>8.6</v>
      </c>
      <c r="AB9" s="152">
        <v>0.59375</v>
      </c>
      <c r="AC9" s="2">
        <v>7</v>
      </c>
      <c r="AD9" s="151">
        <v>0.9</v>
      </c>
      <c r="AE9" s="255">
        <v>0.2534722222222222</v>
      </c>
      <c r="AF9" s="1"/>
    </row>
    <row r="10" spans="1:32" ht="11.25" customHeight="1">
      <c r="A10" s="217">
        <v>8</v>
      </c>
      <c r="B10" s="209">
        <v>2.1</v>
      </c>
      <c r="C10" s="209">
        <v>1.8</v>
      </c>
      <c r="D10" s="209">
        <v>2</v>
      </c>
      <c r="E10" s="209">
        <v>2.8</v>
      </c>
      <c r="F10" s="209">
        <v>2.6</v>
      </c>
      <c r="G10" s="209">
        <v>2</v>
      </c>
      <c r="H10" s="209">
        <v>1.8</v>
      </c>
      <c r="I10" s="209">
        <v>4.4</v>
      </c>
      <c r="J10" s="209">
        <v>6.2</v>
      </c>
      <c r="K10" s="209">
        <v>6.9</v>
      </c>
      <c r="L10" s="209">
        <v>7.3</v>
      </c>
      <c r="M10" s="209">
        <v>7.4</v>
      </c>
      <c r="N10" s="209">
        <v>7.3</v>
      </c>
      <c r="O10" s="209">
        <v>7.6</v>
      </c>
      <c r="P10" s="209">
        <v>6.9</v>
      </c>
      <c r="Q10" s="209">
        <v>6.3</v>
      </c>
      <c r="R10" s="209">
        <v>5.5</v>
      </c>
      <c r="S10" s="209">
        <v>3.7</v>
      </c>
      <c r="T10" s="209">
        <v>2.9</v>
      </c>
      <c r="U10" s="209">
        <v>2.7</v>
      </c>
      <c r="V10" s="209">
        <v>2.4</v>
      </c>
      <c r="W10" s="209">
        <v>2.2</v>
      </c>
      <c r="X10" s="209">
        <v>2.3</v>
      </c>
      <c r="Y10" s="209">
        <v>3.2</v>
      </c>
      <c r="Z10" s="216">
        <f t="shared" si="0"/>
        <v>4.179166666666667</v>
      </c>
      <c r="AA10" s="151">
        <v>8</v>
      </c>
      <c r="AB10" s="152">
        <v>0.44097222222222227</v>
      </c>
      <c r="AC10" s="2">
        <v>8</v>
      </c>
      <c r="AD10" s="151">
        <v>1.1</v>
      </c>
      <c r="AE10" s="255">
        <v>0.08958333333333333</v>
      </c>
      <c r="AF10" s="1"/>
    </row>
    <row r="11" spans="1:32" ht="11.25" customHeight="1">
      <c r="A11" s="217">
        <v>9</v>
      </c>
      <c r="B11" s="209">
        <v>2.7</v>
      </c>
      <c r="C11" s="209">
        <v>2.2</v>
      </c>
      <c r="D11" s="209">
        <v>2</v>
      </c>
      <c r="E11" s="209">
        <v>3.7</v>
      </c>
      <c r="F11" s="209">
        <v>4.2</v>
      </c>
      <c r="G11" s="209">
        <v>4.7</v>
      </c>
      <c r="H11" s="209">
        <v>5</v>
      </c>
      <c r="I11" s="209">
        <v>5.2</v>
      </c>
      <c r="J11" s="209">
        <v>5.8</v>
      </c>
      <c r="K11" s="209">
        <v>6.1</v>
      </c>
      <c r="L11" s="209">
        <v>6.6</v>
      </c>
      <c r="M11" s="209">
        <v>6.8</v>
      </c>
      <c r="N11" s="209">
        <v>6.6</v>
      </c>
      <c r="O11" s="209">
        <v>5.4</v>
      </c>
      <c r="P11" s="209">
        <v>4.9</v>
      </c>
      <c r="Q11" s="209">
        <v>4.7</v>
      </c>
      <c r="R11" s="209">
        <v>4.4</v>
      </c>
      <c r="S11" s="209">
        <v>4.6</v>
      </c>
      <c r="T11" s="209">
        <v>5.2</v>
      </c>
      <c r="U11" s="209">
        <v>5.4</v>
      </c>
      <c r="V11" s="209">
        <v>6</v>
      </c>
      <c r="W11" s="209">
        <v>6.7</v>
      </c>
      <c r="X11" s="209">
        <v>7.3</v>
      </c>
      <c r="Y11" s="209">
        <v>8.4</v>
      </c>
      <c r="Z11" s="216">
        <f t="shared" si="0"/>
        <v>5.191666666666667</v>
      </c>
      <c r="AA11" s="151">
        <v>8.5</v>
      </c>
      <c r="AB11" s="152">
        <v>1</v>
      </c>
      <c r="AC11" s="2">
        <v>9</v>
      </c>
      <c r="AD11" s="151">
        <v>1.8</v>
      </c>
      <c r="AE11" s="255">
        <v>0.11597222222222221</v>
      </c>
      <c r="AF11" s="1"/>
    </row>
    <row r="12" spans="1:32" ht="11.25" customHeight="1">
      <c r="A12" s="225">
        <v>10</v>
      </c>
      <c r="B12" s="211">
        <v>8.2</v>
      </c>
      <c r="C12" s="211">
        <v>6.7</v>
      </c>
      <c r="D12" s="211">
        <v>5.8</v>
      </c>
      <c r="E12" s="211">
        <v>4.4</v>
      </c>
      <c r="F12" s="211">
        <v>5.1</v>
      </c>
      <c r="G12" s="211">
        <v>5.2</v>
      </c>
      <c r="H12" s="211">
        <v>4.3</v>
      </c>
      <c r="I12" s="211">
        <v>6.7</v>
      </c>
      <c r="J12" s="211">
        <v>6.6</v>
      </c>
      <c r="K12" s="211">
        <v>6.7</v>
      </c>
      <c r="L12" s="211">
        <v>8.3</v>
      </c>
      <c r="M12" s="211">
        <v>8.8</v>
      </c>
      <c r="N12" s="211">
        <v>8.6</v>
      </c>
      <c r="O12" s="211">
        <v>8.9</v>
      </c>
      <c r="P12" s="211">
        <v>8.2</v>
      </c>
      <c r="Q12" s="211">
        <v>6.5</v>
      </c>
      <c r="R12" s="211">
        <v>4.8</v>
      </c>
      <c r="S12" s="211">
        <v>3.8</v>
      </c>
      <c r="T12" s="211">
        <v>3.2</v>
      </c>
      <c r="U12" s="211">
        <v>2.8</v>
      </c>
      <c r="V12" s="211">
        <v>2.3</v>
      </c>
      <c r="W12" s="211">
        <v>2.2</v>
      </c>
      <c r="X12" s="211">
        <v>2</v>
      </c>
      <c r="Y12" s="211">
        <v>1.9</v>
      </c>
      <c r="Z12" s="226">
        <f t="shared" si="0"/>
        <v>5.5</v>
      </c>
      <c r="AA12" s="157">
        <v>9.3</v>
      </c>
      <c r="AB12" s="212">
        <v>0.5493055555555556</v>
      </c>
      <c r="AC12" s="213">
        <v>10</v>
      </c>
      <c r="AD12" s="157">
        <v>1.6</v>
      </c>
      <c r="AE12" s="256">
        <v>0.9430555555555555</v>
      </c>
      <c r="AF12" s="1"/>
    </row>
    <row r="13" spans="1:32" ht="11.25" customHeight="1">
      <c r="A13" s="217">
        <v>11</v>
      </c>
      <c r="B13" s="209">
        <v>1.4</v>
      </c>
      <c r="C13" s="209">
        <v>0.5</v>
      </c>
      <c r="D13" s="209">
        <v>0.3</v>
      </c>
      <c r="E13" s="209">
        <v>-1.2</v>
      </c>
      <c r="F13" s="209">
        <v>-0.3</v>
      </c>
      <c r="G13" s="209">
        <v>-0.7</v>
      </c>
      <c r="H13" s="209">
        <v>-1.5</v>
      </c>
      <c r="I13" s="209">
        <v>-0.1</v>
      </c>
      <c r="J13" s="209">
        <v>2</v>
      </c>
      <c r="K13" s="209">
        <v>4.2</v>
      </c>
      <c r="L13" s="209">
        <v>5</v>
      </c>
      <c r="M13" s="209">
        <v>6</v>
      </c>
      <c r="N13" s="209">
        <v>6.9</v>
      </c>
      <c r="O13" s="209">
        <v>7.1</v>
      </c>
      <c r="P13" s="209">
        <v>5.7</v>
      </c>
      <c r="Q13" s="209">
        <v>5.1</v>
      </c>
      <c r="R13" s="209">
        <v>2.6</v>
      </c>
      <c r="S13" s="209">
        <v>1.8</v>
      </c>
      <c r="T13" s="209">
        <v>0.8</v>
      </c>
      <c r="U13" s="209">
        <v>0.6</v>
      </c>
      <c r="V13" s="209">
        <v>1.2</v>
      </c>
      <c r="W13" s="209">
        <v>1.4</v>
      </c>
      <c r="X13" s="209">
        <v>0.9</v>
      </c>
      <c r="Y13" s="209">
        <v>0.1</v>
      </c>
      <c r="Z13" s="216">
        <f t="shared" si="0"/>
        <v>2.075</v>
      </c>
      <c r="AA13" s="151">
        <v>7.5</v>
      </c>
      <c r="AB13" s="152">
        <v>0.5888888888888889</v>
      </c>
      <c r="AC13" s="2">
        <v>11</v>
      </c>
      <c r="AD13" s="151">
        <v>-1.9</v>
      </c>
      <c r="AE13" s="255">
        <v>0.3020833333333333</v>
      </c>
      <c r="AF13" s="1"/>
    </row>
    <row r="14" spans="1:32" ht="11.25" customHeight="1">
      <c r="A14" s="217">
        <v>12</v>
      </c>
      <c r="B14" s="209">
        <v>0.6</v>
      </c>
      <c r="C14" s="209">
        <v>0.6</v>
      </c>
      <c r="D14" s="209">
        <v>0.6</v>
      </c>
      <c r="E14" s="209">
        <v>1.6</v>
      </c>
      <c r="F14" s="209">
        <v>2.2</v>
      </c>
      <c r="G14" s="209">
        <v>2.5</v>
      </c>
      <c r="H14" s="209">
        <v>2.6</v>
      </c>
      <c r="I14" s="209">
        <v>2.6</v>
      </c>
      <c r="J14" s="209">
        <v>5.5</v>
      </c>
      <c r="K14" s="209">
        <v>6.8</v>
      </c>
      <c r="L14" s="209">
        <v>7.1</v>
      </c>
      <c r="M14" s="209">
        <v>7.3</v>
      </c>
      <c r="N14" s="209">
        <v>8.7</v>
      </c>
      <c r="O14" s="209">
        <v>8.8</v>
      </c>
      <c r="P14" s="209">
        <v>8.7</v>
      </c>
      <c r="Q14" s="209">
        <v>5.6</v>
      </c>
      <c r="R14" s="209">
        <v>4</v>
      </c>
      <c r="S14" s="209">
        <v>3.9</v>
      </c>
      <c r="T14" s="209">
        <v>3.8</v>
      </c>
      <c r="U14" s="209">
        <v>3.4</v>
      </c>
      <c r="V14" s="209">
        <v>2.6</v>
      </c>
      <c r="W14" s="209">
        <v>0</v>
      </c>
      <c r="X14" s="209">
        <v>0.5</v>
      </c>
      <c r="Y14" s="209">
        <v>3.1</v>
      </c>
      <c r="Z14" s="216">
        <f t="shared" si="0"/>
        <v>3.879166666666666</v>
      </c>
      <c r="AA14" s="151">
        <v>9.2</v>
      </c>
      <c r="AB14" s="152">
        <v>0.6027777777777777</v>
      </c>
      <c r="AC14" s="2">
        <v>12</v>
      </c>
      <c r="AD14" s="151">
        <v>-1.1</v>
      </c>
      <c r="AE14" s="255">
        <v>0.9534722222222222</v>
      </c>
      <c r="AF14" s="1"/>
    </row>
    <row r="15" spans="1:32" ht="11.25" customHeight="1">
      <c r="A15" s="217">
        <v>13</v>
      </c>
      <c r="B15" s="209">
        <v>2</v>
      </c>
      <c r="C15" s="209">
        <v>3.1</v>
      </c>
      <c r="D15" s="209">
        <v>2.7</v>
      </c>
      <c r="E15" s="209">
        <v>3.2</v>
      </c>
      <c r="F15" s="209">
        <v>3.7</v>
      </c>
      <c r="G15" s="209">
        <v>2</v>
      </c>
      <c r="H15" s="209">
        <v>-0.5</v>
      </c>
      <c r="I15" s="209">
        <v>2.8</v>
      </c>
      <c r="J15" s="209">
        <v>5.3</v>
      </c>
      <c r="K15" s="209">
        <v>6.5</v>
      </c>
      <c r="L15" s="209">
        <v>6.9</v>
      </c>
      <c r="M15" s="209">
        <v>7.9</v>
      </c>
      <c r="N15" s="209">
        <v>7.9</v>
      </c>
      <c r="O15" s="209">
        <v>7.2</v>
      </c>
      <c r="P15" s="209">
        <v>7.4</v>
      </c>
      <c r="Q15" s="209">
        <v>6.6</v>
      </c>
      <c r="R15" s="209">
        <v>4</v>
      </c>
      <c r="S15" s="209">
        <v>3.5</v>
      </c>
      <c r="T15" s="209">
        <v>4</v>
      </c>
      <c r="U15" s="209">
        <v>3.9</v>
      </c>
      <c r="V15" s="209">
        <v>4</v>
      </c>
      <c r="W15" s="209">
        <v>3.8</v>
      </c>
      <c r="X15" s="209">
        <v>1.7</v>
      </c>
      <c r="Y15" s="209">
        <v>3.2</v>
      </c>
      <c r="Z15" s="216">
        <f t="shared" si="0"/>
        <v>4.283333333333334</v>
      </c>
      <c r="AA15" s="151">
        <v>8.8</v>
      </c>
      <c r="AB15" s="152">
        <v>0.5548611111111111</v>
      </c>
      <c r="AC15" s="2">
        <v>13</v>
      </c>
      <c r="AD15" s="151">
        <v>-0.6</v>
      </c>
      <c r="AE15" s="255">
        <v>0.29375</v>
      </c>
      <c r="AF15" s="1"/>
    </row>
    <row r="16" spans="1:32" ht="11.25" customHeight="1">
      <c r="A16" s="217">
        <v>14</v>
      </c>
      <c r="B16" s="209">
        <v>3.1</v>
      </c>
      <c r="C16" s="209">
        <v>3.3</v>
      </c>
      <c r="D16" s="209">
        <v>3.7</v>
      </c>
      <c r="E16" s="209">
        <v>3.5</v>
      </c>
      <c r="F16" s="209">
        <v>3.3</v>
      </c>
      <c r="G16" s="209">
        <v>3.2</v>
      </c>
      <c r="H16" s="209">
        <v>2.3</v>
      </c>
      <c r="I16" s="209">
        <v>4.1</v>
      </c>
      <c r="J16" s="209">
        <v>5.8</v>
      </c>
      <c r="K16" s="209">
        <v>7.4</v>
      </c>
      <c r="L16" s="209">
        <v>7.9</v>
      </c>
      <c r="M16" s="209">
        <v>7.2</v>
      </c>
      <c r="N16" s="209">
        <v>8.1</v>
      </c>
      <c r="O16" s="209">
        <v>7.9</v>
      </c>
      <c r="P16" s="209">
        <v>7.8</v>
      </c>
      <c r="Q16" s="209">
        <v>7.2</v>
      </c>
      <c r="R16" s="209">
        <v>6.7</v>
      </c>
      <c r="S16" s="209">
        <v>5.2</v>
      </c>
      <c r="T16" s="209">
        <v>4.8</v>
      </c>
      <c r="U16" s="209">
        <v>5.1</v>
      </c>
      <c r="V16" s="209">
        <v>5.1</v>
      </c>
      <c r="W16" s="209">
        <v>6</v>
      </c>
      <c r="X16" s="209">
        <v>5.6</v>
      </c>
      <c r="Y16" s="209">
        <v>5.1</v>
      </c>
      <c r="Z16" s="216">
        <f t="shared" si="0"/>
        <v>5.391666666666666</v>
      </c>
      <c r="AA16" s="151">
        <v>8.9</v>
      </c>
      <c r="AB16" s="152">
        <v>0.4465277777777778</v>
      </c>
      <c r="AC16" s="2">
        <v>14</v>
      </c>
      <c r="AD16" s="151">
        <v>1.5</v>
      </c>
      <c r="AE16" s="255">
        <v>0.2951388888888889</v>
      </c>
      <c r="AF16" s="1"/>
    </row>
    <row r="17" spans="1:32" ht="11.25" customHeight="1">
      <c r="A17" s="217">
        <v>15</v>
      </c>
      <c r="B17" s="209">
        <v>4.7</v>
      </c>
      <c r="C17" s="209">
        <v>3.3</v>
      </c>
      <c r="D17" s="209">
        <v>2.5</v>
      </c>
      <c r="E17" s="209">
        <v>2.5</v>
      </c>
      <c r="F17" s="209">
        <v>2.2</v>
      </c>
      <c r="G17" s="209">
        <v>1.9</v>
      </c>
      <c r="H17" s="209">
        <v>1.4</v>
      </c>
      <c r="I17" s="209">
        <v>3.6</v>
      </c>
      <c r="J17" s="209">
        <v>4</v>
      </c>
      <c r="K17" s="209">
        <v>5.2</v>
      </c>
      <c r="L17" s="209">
        <v>5.2</v>
      </c>
      <c r="M17" s="209">
        <v>5.9</v>
      </c>
      <c r="N17" s="209">
        <v>6.4</v>
      </c>
      <c r="O17" s="209">
        <v>6.1</v>
      </c>
      <c r="P17" s="209">
        <v>6.1</v>
      </c>
      <c r="Q17" s="209">
        <v>4.5</v>
      </c>
      <c r="R17" s="209">
        <v>3.2</v>
      </c>
      <c r="S17" s="209">
        <v>2.3</v>
      </c>
      <c r="T17" s="209">
        <v>2.4</v>
      </c>
      <c r="U17" s="209">
        <v>1.9</v>
      </c>
      <c r="V17" s="209">
        <v>0.6</v>
      </c>
      <c r="W17" s="209">
        <v>-1</v>
      </c>
      <c r="X17" s="209">
        <v>0.1</v>
      </c>
      <c r="Y17" s="209">
        <v>0.3</v>
      </c>
      <c r="Z17" s="216">
        <f t="shared" si="0"/>
        <v>3.1374999999999997</v>
      </c>
      <c r="AA17" s="151">
        <v>7</v>
      </c>
      <c r="AB17" s="152">
        <v>0.5701388888888889</v>
      </c>
      <c r="AC17" s="2">
        <v>15</v>
      </c>
      <c r="AD17" s="151">
        <v>-1.3</v>
      </c>
      <c r="AE17" s="255">
        <v>0.9375</v>
      </c>
      <c r="AF17" s="1"/>
    </row>
    <row r="18" spans="1:32" ht="11.25" customHeight="1">
      <c r="A18" s="217">
        <v>16</v>
      </c>
      <c r="B18" s="209">
        <v>1.7</v>
      </c>
      <c r="C18" s="209">
        <v>-0.4</v>
      </c>
      <c r="D18" s="209">
        <v>-0.3</v>
      </c>
      <c r="E18" s="209">
        <v>-2.1</v>
      </c>
      <c r="F18" s="209">
        <v>-2.2</v>
      </c>
      <c r="G18" s="209">
        <v>-1.8</v>
      </c>
      <c r="H18" s="209">
        <v>-2.4</v>
      </c>
      <c r="I18" s="209">
        <v>1.7</v>
      </c>
      <c r="J18" s="209">
        <v>4.2</v>
      </c>
      <c r="K18" s="209">
        <v>5.8</v>
      </c>
      <c r="L18" s="209">
        <v>6.7</v>
      </c>
      <c r="M18" s="209">
        <v>7.8</v>
      </c>
      <c r="N18" s="209">
        <v>7.8</v>
      </c>
      <c r="O18" s="209">
        <v>8.1</v>
      </c>
      <c r="P18" s="209">
        <v>8.9</v>
      </c>
      <c r="Q18" s="209">
        <v>7.7</v>
      </c>
      <c r="R18" s="209">
        <v>5.2</v>
      </c>
      <c r="S18" s="209">
        <v>3.5</v>
      </c>
      <c r="T18" s="209">
        <v>3</v>
      </c>
      <c r="U18" s="209">
        <v>2</v>
      </c>
      <c r="V18" s="209">
        <v>1.7</v>
      </c>
      <c r="W18" s="209">
        <v>4.2</v>
      </c>
      <c r="X18" s="209">
        <v>5.2</v>
      </c>
      <c r="Y18" s="209">
        <v>5.1</v>
      </c>
      <c r="Z18" s="216">
        <f t="shared" si="0"/>
        <v>3.379166666666667</v>
      </c>
      <c r="AA18" s="151">
        <v>9.1</v>
      </c>
      <c r="AB18" s="152">
        <v>0.625</v>
      </c>
      <c r="AC18" s="2">
        <v>16</v>
      </c>
      <c r="AD18" s="151">
        <v>-2.8</v>
      </c>
      <c r="AE18" s="255">
        <v>0.28541666666666665</v>
      </c>
      <c r="AF18" s="1"/>
    </row>
    <row r="19" spans="1:32" ht="11.25" customHeight="1">
      <c r="A19" s="217">
        <v>17</v>
      </c>
      <c r="B19" s="209">
        <v>4.8</v>
      </c>
      <c r="C19" s="209">
        <v>4.4</v>
      </c>
      <c r="D19" s="209">
        <v>4.7</v>
      </c>
      <c r="E19" s="209">
        <v>4.3</v>
      </c>
      <c r="F19" s="209">
        <v>3.9</v>
      </c>
      <c r="G19" s="209">
        <v>4.5</v>
      </c>
      <c r="H19" s="209">
        <v>4.6</v>
      </c>
      <c r="I19" s="209">
        <v>6.2</v>
      </c>
      <c r="J19" s="209">
        <v>7</v>
      </c>
      <c r="K19" s="209">
        <v>7.6</v>
      </c>
      <c r="L19" s="209">
        <v>8.2</v>
      </c>
      <c r="M19" s="209">
        <v>7.7</v>
      </c>
      <c r="N19" s="209">
        <v>7.3</v>
      </c>
      <c r="O19" s="209">
        <v>8.4</v>
      </c>
      <c r="P19" s="209">
        <v>7.2</v>
      </c>
      <c r="Q19" s="209">
        <v>7.5</v>
      </c>
      <c r="R19" s="209">
        <v>4.4</v>
      </c>
      <c r="S19" s="209">
        <v>3.8</v>
      </c>
      <c r="T19" s="209">
        <v>4.8</v>
      </c>
      <c r="U19" s="209">
        <v>5.1</v>
      </c>
      <c r="V19" s="209">
        <v>5.6</v>
      </c>
      <c r="W19" s="209">
        <v>3.1</v>
      </c>
      <c r="X19" s="209">
        <v>2.6</v>
      </c>
      <c r="Y19" s="209">
        <v>3</v>
      </c>
      <c r="Z19" s="216">
        <f t="shared" si="0"/>
        <v>5.445833333333333</v>
      </c>
      <c r="AA19" s="151">
        <v>8.6</v>
      </c>
      <c r="AB19" s="152">
        <v>0.5236111111111111</v>
      </c>
      <c r="AC19" s="2">
        <v>17</v>
      </c>
      <c r="AD19" s="151">
        <v>2.1</v>
      </c>
      <c r="AE19" s="255">
        <v>0.9493055555555556</v>
      </c>
      <c r="AF19" s="1"/>
    </row>
    <row r="20" spans="1:32" ht="11.25" customHeight="1">
      <c r="A20" s="217">
        <v>18</v>
      </c>
      <c r="B20" s="209">
        <v>2.1</v>
      </c>
      <c r="C20" s="209">
        <v>2</v>
      </c>
      <c r="D20" s="209">
        <v>2.4</v>
      </c>
      <c r="E20" s="209">
        <v>3.5</v>
      </c>
      <c r="F20" s="209">
        <v>3.3</v>
      </c>
      <c r="G20" s="209">
        <v>2.9</v>
      </c>
      <c r="H20" s="209">
        <v>3.2</v>
      </c>
      <c r="I20" s="209">
        <v>4.8</v>
      </c>
      <c r="J20" s="209">
        <v>5.9</v>
      </c>
      <c r="K20" s="209">
        <v>6.5</v>
      </c>
      <c r="L20" s="209">
        <v>7.1</v>
      </c>
      <c r="M20" s="209">
        <v>7.2</v>
      </c>
      <c r="N20" s="209">
        <v>8.2</v>
      </c>
      <c r="O20" s="209">
        <v>8.3</v>
      </c>
      <c r="P20" s="209">
        <v>7.8</v>
      </c>
      <c r="Q20" s="209">
        <v>7.6</v>
      </c>
      <c r="R20" s="209">
        <v>7.6</v>
      </c>
      <c r="S20" s="209">
        <v>6.9</v>
      </c>
      <c r="T20" s="209">
        <v>6.8</v>
      </c>
      <c r="U20" s="209">
        <v>6.8</v>
      </c>
      <c r="V20" s="209">
        <v>7.6</v>
      </c>
      <c r="W20" s="209">
        <v>7.9</v>
      </c>
      <c r="X20" s="209">
        <v>7.4</v>
      </c>
      <c r="Y20" s="209">
        <v>7</v>
      </c>
      <c r="Z20" s="216">
        <f aca="true" t="shared" si="1" ref="Z20:Z33">AVERAGE(B20:Y20)</f>
        <v>5.866666666666666</v>
      </c>
      <c r="AA20" s="151">
        <v>8.3</v>
      </c>
      <c r="AB20" s="152">
        <v>0.5888888888888889</v>
      </c>
      <c r="AC20" s="2">
        <v>18</v>
      </c>
      <c r="AD20" s="151">
        <v>1.3</v>
      </c>
      <c r="AE20" s="255">
        <v>0.07708333333333334</v>
      </c>
      <c r="AF20" s="1"/>
    </row>
    <row r="21" spans="1:32" ht="11.25" customHeight="1">
      <c r="A21" s="217">
        <v>19</v>
      </c>
      <c r="B21" s="209">
        <v>7.5</v>
      </c>
      <c r="C21" s="209">
        <v>6.5</v>
      </c>
      <c r="D21" s="209">
        <v>6.9</v>
      </c>
      <c r="E21" s="209">
        <v>7.6</v>
      </c>
      <c r="F21" s="209">
        <v>7.5</v>
      </c>
      <c r="G21" s="209">
        <v>8.9</v>
      </c>
      <c r="H21" s="209">
        <v>8</v>
      </c>
      <c r="I21" s="209">
        <v>8.6</v>
      </c>
      <c r="J21" s="209">
        <v>9.8</v>
      </c>
      <c r="K21" s="209">
        <v>11.7</v>
      </c>
      <c r="L21" s="209">
        <v>12.1</v>
      </c>
      <c r="M21" s="209">
        <v>13.7</v>
      </c>
      <c r="N21" s="209">
        <v>14.2</v>
      </c>
      <c r="O21" s="209">
        <v>14.4</v>
      </c>
      <c r="P21" s="209">
        <v>12.7</v>
      </c>
      <c r="Q21" s="209">
        <v>11.6</v>
      </c>
      <c r="R21" s="209">
        <v>9.9</v>
      </c>
      <c r="S21" s="209">
        <v>8.5</v>
      </c>
      <c r="T21" s="209">
        <v>7.6</v>
      </c>
      <c r="U21" s="209">
        <v>6.5</v>
      </c>
      <c r="V21" s="209">
        <v>5.7</v>
      </c>
      <c r="W21" s="209">
        <v>5</v>
      </c>
      <c r="X21" s="209">
        <v>4.4</v>
      </c>
      <c r="Y21" s="209">
        <v>3</v>
      </c>
      <c r="Z21" s="216">
        <f t="shared" si="1"/>
        <v>8.845833333333333</v>
      </c>
      <c r="AA21" s="151">
        <v>15</v>
      </c>
      <c r="AB21" s="152">
        <v>0.5881944444444445</v>
      </c>
      <c r="AC21" s="2">
        <v>19</v>
      </c>
      <c r="AD21" s="151">
        <v>3</v>
      </c>
      <c r="AE21" s="255">
        <v>1</v>
      </c>
      <c r="AF21" s="1"/>
    </row>
    <row r="22" spans="1:32" ht="11.25" customHeight="1">
      <c r="A22" s="225">
        <v>20</v>
      </c>
      <c r="B22" s="211">
        <v>2.9</v>
      </c>
      <c r="C22" s="211">
        <v>3.9</v>
      </c>
      <c r="D22" s="211">
        <v>1.8</v>
      </c>
      <c r="E22" s="211">
        <v>1</v>
      </c>
      <c r="F22" s="211">
        <v>0.6</v>
      </c>
      <c r="G22" s="211">
        <v>0.5</v>
      </c>
      <c r="H22" s="211">
        <v>1</v>
      </c>
      <c r="I22" s="211">
        <v>2.4</v>
      </c>
      <c r="J22" s="211">
        <v>5.6</v>
      </c>
      <c r="K22" s="211">
        <v>6.5</v>
      </c>
      <c r="L22" s="211">
        <v>6.9</v>
      </c>
      <c r="M22" s="211">
        <v>7.1</v>
      </c>
      <c r="N22" s="211">
        <v>7.2</v>
      </c>
      <c r="O22" s="211">
        <v>7.5</v>
      </c>
      <c r="P22" s="211">
        <v>7.4</v>
      </c>
      <c r="Q22" s="211">
        <v>7.6</v>
      </c>
      <c r="R22" s="211">
        <v>6.4</v>
      </c>
      <c r="S22" s="211">
        <v>5.1</v>
      </c>
      <c r="T22" s="211">
        <v>4.3</v>
      </c>
      <c r="U22" s="211">
        <v>4.5</v>
      </c>
      <c r="V22" s="211">
        <v>3.2</v>
      </c>
      <c r="W22" s="211">
        <v>3.1</v>
      </c>
      <c r="X22" s="211">
        <v>3</v>
      </c>
      <c r="Y22" s="211">
        <v>2.9</v>
      </c>
      <c r="Z22" s="226">
        <f t="shared" si="1"/>
        <v>4.266666666666667</v>
      </c>
      <c r="AA22" s="157">
        <v>7.9</v>
      </c>
      <c r="AB22" s="212">
        <v>0.6034722222222222</v>
      </c>
      <c r="AC22" s="213">
        <v>20</v>
      </c>
      <c r="AD22" s="157">
        <v>-0.1</v>
      </c>
      <c r="AE22" s="256">
        <v>0.22013888888888888</v>
      </c>
      <c r="AF22" s="1"/>
    </row>
    <row r="23" spans="1:32" ht="11.25" customHeight="1">
      <c r="A23" s="217">
        <v>21</v>
      </c>
      <c r="B23" s="209">
        <v>2.5</v>
      </c>
      <c r="C23" s="209">
        <v>3.5</v>
      </c>
      <c r="D23" s="209">
        <v>3.9</v>
      </c>
      <c r="E23" s="209">
        <v>4.3</v>
      </c>
      <c r="F23" s="209">
        <v>3.9</v>
      </c>
      <c r="G23" s="209">
        <v>4.5</v>
      </c>
      <c r="H23" s="209">
        <v>4.6</v>
      </c>
      <c r="I23" s="209">
        <v>4.7</v>
      </c>
      <c r="J23" s="209">
        <v>6.3</v>
      </c>
      <c r="K23" s="209">
        <v>6.7</v>
      </c>
      <c r="L23" s="209">
        <v>7.2</v>
      </c>
      <c r="M23" s="209">
        <v>7.3</v>
      </c>
      <c r="N23" s="209">
        <v>7.3</v>
      </c>
      <c r="O23" s="209">
        <v>7.3</v>
      </c>
      <c r="P23" s="209">
        <v>7.3</v>
      </c>
      <c r="Q23" s="209">
        <v>7.3</v>
      </c>
      <c r="R23" s="209">
        <v>7.1</v>
      </c>
      <c r="S23" s="209">
        <v>6.7</v>
      </c>
      <c r="T23" s="209">
        <v>6.4</v>
      </c>
      <c r="U23" s="209">
        <v>5.8</v>
      </c>
      <c r="V23" s="209">
        <v>6</v>
      </c>
      <c r="W23" s="209">
        <v>5.7</v>
      </c>
      <c r="X23" s="209">
        <v>5.5</v>
      </c>
      <c r="Y23" s="209">
        <v>5.4</v>
      </c>
      <c r="Z23" s="216">
        <f t="shared" si="1"/>
        <v>5.716666666666668</v>
      </c>
      <c r="AA23" s="151">
        <v>7.8</v>
      </c>
      <c r="AB23" s="152">
        <v>0.517361111111111</v>
      </c>
      <c r="AC23" s="2">
        <v>21</v>
      </c>
      <c r="AD23" s="151">
        <v>2.2</v>
      </c>
      <c r="AE23" s="255">
        <v>0.022222222222222223</v>
      </c>
      <c r="AF23" s="1"/>
    </row>
    <row r="24" spans="1:32" ht="11.25" customHeight="1">
      <c r="A24" s="217">
        <v>22</v>
      </c>
      <c r="B24" s="209">
        <v>4.8</v>
      </c>
      <c r="C24" s="209">
        <v>4.5</v>
      </c>
      <c r="D24" s="209">
        <v>4.7</v>
      </c>
      <c r="E24" s="209">
        <v>4.8</v>
      </c>
      <c r="F24" s="209">
        <v>5.1</v>
      </c>
      <c r="G24" s="209">
        <v>5.7</v>
      </c>
      <c r="H24" s="209">
        <v>6.2</v>
      </c>
      <c r="I24" s="209">
        <v>6.4</v>
      </c>
      <c r="J24" s="209">
        <v>6.6</v>
      </c>
      <c r="K24" s="209">
        <v>7</v>
      </c>
      <c r="L24" s="209">
        <v>7.3</v>
      </c>
      <c r="M24" s="209">
        <v>7.4</v>
      </c>
      <c r="N24" s="209">
        <v>8.1</v>
      </c>
      <c r="O24" s="209">
        <v>8.4</v>
      </c>
      <c r="P24" s="209">
        <v>8</v>
      </c>
      <c r="Q24" s="209">
        <v>7.3</v>
      </c>
      <c r="R24" s="209">
        <v>7.3</v>
      </c>
      <c r="S24" s="209">
        <v>8.2</v>
      </c>
      <c r="T24" s="209">
        <v>8.2</v>
      </c>
      <c r="U24" s="209">
        <v>8.4</v>
      </c>
      <c r="V24" s="209">
        <v>8.5</v>
      </c>
      <c r="W24" s="209">
        <v>8.9</v>
      </c>
      <c r="X24" s="209">
        <v>9.1</v>
      </c>
      <c r="Y24" s="209">
        <v>9.1</v>
      </c>
      <c r="Z24" s="216">
        <f t="shared" si="1"/>
        <v>7.083333333333333</v>
      </c>
      <c r="AA24" s="151">
        <v>9.4</v>
      </c>
      <c r="AB24" s="152">
        <v>0.9770833333333333</v>
      </c>
      <c r="AC24" s="2">
        <v>22</v>
      </c>
      <c r="AD24" s="151">
        <v>4.1</v>
      </c>
      <c r="AE24" s="255">
        <v>0.08541666666666665</v>
      </c>
      <c r="AF24" s="1"/>
    </row>
    <row r="25" spans="1:32" ht="11.25" customHeight="1">
      <c r="A25" s="217">
        <v>23</v>
      </c>
      <c r="B25" s="209">
        <v>9.2</v>
      </c>
      <c r="C25" s="209">
        <v>9.4</v>
      </c>
      <c r="D25" s="209">
        <v>9</v>
      </c>
      <c r="E25" s="209">
        <v>9.5</v>
      </c>
      <c r="F25" s="209">
        <v>9.8</v>
      </c>
      <c r="G25" s="209">
        <v>9.9</v>
      </c>
      <c r="H25" s="209">
        <v>10</v>
      </c>
      <c r="I25" s="209">
        <v>10.7</v>
      </c>
      <c r="J25" s="209">
        <v>10.9</v>
      </c>
      <c r="K25" s="209">
        <v>11</v>
      </c>
      <c r="L25" s="209">
        <v>12.2</v>
      </c>
      <c r="M25" s="209">
        <v>13.5</v>
      </c>
      <c r="N25" s="209">
        <v>13.9</v>
      </c>
      <c r="O25" s="209">
        <v>13.4</v>
      </c>
      <c r="P25" s="209">
        <v>12.7</v>
      </c>
      <c r="Q25" s="209">
        <v>12.5</v>
      </c>
      <c r="R25" s="209">
        <v>12.2</v>
      </c>
      <c r="S25" s="209">
        <v>12.2</v>
      </c>
      <c r="T25" s="209">
        <v>11.3</v>
      </c>
      <c r="U25" s="209">
        <v>11.1</v>
      </c>
      <c r="V25" s="209">
        <v>11.7</v>
      </c>
      <c r="W25" s="209">
        <v>11.3</v>
      </c>
      <c r="X25" s="209">
        <v>11.2</v>
      </c>
      <c r="Y25" s="209">
        <v>10.3</v>
      </c>
      <c r="Z25" s="216">
        <f t="shared" si="1"/>
        <v>11.204166666666667</v>
      </c>
      <c r="AA25" s="151">
        <v>14.8</v>
      </c>
      <c r="AB25" s="152">
        <v>0.5756944444444444</v>
      </c>
      <c r="AC25" s="2">
        <v>23</v>
      </c>
      <c r="AD25" s="151">
        <v>8.8</v>
      </c>
      <c r="AE25" s="255">
        <v>0.09791666666666667</v>
      </c>
      <c r="AF25" s="1"/>
    </row>
    <row r="26" spans="1:32" ht="11.25" customHeight="1">
      <c r="A26" s="217">
        <v>24</v>
      </c>
      <c r="B26" s="209">
        <v>9.6</v>
      </c>
      <c r="C26" s="209">
        <v>8.5</v>
      </c>
      <c r="D26" s="209">
        <v>7.3</v>
      </c>
      <c r="E26" s="209">
        <v>4.6</v>
      </c>
      <c r="F26" s="209">
        <v>2.6</v>
      </c>
      <c r="G26" s="209">
        <v>3</v>
      </c>
      <c r="H26" s="209">
        <v>3.1</v>
      </c>
      <c r="I26" s="209">
        <v>3.1</v>
      </c>
      <c r="J26" s="209">
        <v>2.8</v>
      </c>
      <c r="K26" s="209">
        <v>2.2</v>
      </c>
      <c r="L26" s="209">
        <v>1.5</v>
      </c>
      <c r="M26" s="209">
        <v>0.8</v>
      </c>
      <c r="N26" s="209">
        <v>1.1</v>
      </c>
      <c r="O26" s="209">
        <v>1.7</v>
      </c>
      <c r="P26" s="209">
        <v>2.2</v>
      </c>
      <c r="Q26" s="209">
        <v>2.3</v>
      </c>
      <c r="R26" s="209">
        <v>1.7</v>
      </c>
      <c r="S26" s="209">
        <v>1.6</v>
      </c>
      <c r="T26" s="209">
        <v>0.9</v>
      </c>
      <c r="U26" s="209">
        <v>0.6</v>
      </c>
      <c r="V26" s="209">
        <v>0.6</v>
      </c>
      <c r="W26" s="209">
        <v>0.8</v>
      </c>
      <c r="X26" s="209">
        <v>-0.2</v>
      </c>
      <c r="Y26" s="209">
        <v>-0.2</v>
      </c>
      <c r="Z26" s="216">
        <f t="shared" si="1"/>
        <v>2.591666666666667</v>
      </c>
      <c r="AA26" s="151">
        <v>10.5</v>
      </c>
      <c r="AB26" s="152">
        <v>0.0006944444444444445</v>
      </c>
      <c r="AC26" s="2">
        <v>24</v>
      </c>
      <c r="AD26" s="151">
        <v>-0.4</v>
      </c>
      <c r="AE26" s="255">
        <v>0.9916666666666667</v>
      </c>
      <c r="AF26" s="1"/>
    </row>
    <row r="27" spans="1:32" ht="11.25" customHeight="1">
      <c r="A27" s="217">
        <v>25</v>
      </c>
      <c r="B27" s="209">
        <v>0.5</v>
      </c>
      <c r="C27" s="209">
        <v>0.2</v>
      </c>
      <c r="D27" s="209">
        <v>0.5</v>
      </c>
      <c r="E27" s="209">
        <v>1.4</v>
      </c>
      <c r="F27" s="209">
        <v>1.5</v>
      </c>
      <c r="G27" s="209">
        <v>1.5</v>
      </c>
      <c r="H27" s="209">
        <v>1.3</v>
      </c>
      <c r="I27" s="209">
        <v>2.7</v>
      </c>
      <c r="J27" s="209">
        <v>3.7</v>
      </c>
      <c r="K27" s="209">
        <v>5.1</v>
      </c>
      <c r="L27" s="209">
        <v>5.9</v>
      </c>
      <c r="M27" s="209">
        <v>7</v>
      </c>
      <c r="N27" s="209">
        <v>8.5</v>
      </c>
      <c r="O27" s="209">
        <v>8.8</v>
      </c>
      <c r="P27" s="209">
        <v>8.7</v>
      </c>
      <c r="Q27" s="209">
        <v>7.9</v>
      </c>
      <c r="R27" s="209">
        <v>4.4</v>
      </c>
      <c r="S27" s="209">
        <v>3.3</v>
      </c>
      <c r="T27" s="209">
        <v>2</v>
      </c>
      <c r="U27" s="209">
        <v>2</v>
      </c>
      <c r="V27" s="209">
        <v>1.9</v>
      </c>
      <c r="W27" s="209">
        <v>2</v>
      </c>
      <c r="X27" s="209">
        <v>1.7</v>
      </c>
      <c r="Y27" s="209">
        <v>1.9</v>
      </c>
      <c r="Z27" s="216">
        <f t="shared" si="1"/>
        <v>3.5166666666666675</v>
      </c>
      <c r="AA27" s="151">
        <v>9.2</v>
      </c>
      <c r="AB27" s="152">
        <v>0.55625</v>
      </c>
      <c r="AC27" s="2">
        <v>25</v>
      </c>
      <c r="AD27" s="151">
        <v>-0.7</v>
      </c>
      <c r="AE27" s="255">
        <v>0.007638888888888889</v>
      </c>
      <c r="AF27" s="1"/>
    </row>
    <row r="28" spans="1:32" ht="11.25" customHeight="1">
      <c r="A28" s="217">
        <v>26</v>
      </c>
      <c r="B28" s="209">
        <v>1.2</v>
      </c>
      <c r="C28" s="209">
        <v>0</v>
      </c>
      <c r="D28" s="209">
        <v>0.8</v>
      </c>
      <c r="E28" s="209">
        <v>0.5</v>
      </c>
      <c r="F28" s="209">
        <v>0.1</v>
      </c>
      <c r="G28" s="209">
        <v>0.3</v>
      </c>
      <c r="H28" s="209">
        <v>0.1</v>
      </c>
      <c r="I28" s="209">
        <v>3</v>
      </c>
      <c r="J28" s="209">
        <v>6</v>
      </c>
      <c r="K28" s="209">
        <v>7.5</v>
      </c>
      <c r="L28" s="209">
        <v>8.1</v>
      </c>
      <c r="M28" s="209">
        <v>9.4</v>
      </c>
      <c r="N28" s="209">
        <v>9.6</v>
      </c>
      <c r="O28" s="209">
        <v>9.6</v>
      </c>
      <c r="P28" s="209">
        <v>9</v>
      </c>
      <c r="Q28" s="209">
        <v>7.9</v>
      </c>
      <c r="R28" s="209">
        <v>6.9</v>
      </c>
      <c r="S28" s="209">
        <v>3.8</v>
      </c>
      <c r="T28" s="209">
        <v>3.5</v>
      </c>
      <c r="U28" s="209">
        <v>3</v>
      </c>
      <c r="V28" s="209">
        <v>4.3</v>
      </c>
      <c r="W28" s="209">
        <v>4.1</v>
      </c>
      <c r="X28" s="209">
        <v>3.4</v>
      </c>
      <c r="Y28" s="209">
        <v>3.4</v>
      </c>
      <c r="Z28" s="216">
        <f t="shared" si="1"/>
        <v>4.395833333333334</v>
      </c>
      <c r="AA28" s="151">
        <v>10</v>
      </c>
      <c r="AB28" s="152">
        <v>0.5875</v>
      </c>
      <c r="AC28" s="2">
        <v>26</v>
      </c>
      <c r="AD28" s="151">
        <v>-0.4</v>
      </c>
      <c r="AE28" s="255">
        <v>0.2826388888888889</v>
      </c>
      <c r="AF28" s="1"/>
    </row>
    <row r="29" spans="1:32" ht="11.25" customHeight="1">
      <c r="A29" s="217">
        <v>27</v>
      </c>
      <c r="B29" s="209">
        <v>3.2</v>
      </c>
      <c r="C29" s="209">
        <v>2.6</v>
      </c>
      <c r="D29" s="209">
        <v>3.8</v>
      </c>
      <c r="E29" s="209">
        <v>3</v>
      </c>
      <c r="F29" s="209">
        <v>2.2</v>
      </c>
      <c r="G29" s="209">
        <v>1.9</v>
      </c>
      <c r="H29" s="209">
        <v>2.6</v>
      </c>
      <c r="I29" s="209">
        <v>5.3</v>
      </c>
      <c r="J29" s="209">
        <v>8.9</v>
      </c>
      <c r="K29" s="209">
        <v>9</v>
      </c>
      <c r="L29" s="209">
        <v>9.9</v>
      </c>
      <c r="M29" s="209">
        <v>9.9</v>
      </c>
      <c r="N29" s="209">
        <v>10.2</v>
      </c>
      <c r="O29" s="209">
        <v>10.1</v>
      </c>
      <c r="P29" s="209">
        <v>9.8</v>
      </c>
      <c r="Q29" s="209">
        <v>8.9</v>
      </c>
      <c r="R29" s="209">
        <v>7.7</v>
      </c>
      <c r="S29" s="209">
        <v>6.5</v>
      </c>
      <c r="T29" s="209">
        <v>5.7</v>
      </c>
      <c r="U29" s="209">
        <v>4.9</v>
      </c>
      <c r="V29" s="209">
        <v>3.9</v>
      </c>
      <c r="W29" s="209">
        <v>3.7</v>
      </c>
      <c r="X29" s="209">
        <v>3.4</v>
      </c>
      <c r="Y29" s="209">
        <v>3.3</v>
      </c>
      <c r="Z29" s="216">
        <f t="shared" si="1"/>
        <v>5.8500000000000005</v>
      </c>
      <c r="AA29" s="151">
        <v>10.6</v>
      </c>
      <c r="AB29" s="152">
        <v>0.5993055555555555</v>
      </c>
      <c r="AC29" s="2">
        <v>27</v>
      </c>
      <c r="AD29" s="151">
        <v>1.4</v>
      </c>
      <c r="AE29" s="255">
        <v>0.2833333333333333</v>
      </c>
      <c r="AF29" s="1"/>
    </row>
    <row r="30" spans="1:32" ht="11.25" customHeight="1">
      <c r="A30" s="217">
        <v>28</v>
      </c>
      <c r="B30" s="209">
        <v>3.2</v>
      </c>
      <c r="C30" s="209">
        <v>3.6</v>
      </c>
      <c r="D30" s="209">
        <v>3</v>
      </c>
      <c r="E30" s="209">
        <v>3.1</v>
      </c>
      <c r="F30" s="209">
        <v>2.9</v>
      </c>
      <c r="G30" s="209">
        <v>2.7</v>
      </c>
      <c r="H30" s="209">
        <v>2.8</v>
      </c>
      <c r="I30" s="209">
        <v>3.9</v>
      </c>
      <c r="J30" s="209">
        <v>4.9</v>
      </c>
      <c r="K30" s="209">
        <v>6.4</v>
      </c>
      <c r="L30" s="209">
        <v>6.8</v>
      </c>
      <c r="M30" s="209">
        <v>7.3</v>
      </c>
      <c r="N30" s="209">
        <v>6.8</v>
      </c>
      <c r="O30" s="209">
        <v>6.9</v>
      </c>
      <c r="P30" s="209">
        <v>6.9</v>
      </c>
      <c r="Q30" s="209">
        <v>6.4</v>
      </c>
      <c r="R30" s="209">
        <v>5.7</v>
      </c>
      <c r="S30" s="209">
        <v>5.3</v>
      </c>
      <c r="T30" s="209">
        <v>5.3</v>
      </c>
      <c r="U30" s="209">
        <v>5.1</v>
      </c>
      <c r="V30" s="209">
        <v>5.4</v>
      </c>
      <c r="W30" s="209">
        <v>5.4</v>
      </c>
      <c r="X30" s="209">
        <v>5.1</v>
      </c>
      <c r="Y30" s="209">
        <v>5.1</v>
      </c>
      <c r="Z30" s="216">
        <f t="shared" si="1"/>
        <v>5</v>
      </c>
      <c r="AA30" s="151">
        <v>7.6</v>
      </c>
      <c r="AB30" s="152">
        <v>0.5736111111111112</v>
      </c>
      <c r="AC30" s="2">
        <v>28</v>
      </c>
      <c r="AD30" s="151">
        <v>2.5</v>
      </c>
      <c r="AE30" s="255">
        <v>0.2826388888888889</v>
      </c>
      <c r="AF30" s="1"/>
    </row>
    <row r="31" spans="1:32" ht="11.25" customHeight="1">
      <c r="A31" s="217">
        <v>29</v>
      </c>
      <c r="B31" s="209">
        <v>4.7</v>
      </c>
      <c r="C31" s="209">
        <v>4.6</v>
      </c>
      <c r="D31" s="209">
        <v>5.2</v>
      </c>
      <c r="E31" s="209">
        <v>5.8</v>
      </c>
      <c r="F31" s="209">
        <v>5.5</v>
      </c>
      <c r="G31" s="209">
        <v>5.8</v>
      </c>
      <c r="H31" s="209">
        <v>6.2</v>
      </c>
      <c r="I31" s="209">
        <v>7</v>
      </c>
      <c r="J31" s="209">
        <v>7.7</v>
      </c>
      <c r="K31" s="209">
        <v>7.9</v>
      </c>
      <c r="L31" s="209">
        <v>8.5</v>
      </c>
      <c r="M31" s="209">
        <v>9.4</v>
      </c>
      <c r="N31" s="209">
        <v>9.3</v>
      </c>
      <c r="O31" s="209">
        <v>7.9</v>
      </c>
      <c r="P31" s="209">
        <v>8.7</v>
      </c>
      <c r="Q31" s="209">
        <v>8.7</v>
      </c>
      <c r="R31" s="209">
        <v>9.2</v>
      </c>
      <c r="S31" s="209">
        <v>9.3</v>
      </c>
      <c r="T31" s="209">
        <v>9.4</v>
      </c>
      <c r="U31" s="209">
        <v>9.3</v>
      </c>
      <c r="V31" s="209">
        <v>10.3</v>
      </c>
      <c r="W31" s="209">
        <v>10</v>
      </c>
      <c r="X31" s="209">
        <v>10.3</v>
      </c>
      <c r="Y31" s="209">
        <v>10.2</v>
      </c>
      <c r="Z31" s="216">
        <f t="shared" si="1"/>
        <v>7.954166666666669</v>
      </c>
      <c r="AA31" s="151">
        <v>10.6</v>
      </c>
      <c r="AB31" s="152">
        <v>0.9548611111111112</v>
      </c>
      <c r="AC31" s="2">
        <v>29</v>
      </c>
      <c r="AD31" s="151">
        <v>4.1</v>
      </c>
      <c r="AE31" s="255">
        <v>0.07430555555555556</v>
      </c>
      <c r="AF31" s="1"/>
    </row>
    <row r="32" spans="1:32" ht="11.25" customHeight="1">
      <c r="A32" s="217">
        <v>30</v>
      </c>
      <c r="B32" s="209">
        <v>10.5</v>
      </c>
      <c r="C32" s="209">
        <v>10.1</v>
      </c>
      <c r="D32" s="209">
        <v>10.2</v>
      </c>
      <c r="E32" s="209">
        <v>10.4</v>
      </c>
      <c r="F32" s="209">
        <v>10.4</v>
      </c>
      <c r="G32" s="209">
        <v>10.5</v>
      </c>
      <c r="H32" s="209">
        <v>10.3</v>
      </c>
      <c r="I32" s="209">
        <v>10.6</v>
      </c>
      <c r="J32" s="209">
        <v>10.6</v>
      </c>
      <c r="K32" s="209">
        <v>10.4</v>
      </c>
      <c r="L32" s="209">
        <v>9.7</v>
      </c>
      <c r="M32" s="209">
        <v>9.4</v>
      </c>
      <c r="N32" s="209">
        <v>9.3</v>
      </c>
      <c r="O32" s="209">
        <v>8.9</v>
      </c>
      <c r="P32" s="209">
        <v>8.6</v>
      </c>
      <c r="Q32" s="209">
        <v>8.1</v>
      </c>
      <c r="R32" s="209">
        <v>8.3</v>
      </c>
      <c r="S32" s="209">
        <v>8.8</v>
      </c>
      <c r="T32" s="209">
        <v>8.5</v>
      </c>
      <c r="U32" s="209">
        <v>9</v>
      </c>
      <c r="V32" s="209">
        <v>8.8</v>
      </c>
      <c r="W32" s="209">
        <v>9.1</v>
      </c>
      <c r="X32" s="209">
        <v>8.5</v>
      </c>
      <c r="Y32" s="209">
        <v>8.2</v>
      </c>
      <c r="Z32" s="216">
        <f t="shared" si="1"/>
        <v>9.466666666666667</v>
      </c>
      <c r="AA32" s="151">
        <v>10.8</v>
      </c>
      <c r="AB32" s="152">
        <v>0.27708333333333335</v>
      </c>
      <c r="AC32" s="2">
        <v>30</v>
      </c>
      <c r="AD32" s="151">
        <v>7.9</v>
      </c>
      <c r="AE32" s="255">
        <v>1</v>
      </c>
      <c r="AF32" s="1"/>
    </row>
    <row r="33" spans="1:32" ht="11.25" customHeight="1">
      <c r="A33" s="217">
        <v>31</v>
      </c>
      <c r="B33" s="209">
        <v>7.2</v>
      </c>
      <c r="C33" s="209">
        <v>7.2</v>
      </c>
      <c r="D33" s="209">
        <v>6.6</v>
      </c>
      <c r="E33" s="209">
        <v>6.7</v>
      </c>
      <c r="F33" s="209">
        <v>6.2</v>
      </c>
      <c r="G33" s="209">
        <v>6.3</v>
      </c>
      <c r="H33" s="209">
        <v>6</v>
      </c>
      <c r="I33" s="209">
        <v>5.8</v>
      </c>
      <c r="J33" s="209">
        <v>5.5</v>
      </c>
      <c r="K33" s="209">
        <v>5.6</v>
      </c>
      <c r="L33" s="209">
        <v>6.6</v>
      </c>
      <c r="M33" s="209">
        <v>6.2</v>
      </c>
      <c r="N33" s="209">
        <v>6.5</v>
      </c>
      <c r="O33" s="209">
        <v>6</v>
      </c>
      <c r="P33" s="209">
        <v>5.3</v>
      </c>
      <c r="Q33" s="209">
        <v>5.3</v>
      </c>
      <c r="R33" s="209">
        <v>5.3</v>
      </c>
      <c r="S33" s="209">
        <v>5.5</v>
      </c>
      <c r="T33" s="209">
        <v>5.8</v>
      </c>
      <c r="U33" s="209">
        <v>6.2</v>
      </c>
      <c r="V33" s="209">
        <v>6.6</v>
      </c>
      <c r="W33" s="209">
        <v>6.4</v>
      </c>
      <c r="X33" s="209">
        <v>5.7</v>
      </c>
      <c r="Y33" s="209">
        <v>6</v>
      </c>
      <c r="Z33" s="216">
        <f t="shared" si="1"/>
        <v>6.104166666666665</v>
      </c>
      <c r="AA33" s="151">
        <v>8.2</v>
      </c>
      <c r="AB33" s="152">
        <v>0.004166666666666667</v>
      </c>
      <c r="AC33" s="2">
        <v>31</v>
      </c>
      <c r="AD33" s="151">
        <v>4.9</v>
      </c>
      <c r="AE33" s="255">
        <v>0.7006944444444444</v>
      </c>
      <c r="AF33" s="1"/>
    </row>
    <row r="34" spans="1:32" ht="15" customHeight="1">
      <c r="A34" s="218" t="s">
        <v>9</v>
      </c>
      <c r="B34" s="219">
        <f>AVERAGE(B3:B33)</f>
        <v>3.7419354838709684</v>
      </c>
      <c r="C34" s="219">
        <f aca="true" t="shared" si="2" ref="C34:R34">AVERAGE(C3:C33)</f>
        <v>3.4322580645161285</v>
      </c>
      <c r="D34" s="219">
        <f t="shared" si="2"/>
        <v>3.541935483870968</v>
      </c>
      <c r="E34" s="219">
        <f t="shared" si="2"/>
        <v>3.5</v>
      </c>
      <c r="F34" s="219">
        <f t="shared" si="2"/>
        <v>3.203225806451613</v>
      </c>
      <c r="G34" s="219">
        <f t="shared" si="2"/>
        <v>3.1193548387096777</v>
      </c>
      <c r="H34" s="219">
        <f t="shared" si="2"/>
        <v>2.9999999999999996</v>
      </c>
      <c r="I34" s="219">
        <f t="shared" si="2"/>
        <v>4.603225806451614</v>
      </c>
      <c r="J34" s="219">
        <f t="shared" si="2"/>
        <v>6.164516129032258</v>
      </c>
      <c r="K34" s="219">
        <f t="shared" si="2"/>
        <v>7.06774193548387</v>
      </c>
      <c r="L34" s="219">
        <f t="shared" si="2"/>
        <v>7.664516129032258</v>
      </c>
      <c r="M34" s="219">
        <f t="shared" si="2"/>
        <v>8.148387096774194</v>
      </c>
      <c r="N34" s="219">
        <f t="shared" si="2"/>
        <v>8.438709677419356</v>
      </c>
      <c r="O34" s="219">
        <f t="shared" si="2"/>
        <v>8.393548387096775</v>
      </c>
      <c r="P34" s="219">
        <f t="shared" si="2"/>
        <v>8.029032258064516</v>
      </c>
      <c r="Q34" s="219">
        <f t="shared" si="2"/>
        <v>7.335483870967743</v>
      </c>
      <c r="R34" s="219">
        <f t="shared" si="2"/>
        <v>6.038709677419354</v>
      </c>
      <c r="S34" s="219">
        <f aca="true" t="shared" si="3" ref="S34:Y34">AVERAGE(S3:S33)</f>
        <v>5.200000000000001</v>
      </c>
      <c r="T34" s="219">
        <f t="shared" si="3"/>
        <v>4.896774193548388</v>
      </c>
      <c r="U34" s="219">
        <f t="shared" si="3"/>
        <v>4.616129032258064</v>
      </c>
      <c r="V34" s="219">
        <f t="shared" si="3"/>
        <v>4.441935483870968</v>
      </c>
      <c r="W34" s="219">
        <f t="shared" si="3"/>
        <v>4.270967741935484</v>
      </c>
      <c r="X34" s="219">
        <f t="shared" si="3"/>
        <v>4.0677419354838715</v>
      </c>
      <c r="Y34" s="219">
        <f t="shared" si="3"/>
        <v>4.080645161290323</v>
      </c>
      <c r="Z34" s="219">
        <f>AVERAGE(B3:Y33)</f>
        <v>5.2915322580645165</v>
      </c>
      <c r="AA34" s="220">
        <f>(AVERAGE(最高))</f>
        <v>9.55161290322581</v>
      </c>
      <c r="AB34" s="221"/>
      <c r="AC34" s="222"/>
      <c r="AD34" s="220">
        <f>(AVERAGE(最低))</f>
        <v>1.238709677419355</v>
      </c>
      <c r="AE34" s="221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9" t="s">
        <v>10</v>
      </c>
      <c r="B36" s="199"/>
      <c r="C36" s="199"/>
      <c r="D36" s="199"/>
      <c r="E36" s="199"/>
      <c r="F36" s="199"/>
      <c r="G36" s="199"/>
      <c r="H36" s="199"/>
      <c r="I36" s="199"/>
    </row>
    <row r="37" spans="1:9" ht="11.25" customHeight="1">
      <c r="A37" s="200" t="s">
        <v>11</v>
      </c>
      <c r="B37" s="201"/>
      <c r="C37" s="201"/>
      <c r="D37" s="153">
        <f>COUNTIF(mean,"&lt;0")</f>
        <v>0</v>
      </c>
      <c r="E37" s="199"/>
      <c r="F37" s="199"/>
      <c r="G37" s="199"/>
      <c r="H37" s="199"/>
      <c r="I37" s="199"/>
    </row>
    <row r="38" spans="1:9" ht="11.25" customHeight="1">
      <c r="A38" s="202" t="s">
        <v>12</v>
      </c>
      <c r="B38" s="203"/>
      <c r="C38" s="203"/>
      <c r="D38" s="154">
        <f>COUNTIF(mean,"&gt;=25")</f>
        <v>0</v>
      </c>
      <c r="E38" s="199"/>
      <c r="F38" s="199"/>
      <c r="G38" s="199"/>
      <c r="H38" s="199"/>
      <c r="I38" s="199"/>
    </row>
    <row r="39" spans="1:9" ht="11.25" customHeight="1">
      <c r="A39" s="200" t="s">
        <v>13</v>
      </c>
      <c r="B39" s="201"/>
      <c r="C39" s="201"/>
      <c r="D39" s="153">
        <f>COUNTIF(最低,"&lt;0")</f>
        <v>13</v>
      </c>
      <c r="E39" s="199"/>
      <c r="F39" s="199"/>
      <c r="G39" s="199"/>
      <c r="H39" s="199"/>
      <c r="I39" s="199"/>
    </row>
    <row r="40" spans="1:9" ht="11.25" customHeight="1">
      <c r="A40" s="202" t="s">
        <v>14</v>
      </c>
      <c r="B40" s="203"/>
      <c r="C40" s="203"/>
      <c r="D40" s="154">
        <f>COUNTIF(最低,"&gt;=25")</f>
        <v>0</v>
      </c>
      <c r="E40" s="199"/>
      <c r="F40" s="199"/>
      <c r="G40" s="199"/>
      <c r="H40" s="199"/>
      <c r="I40" s="199"/>
    </row>
    <row r="41" spans="1:9" ht="11.25" customHeight="1">
      <c r="A41" s="200" t="s">
        <v>15</v>
      </c>
      <c r="B41" s="201"/>
      <c r="C41" s="201"/>
      <c r="D41" s="153">
        <f>COUNTIF(最高,"&lt;0")</f>
        <v>0</v>
      </c>
      <c r="E41" s="199"/>
      <c r="F41" s="199"/>
      <c r="G41" s="199"/>
      <c r="H41" s="199"/>
      <c r="I41" s="199"/>
    </row>
    <row r="42" spans="1:9" ht="11.25" customHeight="1">
      <c r="A42" s="202" t="s">
        <v>16</v>
      </c>
      <c r="B42" s="203"/>
      <c r="C42" s="203"/>
      <c r="D42" s="154">
        <f>COUNTIF(最高,"&gt;=25")</f>
        <v>0</v>
      </c>
      <c r="E42" s="199"/>
      <c r="F42" s="199"/>
      <c r="G42" s="199"/>
      <c r="H42" s="199"/>
      <c r="I42" s="199"/>
    </row>
    <row r="43" spans="1:9" ht="11.25" customHeight="1">
      <c r="A43" s="204" t="s">
        <v>17</v>
      </c>
      <c r="B43" s="205"/>
      <c r="C43" s="205"/>
      <c r="D43" s="155">
        <f>COUNTIF(最高,"&gt;=30")</f>
        <v>0</v>
      </c>
      <c r="E43" s="199"/>
      <c r="F43" s="199"/>
      <c r="G43" s="199"/>
      <c r="H43" s="199"/>
      <c r="I43" s="199"/>
    </row>
    <row r="44" spans="1:9" ht="11.25" customHeight="1">
      <c r="A44" s="199" t="s">
        <v>18</v>
      </c>
      <c r="B44" s="199"/>
      <c r="C44" s="199"/>
      <c r="D44" s="199"/>
      <c r="E44" s="199"/>
      <c r="F44" s="199"/>
      <c r="G44" s="199"/>
      <c r="H44" s="199"/>
      <c r="I44" s="199"/>
    </row>
    <row r="45" spans="1:9" ht="11.25" customHeight="1">
      <c r="A45" s="207" t="s">
        <v>19</v>
      </c>
      <c r="B45" s="206"/>
      <c r="C45" s="206" t="s">
        <v>3</v>
      </c>
      <c r="D45" s="208" t="s">
        <v>6</v>
      </c>
      <c r="E45" s="199"/>
      <c r="F45" s="207" t="s">
        <v>20</v>
      </c>
      <c r="G45" s="206"/>
      <c r="H45" s="206" t="s">
        <v>3</v>
      </c>
      <c r="I45" s="208" t="s">
        <v>8</v>
      </c>
    </row>
    <row r="46" spans="1:9" ht="11.25" customHeight="1">
      <c r="A46" s="156"/>
      <c r="B46" s="157">
        <f>MAX(最高)</f>
        <v>15</v>
      </c>
      <c r="C46" s="3">
        <v>19</v>
      </c>
      <c r="D46" s="159">
        <v>0.5881944444444445</v>
      </c>
      <c r="E46" s="199"/>
      <c r="F46" s="156"/>
      <c r="G46" s="166">
        <f>MIN(最低)</f>
        <v>-2.8</v>
      </c>
      <c r="H46" s="3">
        <v>16</v>
      </c>
      <c r="I46" s="257">
        <v>0.28541666666666665</v>
      </c>
    </row>
    <row r="47" spans="1:9" ht="11.25" customHeight="1">
      <c r="A47" s="160"/>
      <c r="B47" s="161"/>
      <c r="C47" s="3"/>
      <c r="D47" s="159"/>
      <c r="E47" s="199"/>
      <c r="F47" s="160"/>
      <c r="G47" s="161"/>
      <c r="H47" s="3"/>
      <c r="I47" s="257"/>
    </row>
    <row r="48" spans="1:9" ht="11.25" customHeight="1">
      <c r="A48" s="163"/>
      <c r="B48" s="164"/>
      <c r="C48" s="196"/>
      <c r="D48" s="197"/>
      <c r="E48" s="199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5" t="s">
        <v>0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1"/>
      <c r="T1" s="1"/>
      <c r="U1" s="1"/>
      <c r="V1" s="1"/>
      <c r="W1" s="1"/>
      <c r="X1" s="1"/>
      <c r="Y1" s="1"/>
      <c r="Z1" s="227">
        <v>2009</v>
      </c>
      <c r="AA1" s="1" t="s">
        <v>1</v>
      </c>
      <c r="AB1" s="228">
        <v>10</v>
      </c>
      <c r="AC1" s="214"/>
      <c r="AD1" s="1" t="s">
        <v>2</v>
      </c>
      <c r="AE1" s="1"/>
      <c r="AF1" s="1"/>
    </row>
    <row r="2" spans="1:32" ht="12" customHeight="1">
      <c r="A2" s="223" t="s">
        <v>3</v>
      </c>
      <c r="B2" s="224">
        <v>1</v>
      </c>
      <c r="C2" s="224">
        <v>2</v>
      </c>
      <c r="D2" s="224">
        <v>3</v>
      </c>
      <c r="E2" s="224">
        <v>4</v>
      </c>
      <c r="F2" s="224">
        <v>5</v>
      </c>
      <c r="G2" s="224">
        <v>6</v>
      </c>
      <c r="H2" s="224">
        <v>7</v>
      </c>
      <c r="I2" s="224">
        <v>8</v>
      </c>
      <c r="J2" s="224">
        <v>9</v>
      </c>
      <c r="K2" s="224">
        <v>10</v>
      </c>
      <c r="L2" s="224">
        <v>11</v>
      </c>
      <c r="M2" s="224">
        <v>12</v>
      </c>
      <c r="N2" s="224">
        <v>13</v>
      </c>
      <c r="O2" s="224">
        <v>14</v>
      </c>
      <c r="P2" s="224">
        <v>15</v>
      </c>
      <c r="Q2" s="224">
        <v>16</v>
      </c>
      <c r="R2" s="224">
        <v>17</v>
      </c>
      <c r="S2" s="224">
        <v>18</v>
      </c>
      <c r="T2" s="224">
        <v>19</v>
      </c>
      <c r="U2" s="224">
        <v>20</v>
      </c>
      <c r="V2" s="224">
        <v>21</v>
      </c>
      <c r="W2" s="224">
        <v>22</v>
      </c>
      <c r="X2" s="224">
        <v>23</v>
      </c>
      <c r="Y2" s="224">
        <v>24</v>
      </c>
      <c r="Z2" s="229" t="s">
        <v>4</v>
      </c>
      <c r="AA2" s="229" t="s">
        <v>5</v>
      </c>
      <c r="AB2" s="230" t="s">
        <v>6</v>
      </c>
      <c r="AC2" s="229" t="s">
        <v>3</v>
      </c>
      <c r="AD2" s="229" t="s">
        <v>7</v>
      </c>
      <c r="AE2" s="230" t="s">
        <v>8</v>
      </c>
      <c r="AF2" s="1"/>
    </row>
    <row r="3" spans="1:32" ht="11.25" customHeight="1">
      <c r="A3" s="217">
        <v>1</v>
      </c>
      <c r="B3" s="209">
        <v>18.3</v>
      </c>
      <c r="C3" s="209">
        <v>18</v>
      </c>
      <c r="D3" s="209">
        <v>18.1</v>
      </c>
      <c r="E3" s="209">
        <v>18.1</v>
      </c>
      <c r="F3" s="209">
        <v>18.3</v>
      </c>
      <c r="G3" s="209">
        <v>18.3</v>
      </c>
      <c r="H3" s="209">
        <v>18.7</v>
      </c>
      <c r="I3" s="209">
        <v>19.3</v>
      </c>
      <c r="J3" s="209">
        <v>19.7</v>
      </c>
      <c r="K3" s="209">
        <v>20.8</v>
      </c>
      <c r="L3" s="209">
        <v>21</v>
      </c>
      <c r="M3" s="209">
        <v>20.8</v>
      </c>
      <c r="N3" s="209">
        <v>20.4</v>
      </c>
      <c r="O3" s="209">
        <v>20.5</v>
      </c>
      <c r="P3" s="209">
        <v>20.3</v>
      </c>
      <c r="Q3" s="209">
        <v>19.8</v>
      </c>
      <c r="R3" s="209">
        <v>19.3</v>
      </c>
      <c r="S3" s="209">
        <v>18.5</v>
      </c>
      <c r="T3" s="209">
        <v>17.1</v>
      </c>
      <c r="U3" s="209">
        <v>17.7</v>
      </c>
      <c r="V3" s="209">
        <v>17.6</v>
      </c>
      <c r="W3" s="209">
        <v>17.9</v>
      </c>
      <c r="X3" s="209">
        <v>17.9</v>
      </c>
      <c r="Y3" s="209">
        <v>17.6</v>
      </c>
      <c r="Z3" s="216">
        <f aca="true" t="shared" si="0" ref="Z3:Z33">AVERAGE(B3:Y3)</f>
        <v>18.916666666666668</v>
      </c>
      <c r="AA3" s="151">
        <v>21.3</v>
      </c>
      <c r="AB3" s="152">
        <v>0.4291666666666667</v>
      </c>
      <c r="AC3" s="2">
        <v>1</v>
      </c>
      <c r="AD3" s="151">
        <v>16.9</v>
      </c>
      <c r="AE3" s="255">
        <v>0.8180555555555555</v>
      </c>
      <c r="AF3" s="1"/>
    </row>
    <row r="4" spans="1:32" ht="11.25" customHeight="1">
      <c r="A4" s="217">
        <v>2</v>
      </c>
      <c r="B4" s="209">
        <v>17.4</v>
      </c>
      <c r="C4" s="209">
        <v>17.9</v>
      </c>
      <c r="D4" s="209">
        <v>18</v>
      </c>
      <c r="E4" s="209">
        <v>18.3</v>
      </c>
      <c r="F4" s="209">
        <v>17.7</v>
      </c>
      <c r="G4" s="209">
        <v>18.1</v>
      </c>
      <c r="H4" s="209">
        <v>19.2</v>
      </c>
      <c r="I4" s="209">
        <v>20.2</v>
      </c>
      <c r="J4" s="209">
        <v>19.7</v>
      </c>
      <c r="K4" s="209">
        <v>20.4</v>
      </c>
      <c r="L4" s="209">
        <v>21.1</v>
      </c>
      <c r="M4" s="209">
        <v>21.1</v>
      </c>
      <c r="N4" s="209">
        <v>20</v>
      </c>
      <c r="O4" s="209">
        <v>20.7</v>
      </c>
      <c r="P4" s="209">
        <v>21.4</v>
      </c>
      <c r="Q4" s="209">
        <v>21.8</v>
      </c>
      <c r="R4" s="209">
        <v>22.1</v>
      </c>
      <c r="S4" s="210">
        <v>22.6</v>
      </c>
      <c r="T4" s="209">
        <v>22.8</v>
      </c>
      <c r="U4" s="209">
        <v>22</v>
      </c>
      <c r="V4" s="209">
        <v>22.8</v>
      </c>
      <c r="W4" s="209">
        <v>22.9</v>
      </c>
      <c r="X4" s="209">
        <v>23</v>
      </c>
      <c r="Y4" s="209">
        <v>23</v>
      </c>
      <c r="Z4" s="216">
        <f t="shared" si="0"/>
        <v>20.59166666666667</v>
      </c>
      <c r="AA4" s="151">
        <v>23.1</v>
      </c>
      <c r="AB4" s="152">
        <v>0.9993055555555556</v>
      </c>
      <c r="AC4" s="2">
        <v>2</v>
      </c>
      <c r="AD4" s="151">
        <v>17.1</v>
      </c>
      <c r="AE4" s="255">
        <v>0.051388888888888894</v>
      </c>
      <c r="AF4" s="1"/>
    </row>
    <row r="5" spans="1:32" ht="11.25" customHeight="1">
      <c r="A5" s="217">
        <v>3</v>
      </c>
      <c r="B5" s="209">
        <v>22.6</v>
      </c>
      <c r="C5" s="209">
        <v>22.6</v>
      </c>
      <c r="D5" s="209">
        <v>22.3</v>
      </c>
      <c r="E5" s="209">
        <v>22</v>
      </c>
      <c r="F5" s="209">
        <v>21.9</v>
      </c>
      <c r="G5" s="209">
        <v>21.9</v>
      </c>
      <c r="H5" s="209">
        <v>22.2</v>
      </c>
      <c r="I5" s="209">
        <v>22.1</v>
      </c>
      <c r="J5" s="209">
        <v>22.2</v>
      </c>
      <c r="K5" s="209">
        <v>22.8</v>
      </c>
      <c r="L5" s="209">
        <v>22.5</v>
      </c>
      <c r="M5" s="209">
        <v>22.4</v>
      </c>
      <c r="N5" s="209">
        <v>22.4</v>
      </c>
      <c r="O5" s="209">
        <v>23.6</v>
      </c>
      <c r="P5" s="209">
        <v>22.8</v>
      </c>
      <c r="Q5" s="209">
        <v>22.3</v>
      </c>
      <c r="R5" s="209">
        <v>21.9</v>
      </c>
      <c r="S5" s="209">
        <v>20.2</v>
      </c>
      <c r="T5" s="209">
        <v>19.9</v>
      </c>
      <c r="U5" s="209">
        <v>19.6</v>
      </c>
      <c r="V5" s="209">
        <v>19.1</v>
      </c>
      <c r="W5" s="209">
        <v>18.8</v>
      </c>
      <c r="X5" s="209">
        <v>18.1</v>
      </c>
      <c r="Y5" s="209">
        <v>18</v>
      </c>
      <c r="Z5" s="216">
        <f t="shared" si="0"/>
        <v>21.425</v>
      </c>
      <c r="AA5" s="151">
        <v>23.7</v>
      </c>
      <c r="AB5" s="152">
        <v>0.575</v>
      </c>
      <c r="AC5" s="2">
        <v>3</v>
      </c>
      <c r="AD5" s="151">
        <v>17.9</v>
      </c>
      <c r="AE5" s="255">
        <v>0.9993055555555556</v>
      </c>
      <c r="AF5" s="1"/>
    </row>
    <row r="6" spans="1:32" ht="11.25" customHeight="1">
      <c r="A6" s="217">
        <v>4</v>
      </c>
      <c r="B6" s="209">
        <v>18.7</v>
      </c>
      <c r="C6" s="209">
        <v>18.2</v>
      </c>
      <c r="D6" s="209">
        <v>17.4</v>
      </c>
      <c r="E6" s="209">
        <v>16.9</v>
      </c>
      <c r="F6" s="209">
        <v>16.7</v>
      </c>
      <c r="G6" s="209">
        <v>15.9</v>
      </c>
      <c r="H6" s="209">
        <v>18.2</v>
      </c>
      <c r="I6" s="209">
        <v>20.7</v>
      </c>
      <c r="J6" s="209">
        <v>20.8</v>
      </c>
      <c r="K6" s="209">
        <v>21.2</v>
      </c>
      <c r="L6" s="209">
        <v>21.9</v>
      </c>
      <c r="M6" s="209">
        <v>22</v>
      </c>
      <c r="N6" s="209">
        <v>21.5</v>
      </c>
      <c r="O6" s="209">
        <v>22.8</v>
      </c>
      <c r="P6" s="209">
        <v>22.4</v>
      </c>
      <c r="Q6" s="209">
        <v>21.6</v>
      </c>
      <c r="R6" s="209">
        <v>19.5</v>
      </c>
      <c r="S6" s="209">
        <v>17.5</v>
      </c>
      <c r="T6" s="209">
        <v>17.6</v>
      </c>
      <c r="U6" s="209">
        <v>17.7</v>
      </c>
      <c r="V6" s="209">
        <v>17.3</v>
      </c>
      <c r="W6" s="209">
        <v>17.3</v>
      </c>
      <c r="X6" s="209">
        <v>18.2</v>
      </c>
      <c r="Y6" s="209">
        <v>18.4</v>
      </c>
      <c r="Z6" s="216">
        <f t="shared" si="0"/>
        <v>19.183333333333334</v>
      </c>
      <c r="AA6" s="151">
        <v>23.6</v>
      </c>
      <c r="AB6" s="152">
        <v>0.6013888888888889</v>
      </c>
      <c r="AC6" s="2">
        <v>4</v>
      </c>
      <c r="AD6" s="151">
        <v>15.7</v>
      </c>
      <c r="AE6" s="255">
        <v>0.24722222222222223</v>
      </c>
      <c r="AF6" s="1"/>
    </row>
    <row r="7" spans="1:32" ht="11.25" customHeight="1">
      <c r="A7" s="217">
        <v>5</v>
      </c>
      <c r="B7" s="209">
        <v>18.3</v>
      </c>
      <c r="C7" s="209">
        <v>17.5</v>
      </c>
      <c r="D7" s="209">
        <v>16.9</v>
      </c>
      <c r="E7" s="209">
        <v>17.4</v>
      </c>
      <c r="F7" s="209">
        <v>17.3</v>
      </c>
      <c r="G7" s="209">
        <v>17.3</v>
      </c>
      <c r="H7" s="209">
        <v>17.8</v>
      </c>
      <c r="I7" s="209">
        <v>19</v>
      </c>
      <c r="J7" s="209">
        <v>20</v>
      </c>
      <c r="K7" s="209">
        <v>20.7</v>
      </c>
      <c r="L7" s="209">
        <v>20.9</v>
      </c>
      <c r="M7" s="209">
        <v>20.3</v>
      </c>
      <c r="N7" s="209">
        <v>20.5</v>
      </c>
      <c r="O7" s="209">
        <v>20</v>
      </c>
      <c r="P7" s="209">
        <v>19.1</v>
      </c>
      <c r="Q7" s="209">
        <v>18.1</v>
      </c>
      <c r="R7" s="209">
        <v>17.6</v>
      </c>
      <c r="S7" s="209">
        <v>17</v>
      </c>
      <c r="T7" s="209">
        <v>16.9</v>
      </c>
      <c r="U7" s="209">
        <v>16.7</v>
      </c>
      <c r="V7" s="209">
        <v>16.7</v>
      </c>
      <c r="W7" s="209">
        <v>16.2</v>
      </c>
      <c r="X7" s="209">
        <v>16.2</v>
      </c>
      <c r="Y7" s="209">
        <v>16.1</v>
      </c>
      <c r="Z7" s="216">
        <f t="shared" si="0"/>
        <v>18.104166666666668</v>
      </c>
      <c r="AA7" s="151">
        <v>21.1</v>
      </c>
      <c r="AB7" s="152">
        <v>0.4673611111111111</v>
      </c>
      <c r="AC7" s="2">
        <v>5</v>
      </c>
      <c r="AD7" s="151">
        <v>16</v>
      </c>
      <c r="AE7" s="255">
        <v>0.970138888888889</v>
      </c>
      <c r="AF7" s="1"/>
    </row>
    <row r="8" spans="1:32" ht="11.25" customHeight="1">
      <c r="A8" s="217">
        <v>6</v>
      </c>
      <c r="B8" s="209">
        <v>16</v>
      </c>
      <c r="C8" s="209">
        <v>15.9</v>
      </c>
      <c r="D8" s="209">
        <v>15.9</v>
      </c>
      <c r="E8" s="209">
        <v>15.6</v>
      </c>
      <c r="F8" s="209">
        <v>15.6</v>
      </c>
      <c r="G8" s="209">
        <v>15.6</v>
      </c>
      <c r="H8" s="209">
        <v>16.1</v>
      </c>
      <c r="I8" s="209">
        <v>16.7</v>
      </c>
      <c r="J8" s="209">
        <v>16.9</v>
      </c>
      <c r="K8" s="209">
        <v>17</v>
      </c>
      <c r="L8" s="209">
        <v>17.2</v>
      </c>
      <c r="M8" s="209">
        <v>17.6</v>
      </c>
      <c r="N8" s="209">
        <v>18</v>
      </c>
      <c r="O8" s="209">
        <v>18.5</v>
      </c>
      <c r="P8" s="209">
        <v>18.3</v>
      </c>
      <c r="Q8" s="209">
        <v>18.5</v>
      </c>
      <c r="R8" s="209">
        <v>18.3</v>
      </c>
      <c r="S8" s="209">
        <v>17.2</v>
      </c>
      <c r="T8" s="209">
        <v>17</v>
      </c>
      <c r="U8" s="209">
        <v>17</v>
      </c>
      <c r="V8" s="209">
        <v>17.4</v>
      </c>
      <c r="W8" s="209">
        <v>17.3</v>
      </c>
      <c r="X8" s="209">
        <v>16.8</v>
      </c>
      <c r="Y8" s="209">
        <v>17.2</v>
      </c>
      <c r="Z8" s="216">
        <f t="shared" si="0"/>
        <v>16.98333333333333</v>
      </c>
      <c r="AA8" s="151">
        <v>18.7</v>
      </c>
      <c r="AB8" s="152">
        <v>0.5756944444444444</v>
      </c>
      <c r="AC8" s="2">
        <v>6</v>
      </c>
      <c r="AD8" s="151">
        <v>15.4</v>
      </c>
      <c r="AE8" s="255">
        <v>0.23125</v>
      </c>
      <c r="AF8" s="1"/>
    </row>
    <row r="9" spans="1:32" ht="11.25" customHeight="1">
      <c r="A9" s="217">
        <v>7</v>
      </c>
      <c r="B9" s="209">
        <v>17.5</v>
      </c>
      <c r="C9" s="209">
        <v>17</v>
      </c>
      <c r="D9" s="209">
        <v>17</v>
      </c>
      <c r="E9" s="209">
        <v>17</v>
      </c>
      <c r="F9" s="209">
        <v>17.5</v>
      </c>
      <c r="G9" s="209">
        <v>17.7</v>
      </c>
      <c r="H9" s="209">
        <v>18.3</v>
      </c>
      <c r="I9" s="209">
        <v>17.8</v>
      </c>
      <c r="J9" s="209">
        <v>18</v>
      </c>
      <c r="K9" s="209">
        <v>18.1</v>
      </c>
      <c r="L9" s="209">
        <v>18</v>
      </c>
      <c r="M9" s="209">
        <v>17.6</v>
      </c>
      <c r="N9" s="209">
        <v>17.3</v>
      </c>
      <c r="O9" s="209">
        <v>17</v>
      </c>
      <c r="P9" s="209">
        <v>16.8</v>
      </c>
      <c r="Q9" s="209">
        <v>16.8</v>
      </c>
      <c r="R9" s="209">
        <v>16.7</v>
      </c>
      <c r="S9" s="209">
        <v>16.8</v>
      </c>
      <c r="T9" s="209">
        <v>16.5</v>
      </c>
      <c r="U9" s="209">
        <v>16.4</v>
      </c>
      <c r="V9" s="209">
        <v>16.3</v>
      </c>
      <c r="W9" s="209">
        <v>16.1</v>
      </c>
      <c r="X9" s="209">
        <v>16</v>
      </c>
      <c r="Y9" s="209">
        <v>16.3</v>
      </c>
      <c r="Z9" s="216">
        <f t="shared" si="0"/>
        <v>17.104166666666668</v>
      </c>
      <c r="AA9" s="151">
        <v>18.3</v>
      </c>
      <c r="AB9" s="152">
        <v>0.4069444444444445</v>
      </c>
      <c r="AC9" s="2">
        <v>7</v>
      </c>
      <c r="AD9" s="151">
        <v>15.9</v>
      </c>
      <c r="AE9" s="255">
        <v>0.9486111111111111</v>
      </c>
      <c r="AF9" s="1"/>
    </row>
    <row r="10" spans="1:32" ht="11.25" customHeight="1">
      <c r="A10" s="217">
        <v>8</v>
      </c>
      <c r="B10" s="209">
        <v>16.3</v>
      </c>
      <c r="C10" s="209">
        <v>15.8</v>
      </c>
      <c r="D10" s="209">
        <v>15.2</v>
      </c>
      <c r="E10" s="209">
        <v>15.7</v>
      </c>
      <c r="F10" s="209">
        <v>16.1</v>
      </c>
      <c r="G10" s="209">
        <v>16.7</v>
      </c>
      <c r="H10" s="209">
        <v>21.4</v>
      </c>
      <c r="I10" s="209">
        <v>21.7</v>
      </c>
      <c r="J10" s="209">
        <v>23.1</v>
      </c>
      <c r="K10" s="209">
        <v>22.6</v>
      </c>
      <c r="L10" s="209">
        <v>22.3</v>
      </c>
      <c r="M10" s="209">
        <v>23.6</v>
      </c>
      <c r="N10" s="209">
        <v>23.9</v>
      </c>
      <c r="O10" s="209">
        <v>23.5</v>
      </c>
      <c r="P10" s="209">
        <v>23.9</v>
      </c>
      <c r="Q10" s="209">
        <v>23.4</v>
      </c>
      <c r="R10" s="209">
        <v>21.9</v>
      </c>
      <c r="S10" s="209">
        <v>20.7</v>
      </c>
      <c r="T10" s="209">
        <v>20.1</v>
      </c>
      <c r="U10" s="209">
        <v>16.9</v>
      </c>
      <c r="V10" s="209">
        <v>15.3</v>
      </c>
      <c r="W10" s="209">
        <v>15.4</v>
      </c>
      <c r="X10" s="209">
        <v>14.6</v>
      </c>
      <c r="Y10" s="209">
        <v>14.9</v>
      </c>
      <c r="Z10" s="216">
        <f t="shared" si="0"/>
        <v>19.374999999999996</v>
      </c>
      <c r="AA10" s="151">
        <v>24.2</v>
      </c>
      <c r="AB10" s="152">
        <v>0.6520833333333333</v>
      </c>
      <c r="AC10" s="2">
        <v>8</v>
      </c>
      <c r="AD10" s="151">
        <v>14.3</v>
      </c>
      <c r="AE10" s="255">
        <v>0.9694444444444444</v>
      </c>
      <c r="AF10" s="1"/>
    </row>
    <row r="11" spans="1:32" ht="11.25" customHeight="1">
      <c r="A11" s="217">
        <v>9</v>
      </c>
      <c r="B11" s="209">
        <v>16</v>
      </c>
      <c r="C11" s="209">
        <v>15.9</v>
      </c>
      <c r="D11" s="209">
        <v>13.4</v>
      </c>
      <c r="E11" s="209">
        <v>13.9</v>
      </c>
      <c r="F11" s="209">
        <v>15.9</v>
      </c>
      <c r="G11" s="209">
        <v>14.8</v>
      </c>
      <c r="H11" s="209">
        <v>16.7</v>
      </c>
      <c r="I11" s="209">
        <v>18.8</v>
      </c>
      <c r="J11" s="209">
        <v>20.5</v>
      </c>
      <c r="K11" s="209">
        <v>21.6</v>
      </c>
      <c r="L11" s="209">
        <v>22.1</v>
      </c>
      <c r="M11" s="209">
        <v>22.6</v>
      </c>
      <c r="N11" s="209">
        <v>23</v>
      </c>
      <c r="O11" s="209">
        <v>22.9</v>
      </c>
      <c r="P11" s="209">
        <v>21.9</v>
      </c>
      <c r="Q11" s="209">
        <v>20.2</v>
      </c>
      <c r="R11" s="209">
        <v>19.1</v>
      </c>
      <c r="S11" s="209">
        <v>17.6</v>
      </c>
      <c r="T11" s="209">
        <v>17.5</v>
      </c>
      <c r="U11" s="209">
        <v>17.2</v>
      </c>
      <c r="V11" s="209">
        <v>16.1</v>
      </c>
      <c r="W11" s="209">
        <v>15.8</v>
      </c>
      <c r="X11" s="209">
        <v>16.1</v>
      </c>
      <c r="Y11" s="209">
        <v>14.6</v>
      </c>
      <c r="Z11" s="216">
        <f t="shared" si="0"/>
        <v>18.09166666666667</v>
      </c>
      <c r="AA11" s="151">
        <v>23.3</v>
      </c>
      <c r="AB11" s="152">
        <v>0.5118055555555555</v>
      </c>
      <c r="AC11" s="2">
        <v>9</v>
      </c>
      <c r="AD11" s="151">
        <v>13.2</v>
      </c>
      <c r="AE11" s="255">
        <v>0.14583333333333334</v>
      </c>
      <c r="AF11" s="1"/>
    </row>
    <row r="12" spans="1:32" ht="11.25" customHeight="1">
      <c r="A12" s="225">
        <v>10</v>
      </c>
      <c r="B12" s="211">
        <v>13.5</v>
      </c>
      <c r="C12" s="211">
        <v>13.1</v>
      </c>
      <c r="D12" s="211">
        <v>13.2</v>
      </c>
      <c r="E12" s="211">
        <v>13.8</v>
      </c>
      <c r="F12" s="211">
        <v>13.6</v>
      </c>
      <c r="G12" s="211">
        <v>13.7</v>
      </c>
      <c r="H12" s="211">
        <v>14.9</v>
      </c>
      <c r="I12" s="211">
        <v>16</v>
      </c>
      <c r="J12" s="211">
        <v>17.6</v>
      </c>
      <c r="K12" s="211">
        <v>17.5</v>
      </c>
      <c r="L12" s="211">
        <v>18.4</v>
      </c>
      <c r="M12" s="211">
        <v>17.2</v>
      </c>
      <c r="N12" s="211">
        <v>17.7</v>
      </c>
      <c r="O12" s="211">
        <v>18.1</v>
      </c>
      <c r="P12" s="211">
        <v>17.4</v>
      </c>
      <c r="Q12" s="211">
        <v>17.5</v>
      </c>
      <c r="R12" s="211">
        <v>15.6</v>
      </c>
      <c r="S12" s="211">
        <v>13.1</v>
      </c>
      <c r="T12" s="211">
        <v>13.6</v>
      </c>
      <c r="U12" s="211">
        <v>12.7</v>
      </c>
      <c r="V12" s="211">
        <v>12.9</v>
      </c>
      <c r="W12" s="211">
        <v>12.8</v>
      </c>
      <c r="X12" s="211">
        <v>13</v>
      </c>
      <c r="Y12" s="211">
        <v>12.4</v>
      </c>
      <c r="Z12" s="226">
        <f t="shared" si="0"/>
        <v>14.970833333333333</v>
      </c>
      <c r="AA12" s="157">
        <v>18.8</v>
      </c>
      <c r="AB12" s="212">
        <v>0.5784722222222222</v>
      </c>
      <c r="AC12" s="213">
        <v>10</v>
      </c>
      <c r="AD12" s="157">
        <v>12.2</v>
      </c>
      <c r="AE12" s="256">
        <v>0.9256944444444444</v>
      </c>
      <c r="AF12" s="1"/>
    </row>
    <row r="13" spans="1:32" ht="11.25" customHeight="1">
      <c r="A13" s="217">
        <v>11</v>
      </c>
      <c r="B13" s="209">
        <v>12</v>
      </c>
      <c r="C13" s="209">
        <v>13.2</v>
      </c>
      <c r="D13" s="209">
        <v>13.7</v>
      </c>
      <c r="E13" s="209">
        <v>12.1</v>
      </c>
      <c r="F13" s="209">
        <v>11.8</v>
      </c>
      <c r="G13" s="209">
        <v>11</v>
      </c>
      <c r="H13" s="209">
        <v>14.3</v>
      </c>
      <c r="I13" s="209">
        <v>17.5</v>
      </c>
      <c r="J13" s="209">
        <v>18.5</v>
      </c>
      <c r="K13" s="209">
        <v>19.7</v>
      </c>
      <c r="L13" s="209">
        <v>21</v>
      </c>
      <c r="M13" s="209">
        <v>21.3</v>
      </c>
      <c r="N13" s="209">
        <v>19.5</v>
      </c>
      <c r="O13" s="209">
        <v>19.7</v>
      </c>
      <c r="P13" s="209">
        <v>18.7</v>
      </c>
      <c r="Q13" s="209">
        <v>18.5</v>
      </c>
      <c r="R13" s="209">
        <v>17.3</v>
      </c>
      <c r="S13" s="209">
        <v>14.9</v>
      </c>
      <c r="T13" s="209">
        <v>14.2</v>
      </c>
      <c r="U13" s="209">
        <v>14.2</v>
      </c>
      <c r="V13" s="209">
        <v>13.5</v>
      </c>
      <c r="W13" s="209">
        <v>13.3</v>
      </c>
      <c r="X13" s="209">
        <v>12.9</v>
      </c>
      <c r="Y13" s="209">
        <v>11.9</v>
      </c>
      <c r="Z13" s="216">
        <f t="shared" si="0"/>
        <v>15.612499999999997</v>
      </c>
      <c r="AA13" s="151">
        <v>22.2</v>
      </c>
      <c r="AB13" s="152">
        <v>0.50625</v>
      </c>
      <c r="AC13" s="2">
        <v>11</v>
      </c>
      <c r="AD13" s="151">
        <v>10.9</v>
      </c>
      <c r="AE13" s="255">
        <v>0.2548611111111111</v>
      </c>
      <c r="AF13" s="1"/>
    </row>
    <row r="14" spans="1:32" ht="11.25" customHeight="1">
      <c r="A14" s="217">
        <v>12</v>
      </c>
      <c r="B14" s="209">
        <v>11.6</v>
      </c>
      <c r="C14" s="209">
        <v>11.8</v>
      </c>
      <c r="D14" s="209">
        <v>12.2</v>
      </c>
      <c r="E14" s="209">
        <v>12.4</v>
      </c>
      <c r="F14" s="209">
        <v>11.3</v>
      </c>
      <c r="G14" s="209">
        <v>12</v>
      </c>
      <c r="H14" s="209">
        <v>13</v>
      </c>
      <c r="I14" s="209">
        <v>15.7</v>
      </c>
      <c r="J14" s="209">
        <v>15.9</v>
      </c>
      <c r="K14" s="209">
        <v>16.8</v>
      </c>
      <c r="L14" s="209">
        <v>16.7</v>
      </c>
      <c r="M14" s="209">
        <v>17</v>
      </c>
      <c r="N14" s="209">
        <v>17.4</v>
      </c>
      <c r="O14" s="209">
        <v>17.6</v>
      </c>
      <c r="P14" s="209">
        <v>17.4</v>
      </c>
      <c r="Q14" s="209">
        <v>17.1</v>
      </c>
      <c r="R14" s="209">
        <v>16.7</v>
      </c>
      <c r="S14" s="209">
        <v>15</v>
      </c>
      <c r="T14" s="209">
        <v>13.9</v>
      </c>
      <c r="U14" s="209">
        <v>13.9</v>
      </c>
      <c r="V14" s="209">
        <v>13.9</v>
      </c>
      <c r="W14" s="209">
        <v>13.9</v>
      </c>
      <c r="X14" s="209">
        <v>14.9</v>
      </c>
      <c r="Y14" s="209">
        <v>15</v>
      </c>
      <c r="Z14" s="216">
        <f t="shared" si="0"/>
        <v>14.712499999999997</v>
      </c>
      <c r="AA14" s="151">
        <v>17.9</v>
      </c>
      <c r="AB14" s="152">
        <v>0.5819444444444445</v>
      </c>
      <c r="AC14" s="2">
        <v>12</v>
      </c>
      <c r="AD14" s="151">
        <v>11</v>
      </c>
      <c r="AE14" s="255">
        <v>0.21875</v>
      </c>
      <c r="AF14" s="1"/>
    </row>
    <row r="15" spans="1:32" ht="11.25" customHeight="1">
      <c r="A15" s="217">
        <v>13</v>
      </c>
      <c r="B15" s="209">
        <v>15.6</v>
      </c>
      <c r="C15" s="209">
        <v>15.2</v>
      </c>
      <c r="D15" s="209">
        <v>15.4</v>
      </c>
      <c r="E15" s="209">
        <v>15.3</v>
      </c>
      <c r="F15" s="209">
        <v>15.7</v>
      </c>
      <c r="G15" s="209">
        <v>15.4</v>
      </c>
      <c r="H15" s="209">
        <v>15.7</v>
      </c>
      <c r="I15" s="209">
        <v>15.9</v>
      </c>
      <c r="J15" s="209">
        <v>17.2</v>
      </c>
      <c r="K15" s="209">
        <v>19.1</v>
      </c>
      <c r="L15" s="209">
        <v>19.9</v>
      </c>
      <c r="M15" s="209">
        <v>19.8</v>
      </c>
      <c r="N15" s="209">
        <v>19.8</v>
      </c>
      <c r="O15" s="209">
        <v>20.3</v>
      </c>
      <c r="P15" s="209">
        <v>19.9</v>
      </c>
      <c r="Q15" s="209">
        <v>19.4</v>
      </c>
      <c r="R15" s="209">
        <v>17.7</v>
      </c>
      <c r="S15" s="209">
        <v>17</v>
      </c>
      <c r="T15" s="209">
        <v>16.6</v>
      </c>
      <c r="U15" s="209">
        <v>15.7</v>
      </c>
      <c r="V15" s="209">
        <v>14.9</v>
      </c>
      <c r="W15" s="209">
        <v>14.9</v>
      </c>
      <c r="X15" s="209">
        <v>14.8</v>
      </c>
      <c r="Y15" s="209">
        <v>13.6</v>
      </c>
      <c r="Z15" s="216">
        <f t="shared" si="0"/>
        <v>16.866666666666667</v>
      </c>
      <c r="AA15" s="151">
        <v>20.6</v>
      </c>
      <c r="AB15" s="152">
        <v>0.5979166666666667</v>
      </c>
      <c r="AC15" s="2">
        <v>13</v>
      </c>
      <c r="AD15" s="151">
        <v>13.5</v>
      </c>
      <c r="AE15" s="255">
        <v>1</v>
      </c>
      <c r="AF15" s="1"/>
    </row>
    <row r="16" spans="1:32" ht="11.25" customHeight="1">
      <c r="A16" s="217">
        <v>14</v>
      </c>
      <c r="B16" s="209">
        <v>13.9</v>
      </c>
      <c r="C16" s="209">
        <v>14.4</v>
      </c>
      <c r="D16" s="209">
        <v>14.1</v>
      </c>
      <c r="E16" s="209">
        <v>14.6</v>
      </c>
      <c r="F16" s="209">
        <v>14.6</v>
      </c>
      <c r="G16" s="209">
        <v>14.2</v>
      </c>
      <c r="H16" s="209">
        <v>15.8</v>
      </c>
      <c r="I16" s="209">
        <v>18</v>
      </c>
      <c r="J16" s="209">
        <v>17.8</v>
      </c>
      <c r="K16" s="209">
        <v>18.1</v>
      </c>
      <c r="L16" s="209">
        <v>19.1</v>
      </c>
      <c r="M16" s="209">
        <v>19</v>
      </c>
      <c r="N16" s="209">
        <v>19.7</v>
      </c>
      <c r="O16" s="209">
        <v>19</v>
      </c>
      <c r="P16" s="209">
        <v>18.9</v>
      </c>
      <c r="Q16" s="209">
        <v>18.6</v>
      </c>
      <c r="R16" s="209">
        <v>14.5</v>
      </c>
      <c r="S16" s="209">
        <v>14</v>
      </c>
      <c r="T16" s="209">
        <v>14.2</v>
      </c>
      <c r="U16" s="209">
        <v>13.7</v>
      </c>
      <c r="V16" s="209">
        <v>13.7</v>
      </c>
      <c r="W16" s="209">
        <v>13.2</v>
      </c>
      <c r="X16" s="209">
        <v>13.2</v>
      </c>
      <c r="Y16" s="209">
        <v>13</v>
      </c>
      <c r="Z16" s="216">
        <f t="shared" si="0"/>
        <v>15.804166666666665</v>
      </c>
      <c r="AA16" s="151">
        <v>19.9</v>
      </c>
      <c r="AB16" s="152">
        <v>0.5381944444444444</v>
      </c>
      <c r="AC16" s="2">
        <v>14</v>
      </c>
      <c r="AD16" s="151">
        <v>12.8</v>
      </c>
      <c r="AE16" s="255">
        <v>0.9736111111111111</v>
      </c>
      <c r="AF16" s="1"/>
    </row>
    <row r="17" spans="1:32" ht="11.25" customHeight="1">
      <c r="A17" s="217">
        <v>15</v>
      </c>
      <c r="B17" s="209">
        <v>14.5</v>
      </c>
      <c r="C17" s="209">
        <v>14.3</v>
      </c>
      <c r="D17" s="209">
        <v>13.5</v>
      </c>
      <c r="E17" s="209">
        <v>14.3</v>
      </c>
      <c r="F17" s="209">
        <v>11.7</v>
      </c>
      <c r="G17" s="209">
        <v>10.5</v>
      </c>
      <c r="H17" s="209">
        <v>13.2</v>
      </c>
      <c r="I17" s="209">
        <v>16.4</v>
      </c>
      <c r="J17" s="209">
        <v>17.5</v>
      </c>
      <c r="K17" s="209">
        <v>18</v>
      </c>
      <c r="L17" s="209">
        <v>18.3</v>
      </c>
      <c r="M17" s="209">
        <v>18.3</v>
      </c>
      <c r="N17" s="209">
        <v>18.2</v>
      </c>
      <c r="O17" s="209">
        <v>18.3</v>
      </c>
      <c r="P17" s="209">
        <v>17.7</v>
      </c>
      <c r="Q17" s="209">
        <v>17.1</v>
      </c>
      <c r="R17" s="209">
        <v>16.1</v>
      </c>
      <c r="S17" s="209">
        <v>13.8</v>
      </c>
      <c r="T17" s="209">
        <v>13.2</v>
      </c>
      <c r="U17" s="209">
        <v>12.6</v>
      </c>
      <c r="V17" s="209">
        <v>12.6</v>
      </c>
      <c r="W17" s="209">
        <v>11.3</v>
      </c>
      <c r="X17" s="209">
        <v>11.5</v>
      </c>
      <c r="Y17" s="209">
        <v>10.9</v>
      </c>
      <c r="Z17" s="216">
        <f t="shared" si="0"/>
        <v>14.741666666666669</v>
      </c>
      <c r="AA17" s="151">
        <v>19.2</v>
      </c>
      <c r="AB17" s="152">
        <v>0.5479166666666667</v>
      </c>
      <c r="AC17" s="2">
        <v>15</v>
      </c>
      <c r="AD17" s="151">
        <v>10.5</v>
      </c>
      <c r="AE17" s="255">
        <v>0.25416666666666665</v>
      </c>
      <c r="AF17" s="1"/>
    </row>
    <row r="18" spans="1:32" ht="11.25" customHeight="1">
      <c r="A18" s="217">
        <v>16</v>
      </c>
      <c r="B18" s="209">
        <v>11.8</v>
      </c>
      <c r="C18" s="209">
        <v>11.9</v>
      </c>
      <c r="D18" s="209">
        <v>11.4</v>
      </c>
      <c r="E18" s="209">
        <v>11.3</v>
      </c>
      <c r="F18" s="209">
        <v>11.8</v>
      </c>
      <c r="G18" s="209">
        <v>12.1</v>
      </c>
      <c r="H18" s="209">
        <v>13</v>
      </c>
      <c r="I18" s="209">
        <v>16.3</v>
      </c>
      <c r="J18" s="209">
        <v>17.1</v>
      </c>
      <c r="K18" s="209">
        <v>18.1</v>
      </c>
      <c r="L18" s="209">
        <v>18.2</v>
      </c>
      <c r="M18" s="209">
        <v>18.3</v>
      </c>
      <c r="N18" s="209">
        <v>19.7</v>
      </c>
      <c r="O18" s="209">
        <v>19</v>
      </c>
      <c r="P18" s="209">
        <v>18.5</v>
      </c>
      <c r="Q18" s="209">
        <v>18</v>
      </c>
      <c r="R18" s="209">
        <v>16.1</v>
      </c>
      <c r="S18" s="209">
        <v>14.8</v>
      </c>
      <c r="T18" s="209">
        <v>14.3</v>
      </c>
      <c r="U18" s="209">
        <v>13.7</v>
      </c>
      <c r="V18" s="209">
        <v>12.9</v>
      </c>
      <c r="W18" s="209">
        <v>12.9</v>
      </c>
      <c r="X18" s="209">
        <v>13</v>
      </c>
      <c r="Y18" s="209">
        <v>13.9</v>
      </c>
      <c r="Z18" s="216">
        <f t="shared" si="0"/>
        <v>14.920833333333329</v>
      </c>
      <c r="AA18" s="151">
        <v>19.8</v>
      </c>
      <c r="AB18" s="152">
        <v>0.5409722222222222</v>
      </c>
      <c r="AC18" s="2">
        <v>16</v>
      </c>
      <c r="AD18" s="151">
        <v>10.9</v>
      </c>
      <c r="AE18" s="255">
        <v>0.001388888888888889</v>
      </c>
      <c r="AF18" s="1"/>
    </row>
    <row r="19" spans="1:32" ht="11.25" customHeight="1">
      <c r="A19" s="217">
        <v>17</v>
      </c>
      <c r="B19" s="209">
        <v>13.8</v>
      </c>
      <c r="C19" s="209">
        <v>13.7</v>
      </c>
      <c r="D19" s="209">
        <v>13.2</v>
      </c>
      <c r="E19" s="209">
        <v>12.8</v>
      </c>
      <c r="F19" s="209">
        <v>13</v>
      </c>
      <c r="G19" s="209">
        <v>12.7</v>
      </c>
      <c r="H19" s="209">
        <v>14.6</v>
      </c>
      <c r="I19" s="209">
        <v>17.1</v>
      </c>
      <c r="J19" s="209">
        <v>17.6</v>
      </c>
      <c r="K19" s="209">
        <v>18.4</v>
      </c>
      <c r="L19" s="209">
        <v>18.8</v>
      </c>
      <c r="M19" s="209">
        <v>19.2</v>
      </c>
      <c r="N19" s="209">
        <v>19.6</v>
      </c>
      <c r="O19" s="209">
        <v>18.9</v>
      </c>
      <c r="P19" s="209">
        <v>19.4</v>
      </c>
      <c r="Q19" s="209">
        <v>19</v>
      </c>
      <c r="R19" s="209">
        <v>18.4</v>
      </c>
      <c r="S19" s="209">
        <v>17.1</v>
      </c>
      <c r="T19" s="209">
        <v>17.2</v>
      </c>
      <c r="U19" s="209">
        <v>16.8</v>
      </c>
      <c r="V19" s="209">
        <v>16.9</v>
      </c>
      <c r="W19" s="209">
        <v>17.1</v>
      </c>
      <c r="X19" s="209">
        <v>17</v>
      </c>
      <c r="Y19" s="209">
        <v>16.9</v>
      </c>
      <c r="Z19" s="216">
        <f t="shared" si="0"/>
        <v>16.633333333333333</v>
      </c>
      <c r="AA19" s="151">
        <v>20.2</v>
      </c>
      <c r="AB19" s="152">
        <v>0.5361111111111111</v>
      </c>
      <c r="AC19" s="2">
        <v>17</v>
      </c>
      <c r="AD19" s="151">
        <v>12.5</v>
      </c>
      <c r="AE19" s="255">
        <v>0.21805555555555556</v>
      </c>
      <c r="AF19" s="1"/>
    </row>
    <row r="20" spans="1:32" ht="11.25" customHeight="1">
      <c r="A20" s="217">
        <v>18</v>
      </c>
      <c r="B20" s="209">
        <v>16.5</v>
      </c>
      <c r="C20" s="209">
        <v>17.1</v>
      </c>
      <c r="D20" s="209">
        <v>17.5</v>
      </c>
      <c r="E20" s="209">
        <v>16.9</v>
      </c>
      <c r="F20" s="209">
        <v>15.3</v>
      </c>
      <c r="G20" s="209">
        <v>14.9</v>
      </c>
      <c r="H20" s="209">
        <v>15.4</v>
      </c>
      <c r="I20" s="209">
        <v>18.3</v>
      </c>
      <c r="J20" s="209">
        <v>20.2</v>
      </c>
      <c r="K20" s="209">
        <v>20.5</v>
      </c>
      <c r="L20" s="209">
        <v>20.7</v>
      </c>
      <c r="M20" s="209">
        <v>20.8</v>
      </c>
      <c r="N20" s="209">
        <v>21.1</v>
      </c>
      <c r="O20" s="209">
        <v>21.4</v>
      </c>
      <c r="P20" s="209">
        <v>21.4</v>
      </c>
      <c r="Q20" s="209">
        <v>20.8</v>
      </c>
      <c r="R20" s="209">
        <v>19.2</v>
      </c>
      <c r="S20" s="209">
        <v>19.3</v>
      </c>
      <c r="T20" s="209">
        <v>18.1</v>
      </c>
      <c r="U20" s="209">
        <v>17.5</v>
      </c>
      <c r="V20" s="209">
        <v>15.9</v>
      </c>
      <c r="W20" s="209">
        <v>15.1</v>
      </c>
      <c r="X20" s="209">
        <v>15.2</v>
      </c>
      <c r="Y20" s="209">
        <v>14.6</v>
      </c>
      <c r="Z20" s="216">
        <f t="shared" si="0"/>
        <v>18.070833333333333</v>
      </c>
      <c r="AA20" s="151">
        <v>21.9</v>
      </c>
      <c r="AB20" s="152">
        <v>0.5895833333333333</v>
      </c>
      <c r="AC20" s="2">
        <v>18</v>
      </c>
      <c r="AD20" s="151">
        <v>14.5</v>
      </c>
      <c r="AE20" s="255">
        <v>0.9993055555555556</v>
      </c>
      <c r="AF20" s="1"/>
    </row>
    <row r="21" spans="1:32" ht="11.25" customHeight="1">
      <c r="A21" s="217">
        <v>19</v>
      </c>
      <c r="B21" s="209">
        <v>14.2</v>
      </c>
      <c r="C21" s="209">
        <v>14.1</v>
      </c>
      <c r="D21" s="209">
        <v>13.8</v>
      </c>
      <c r="E21" s="209">
        <v>13.7</v>
      </c>
      <c r="F21" s="209">
        <v>13.1</v>
      </c>
      <c r="G21" s="209">
        <v>13.1</v>
      </c>
      <c r="H21" s="209">
        <v>14.6</v>
      </c>
      <c r="I21" s="209">
        <v>17.8</v>
      </c>
      <c r="J21" s="209">
        <v>19.9</v>
      </c>
      <c r="K21" s="209">
        <v>20.6</v>
      </c>
      <c r="L21" s="209">
        <v>19.2</v>
      </c>
      <c r="M21" s="209">
        <v>22</v>
      </c>
      <c r="N21" s="209">
        <v>21.8</v>
      </c>
      <c r="O21" s="209">
        <v>21</v>
      </c>
      <c r="P21" s="209">
        <v>20.3</v>
      </c>
      <c r="Q21" s="209">
        <v>19.7</v>
      </c>
      <c r="R21" s="209">
        <v>19.1</v>
      </c>
      <c r="S21" s="209">
        <v>17.2</v>
      </c>
      <c r="T21" s="209">
        <v>16.6</v>
      </c>
      <c r="U21" s="209">
        <v>16.7</v>
      </c>
      <c r="V21" s="209">
        <v>17</v>
      </c>
      <c r="W21" s="209">
        <v>15.7</v>
      </c>
      <c r="X21" s="209">
        <v>15</v>
      </c>
      <c r="Y21" s="209">
        <v>14.2</v>
      </c>
      <c r="Z21" s="216">
        <f t="shared" si="0"/>
        <v>17.099999999999998</v>
      </c>
      <c r="AA21" s="151">
        <v>23</v>
      </c>
      <c r="AB21" s="152">
        <v>0.5194444444444445</v>
      </c>
      <c r="AC21" s="2">
        <v>19</v>
      </c>
      <c r="AD21" s="151">
        <v>12.7</v>
      </c>
      <c r="AE21" s="255">
        <v>0.22291666666666665</v>
      </c>
      <c r="AF21" s="1"/>
    </row>
    <row r="22" spans="1:32" ht="11.25" customHeight="1">
      <c r="A22" s="225">
        <v>20</v>
      </c>
      <c r="B22" s="211">
        <v>13.7</v>
      </c>
      <c r="C22" s="211">
        <v>13.9</v>
      </c>
      <c r="D22" s="211">
        <v>17.4</v>
      </c>
      <c r="E22" s="211">
        <v>17.6</v>
      </c>
      <c r="F22" s="211">
        <v>17.9</v>
      </c>
      <c r="G22" s="211">
        <v>17.7</v>
      </c>
      <c r="H22" s="211">
        <v>18.8</v>
      </c>
      <c r="I22" s="211">
        <v>19.6</v>
      </c>
      <c r="J22" s="211">
        <v>20.4</v>
      </c>
      <c r="K22" s="211">
        <v>21.4</v>
      </c>
      <c r="L22" s="211">
        <v>20.7</v>
      </c>
      <c r="M22" s="211">
        <v>21.8</v>
      </c>
      <c r="N22" s="211">
        <v>19.5</v>
      </c>
      <c r="O22" s="211">
        <v>19.8</v>
      </c>
      <c r="P22" s="211">
        <v>20.2</v>
      </c>
      <c r="Q22" s="211">
        <v>19.7</v>
      </c>
      <c r="R22" s="211">
        <v>19.1</v>
      </c>
      <c r="S22" s="211">
        <v>18.1</v>
      </c>
      <c r="T22" s="211">
        <v>17.9</v>
      </c>
      <c r="U22" s="211">
        <v>16.8</v>
      </c>
      <c r="V22" s="211">
        <v>16.3</v>
      </c>
      <c r="W22" s="211">
        <v>15.1</v>
      </c>
      <c r="X22" s="211">
        <v>14.1</v>
      </c>
      <c r="Y22" s="211">
        <v>13.4</v>
      </c>
      <c r="Z22" s="226">
        <f t="shared" si="0"/>
        <v>17.95416666666667</v>
      </c>
      <c r="AA22" s="157">
        <v>22.2</v>
      </c>
      <c r="AB22" s="212">
        <v>0.4270833333333333</v>
      </c>
      <c r="AC22" s="213">
        <v>20</v>
      </c>
      <c r="AD22" s="157">
        <v>13.3</v>
      </c>
      <c r="AE22" s="256">
        <v>0.0763888888888889</v>
      </c>
      <c r="AF22" s="1"/>
    </row>
    <row r="23" spans="1:32" ht="11.25" customHeight="1">
      <c r="A23" s="217">
        <v>21</v>
      </c>
      <c r="B23" s="209">
        <v>13.8</v>
      </c>
      <c r="C23" s="209">
        <v>12.8</v>
      </c>
      <c r="D23" s="209">
        <v>12.6</v>
      </c>
      <c r="E23" s="209">
        <v>12.6</v>
      </c>
      <c r="F23" s="209">
        <v>12.7</v>
      </c>
      <c r="G23" s="209">
        <v>13</v>
      </c>
      <c r="H23" s="209">
        <v>14</v>
      </c>
      <c r="I23" s="209">
        <v>18</v>
      </c>
      <c r="J23" s="209">
        <v>18.9</v>
      </c>
      <c r="K23" s="209">
        <v>19.5</v>
      </c>
      <c r="L23" s="209">
        <v>20.3</v>
      </c>
      <c r="M23" s="209">
        <v>20.3</v>
      </c>
      <c r="N23" s="209">
        <v>20.5</v>
      </c>
      <c r="O23" s="209">
        <v>20</v>
      </c>
      <c r="P23" s="209">
        <v>19.4</v>
      </c>
      <c r="Q23" s="209">
        <v>19</v>
      </c>
      <c r="R23" s="209">
        <v>17.2</v>
      </c>
      <c r="S23" s="209">
        <v>15.7</v>
      </c>
      <c r="T23" s="209">
        <v>15.9</v>
      </c>
      <c r="U23" s="209">
        <v>16</v>
      </c>
      <c r="V23" s="209">
        <v>15.3</v>
      </c>
      <c r="W23" s="209">
        <v>15</v>
      </c>
      <c r="X23" s="209">
        <v>14.5</v>
      </c>
      <c r="Y23" s="209">
        <v>13.9</v>
      </c>
      <c r="Z23" s="216">
        <f t="shared" si="0"/>
        <v>16.287499999999998</v>
      </c>
      <c r="AA23" s="151">
        <v>21.4</v>
      </c>
      <c r="AB23" s="152">
        <v>0.48819444444444443</v>
      </c>
      <c r="AC23" s="2">
        <v>21</v>
      </c>
      <c r="AD23" s="151">
        <v>12.3</v>
      </c>
      <c r="AE23" s="255">
        <v>0.16527777777777777</v>
      </c>
      <c r="AF23" s="1"/>
    </row>
    <row r="24" spans="1:32" ht="11.25" customHeight="1">
      <c r="A24" s="217">
        <v>22</v>
      </c>
      <c r="B24" s="209">
        <v>13.5</v>
      </c>
      <c r="C24" s="209">
        <v>12.5</v>
      </c>
      <c r="D24" s="209">
        <v>12.3</v>
      </c>
      <c r="E24" s="209">
        <v>12</v>
      </c>
      <c r="F24" s="209">
        <v>11.8</v>
      </c>
      <c r="G24" s="209">
        <v>11.8</v>
      </c>
      <c r="H24" s="209">
        <v>13.7</v>
      </c>
      <c r="I24" s="209">
        <v>17.9</v>
      </c>
      <c r="J24" s="209">
        <v>18.4</v>
      </c>
      <c r="K24" s="209">
        <v>18.9</v>
      </c>
      <c r="L24" s="209">
        <v>19.5</v>
      </c>
      <c r="M24" s="209">
        <v>18.2</v>
      </c>
      <c r="N24" s="209">
        <v>19.2</v>
      </c>
      <c r="O24" s="209">
        <v>19</v>
      </c>
      <c r="P24" s="209">
        <v>18.1</v>
      </c>
      <c r="Q24" s="209">
        <v>17.6</v>
      </c>
      <c r="R24" s="209">
        <v>17</v>
      </c>
      <c r="S24" s="209">
        <v>16.2</v>
      </c>
      <c r="T24" s="209">
        <v>15.9</v>
      </c>
      <c r="U24" s="209">
        <v>15.5</v>
      </c>
      <c r="V24" s="209">
        <v>15</v>
      </c>
      <c r="W24" s="209">
        <v>15</v>
      </c>
      <c r="X24" s="209">
        <v>15</v>
      </c>
      <c r="Y24" s="209">
        <v>14.8</v>
      </c>
      <c r="Z24" s="216">
        <f t="shared" si="0"/>
        <v>15.783333333333331</v>
      </c>
      <c r="AA24" s="151">
        <v>20</v>
      </c>
      <c r="AB24" s="152">
        <v>0.5326388888888889</v>
      </c>
      <c r="AC24" s="2">
        <v>22</v>
      </c>
      <c r="AD24" s="151">
        <v>11.3</v>
      </c>
      <c r="AE24" s="255">
        <v>0.21180555555555555</v>
      </c>
      <c r="AF24" s="1"/>
    </row>
    <row r="25" spans="1:32" ht="11.25" customHeight="1">
      <c r="A25" s="217">
        <v>23</v>
      </c>
      <c r="B25" s="209">
        <v>14.9</v>
      </c>
      <c r="C25" s="209">
        <v>14.4</v>
      </c>
      <c r="D25" s="209">
        <v>14.4</v>
      </c>
      <c r="E25" s="209">
        <v>14.2</v>
      </c>
      <c r="F25" s="209">
        <v>14</v>
      </c>
      <c r="G25" s="209">
        <v>14.1</v>
      </c>
      <c r="H25" s="209">
        <v>14</v>
      </c>
      <c r="I25" s="209">
        <v>14.7</v>
      </c>
      <c r="J25" s="209">
        <v>15.4</v>
      </c>
      <c r="K25" s="209">
        <v>15.3</v>
      </c>
      <c r="L25" s="209">
        <v>16.4</v>
      </c>
      <c r="M25" s="209">
        <v>16.8</v>
      </c>
      <c r="N25" s="209">
        <v>17.1</v>
      </c>
      <c r="O25" s="209">
        <v>17.6</v>
      </c>
      <c r="P25" s="209">
        <v>16.7</v>
      </c>
      <c r="Q25" s="209">
        <v>16.3</v>
      </c>
      <c r="R25" s="209">
        <v>15</v>
      </c>
      <c r="S25" s="209">
        <v>13.2</v>
      </c>
      <c r="T25" s="209">
        <v>13.2</v>
      </c>
      <c r="U25" s="209">
        <v>13.4</v>
      </c>
      <c r="V25" s="209">
        <v>13</v>
      </c>
      <c r="W25" s="209">
        <v>13</v>
      </c>
      <c r="X25" s="209">
        <v>12.7</v>
      </c>
      <c r="Y25" s="209">
        <v>12.5</v>
      </c>
      <c r="Z25" s="216">
        <f t="shared" si="0"/>
        <v>14.679166666666665</v>
      </c>
      <c r="AA25" s="151">
        <v>17.8</v>
      </c>
      <c r="AB25" s="152">
        <v>0.5826388888888888</v>
      </c>
      <c r="AC25" s="2">
        <v>23</v>
      </c>
      <c r="AD25" s="151">
        <v>12.4</v>
      </c>
      <c r="AE25" s="255">
        <v>0.9993055555555556</v>
      </c>
      <c r="AF25" s="1"/>
    </row>
    <row r="26" spans="1:32" ht="11.25" customHeight="1">
      <c r="A26" s="217">
        <v>24</v>
      </c>
      <c r="B26" s="209">
        <v>12.4</v>
      </c>
      <c r="C26" s="209">
        <v>12.8</v>
      </c>
      <c r="D26" s="209">
        <v>12.5</v>
      </c>
      <c r="E26" s="209">
        <v>12.7</v>
      </c>
      <c r="F26" s="209">
        <v>12.8</v>
      </c>
      <c r="G26" s="209">
        <v>13.1</v>
      </c>
      <c r="H26" s="209">
        <v>14.4</v>
      </c>
      <c r="I26" s="209">
        <v>14.8</v>
      </c>
      <c r="J26" s="209">
        <v>15.7</v>
      </c>
      <c r="K26" s="209">
        <v>16</v>
      </c>
      <c r="L26" s="209">
        <v>16.1</v>
      </c>
      <c r="M26" s="209">
        <v>16.4</v>
      </c>
      <c r="N26" s="209">
        <v>16.2</v>
      </c>
      <c r="O26" s="209">
        <v>16.2</v>
      </c>
      <c r="P26" s="209">
        <v>15.9</v>
      </c>
      <c r="Q26" s="209">
        <v>15.6</v>
      </c>
      <c r="R26" s="209">
        <v>14.9</v>
      </c>
      <c r="S26" s="209">
        <v>14.7</v>
      </c>
      <c r="T26" s="209">
        <v>14.6</v>
      </c>
      <c r="U26" s="209">
        <v>14.7</v>
      </c>
      <c r="V26" s="209">
        <v>14.7</v>
      </c>
      <c r="W26" s="209">
        <v>14.6</v>
      </c>
      <c r="X26" s="209">
        <v>14.7</v>
      </c>
      <c r="Y26" s="209">
        <v>14.7</v>
      </c>
      <c r="Z26" s="216">
        <f t="shared" si="0"/>
        <v>14.633333333333333</v>
      </c>
      <c r="AA26" s="151">
        <v>16.5</v>
      </c>
      <c r="AB26" s="152">
        <v>0.5083333333333333</v>
      </c>
      <c r="AC26" s="2">
        <v>24</v>
      </c>
      <c r="AD26" s="151">
        <v>12.2</v>
      </c>
      <c r="AE26" s="255">
        <v>0.044444444444444446</v>
      </c>
      <c r="AF26" s="1"/>
    </row>
    <row r="27" spans="1:32" ht="11.25" customHeight="1">
      <c r="A27" s="217">
        <v>25</v>
      </c>
      <c r="B27" s="209">
        <v>14.6</v>
      </c>
      <c r="C27" s="209">
        <v>14.3</v>
      </c>
      <c r="D27" s="209">
        <v>14.2</v>
      </c>
      <c r="E27" s="209">
        <v>14.1</v>
      </c>
      <c r="F27" s="209">
        <v>13.7</v>
      </c>
      <c r="G27" s="209">
        <v>14.2</v>
      </c>
      <c r="H27" s="209">
        <v>13.8</v>
      </c>
      <c r="I27" s="209">
        <v>14.5</v>
      </c>
      <c r="J27" s="209">
        <v>15.4</v>
      </c>
      <c r="K27" s="209">
        <v>16.7</v>
      </c>
      <c r="L27" s="209">
        <v>16.8</v>
      </c>
      <c r="M27" s="209">
        <v>16.9</v>
      </c>
      <c r="N27" s="209">
        <v>16.8</v>
      </c>
      <c r="O27" s="209">
        <v>16.8</v>
      </c>
      <c r="P27" s="209">
        <v>16.2</v>
      </c>
      <c r="Q27" s="209">
        <v>15.9</v>
      </c>
      <c r="R27" s="209">
        <v>15.2</v>
      </c>
      <c r="S27" s="209">
        <v>14.6</v>
      </c>
      <c r="T27" s="209">
        <v>14.5</v>
      </c>
      <c r="U27" s="209">
        <v>14.6</v>
      </c>
      <c r="V27" s="209">
        <v>14.6</v>
      </c>
      <c r="W27" s="209">
        <v>14.8</v>
      </c>
      <c r="X27" s="209">
        <v>15.1</v>
      </c>
      <c r="Y27" s="209">
        <v>15.3</v>
      </c>
      <c r="Z27" s="216">
        <f t="shared" si="0"/>
        <v>15.150000000000006</v>
      </c>
      <c r="AA27" s="151">
        <v>17.5</v>
      </c>
      <c r="AB27" s="152">
        <v>0.48819444444444443</v>
      </c>
      <c r="AC27" s="2">
        <v>25</v>
      </c>
      <c r="AD27" s="151">
        <v>13.6</v>
      </c>
      <c r="AE27" s="255">
        <v>0.28402777777777777</v>
      </c>
      <c r="AF27" s="1"/>
    </row>
    <row r="28" spans="1:32" ht="11.25" customHeight="1">
      <c r="A28" s="217">
        <v>26</v>
      </c>
      <c r="B28" s="209">
        <v>15.8</v>
      </c>
      <c r="C28" s="209">
        <v>15.8</v>
      </c>
      <c r="D28" s="209">
        <v>15.9</v>
      </c>
      <c r="E28" s="209">
        <v>16.1</v>
      </c>
      <c r="F28" s="209">
        <v>15.9</v>
      </c>
      <c r="G28" s="209">
        <v>15</v>
      </c>
      <c r="H28" s="209">
        <v>15</v>
      </c>
      <c r="I28" s="209">
        <v>15.7</v>
      </c>
      <c r="J28" s="209">
        <v>16.3</v>
      </c>
      <c r="K28" s="209">
        <v>16.1</v>
      </c>
      <c r="L28" s="209">
        <v>16.2</v>
      </c>
      <c r="M28" s="209">
        <v>16.2</v>
      </c>
      <c r="N28" s="209">
        <v>16.3</v>
      </c>
      <c r="O28" s="209">
        <v>15.4</v>
      </c>
      <c r="P28" s="209">
        <v>15.5</v>
      </c>
      <c r="Q28" s="209">
        <v>15.9</v>
      </c>
      <c r="R28" s="209">
        <v>15.2</v>
      </c>
      <c r="S28" s="209">
        <v>15.4</v>
      </c>
      <c r="T28" s="209">
        <v>15</v>
      </c>
      <c r="U28" s="209">
        <v>14.6</v>
      </c>
      <c r="V28" s="209">
        <v>13.6</v>
      </c>
      <c r="W28" s="209">
        <v>13.4</v>
      </c>
      <c r="X28" s="209">
        <v>13.7</v>
      </c>
      <c r="Y28" s="209">
        <v>13.5</v>
      </c>
      <c r="Z28" s="216">
        <f t="shared" si="0"/>
        <v>15.3125</v>
      </c>
      <c r="AA28" s="151">
        <v>16.4</v>
      </c>
      <c r="AB28" s="152">
        <v>0.5354166666666667</v>
      </c>
      <c r="AC28" s="2">
        <v>26</v>
      </c>
      <c r="AD28" s="151">
        <v>13.3</v>
      </c>
      <c r="AE28" s="255">
        <v>0.9173611111111111</v>
      </c>
      <c r="AF28" s="1"/>
    </row>
    <row r="29" spans="1:32" ht="11.25" customHeight="1">
      <c r="A29" s="217">
        <v>27</v>
      </c>
      <c r="B29" s="209">
        <v>13.7</v>
      </c>
      <c r="C29" s="209">
        <v>14.1</v>
      </c>
      <c r="D29" s="209">
        <v>13.8</v>
      </c>
      <c r="E29" s="209">
        <v>14.1</v>
      </c>
      <c r="F29" s="209">
        <v>14.1</v>
      </c>
      <c r="G29" s="209">
        <v>14.5</v>
      </c>
      <c r="H29" s="209">
        <v>14.6</v>
      </c>
      <c r="I29" s="209">
        <v>14.5</v>
      </c>
      <c r="J29" s="209">
        <v>17.3</v>
      </c>
      <c r="K29" s="209">
        <v>19.7</v>
      </c>
      <c r="L29" s="209">
        <v>21.3</v>
      </c>
      <c r="M29" s="209">
        <v>21.2</v>
      </c>
      <c r="N29" s="209">
        <v>20</v>
      </c>
      <c r="O29" s="209">
        <v>21.3</v>
      </c>
      <c r="P29" s="209">
        <v>20.6</v>
      </c>
      <c r="Q29" s="209">
        <v>19.7</v>
      </c>
      <c r="R29" s="209">
        <v>15.8</v>
      </c>
      <c r="S29" s="209">
        <v>13.6</v>
      </c>
      <c r="T29" s="209">
        <v>13.8</v>
      </c>
      <c r="U29" s="209">
        <v>16.2</v>
      </c>
      <c r="V29" s="209">
        <v>15.6</v>
      </c>
      <c r="W29" s="209">
        <v>15.4</v>
      </c>
      <c r="X29" s="209">
        <v>16.7</v>
      </c>
      <c r="Y29" s="209">
        <v>14.7</v>
      </c>
      <c r="Z29" s="216">
        <f t="shared" si="0"/>
        <v>16.5125</v>
      </c>
      <c r="AA29" s="151">
        <v>21.6</v>
      </c>
      <c r="AB29" s="152">
        <v>0.46388888888888885</v>
      </c>
      <c r="AC29" s="2">
        <v>27</v>
      </c>
      <c r="AD29" s="151">
        <v>13.3</v>
      </c>
      <c r="AE29" s="255">
        <v>0.7861111111111111</v>
      </c>
      <c r="AF29" s="1"/>
    </row>
    <row r="30" spans="1:32" ht="11.25" customHeight="1">
      <c r="A30" s="217">
        <v>28</v>
      </c>
      <c r="B30" s="209">
        <v>12.7</v>
      </c>
      <c r="C30" s="209">
        <v>12.1</v>
      </c>
      <c r="D30" s="209">
        <v>11.6</v>
      </c>
      <c r="E30" s="209">
        <v>11.6</v>
      </c>
      <c r="F30" s="209">
        <v>11.5</v>
      </c>
      <c r="G30" s="209">
        <v>11.6</v>
      </c>
      <c r="H30" s="209">
        <v>12.5</v>
      </c>
      <c r="I30" s="209">
        <v>16.1</v>
      </c>
      <c r="J30" s="209">
        <v>17.6</v>
      </c>
      <c r="K30" s="209">
        <v>18.3</v>
      </c>
      <c r="L30" s="209">
        <v>18.7</v>
      </c>
      <c r="M30" s="209">
        <v>19.7</v>
      </c>
      <c r="N30" s="209">
        <v>18.9</v>
      </c>
      <c r="O30" s="209">
        <v>18.3</v>
      </c>
      <c r="P30" s="209">
        <v>18.1</v>
      </c>
      <c r="Q30" s="209">
        <v>17.6</v>
      </c>
      <c r="R30" s="209">
        <v>15</v>
      </c>
      <c r="S30" s="209">
        <v>13.7</v>
      </c>
      <c r="T30" s="209">
        <v>13.3</v>
      </c>
      <c r="U30" s="209">
        <v>12.6</v>
      </c>
      <c r="V30" s="209">
        <v>12.6</v>
      </c>
      <c r="W30" s="209">
        <v>12.8</v>
      </c>
      <c r="X30" s="209">
        <v>12.9</v>
      </c>
      <c r="Y30" s="209">
        <v>13</v>
      </c>
      <c r="Z30" s="216">
        <f t="shared" si="0"/>
        <v>14.700000000000001</v>
      </c>
      <c r="AA30" s="151">
        <v>20.1</v>
      </c>
      <c r="AB30" s="152">
        <v>0.5319444444444444</v>
      </c>
      <c r="AC30" s="2">
        <v>28</v>
      </c>
      <c r="AD30" s="151">
        <v>11</v>
      </c>
      <c r="AE30" s="255">
        <v>0.2263888888888889</v>
      </c>
      <c r="AF30" s="1"/>
    </row>
    <row r="31" spans="1:32" ht="11.25" customHeight="1">
      <c r="A31" s="217">
        <v>29</v>
      </c>
      <c r="B31" s="209">
        <v>13.3</v>
      </c>
      <c r="C31" s="209">
        <v>13.4</v>
      </c>
      <c r="D31" s="209">
        <v>13.1</v>
      </c>
      <c r="E31" s="209">
        <v>13.5</v>
      </c>
      <c r="F31" s="209">
        <v>13.4</v>
      </c>
      <c r="G31" s="209">
        <v>12.9</v>
      </c>
      <c r="H31" s="209">
        <v>14.2</v>
      </c>
      <c r="I31" s="209">
        <v>16.1</v>
      </c>
      <c r="J31" s="209">
        <v>17.5</v>
      </c>
      <c r="K31" s="209">
        <v>19</v>
      </c>
      <c r="L31" s="209">
        <v>18.6</v>
      </c>
      <c r="M31" s="209">
        <v>19</v>
      </c>
      <c r="N31" s="209">
        <v>20.1</v>
      </c>
      <c r="O31" s="209">
        <v>18.7</v>
      </c>
      <c r="P31" s="209">
        <v>19</v>
      </c>
      <c r="Q31" s="209">
        <v>18.4</v>
      </c>
      <c r="R31" s="209">
        <v>17.5</v>
      </c>
      <c r="S31" s="209">
        <v>16.1</v>
      </c>
      <c r="T31" s="209">
        <v>16</v>
      </c>
      <c r="U31" s="209">
        <v>16.8</v>
      </c>
      <c r="V31" s="209">
        <v>16.9</v>
      </c>
      <c r="W31" s="209">
        <v>17.6</v>
      </c>
      <c r="X31" s="209">
        <v>17.3</v>
      </c>
      <c r="Y31" s="209">
        <v>16.7</v>
      </c>
      <c r="Z31" s="216">
        <f t="shared" si="0"/>
        <v>16.462500000000002</v>
      </c>
      <c r="AA31" s="151">
        <v>20.9</v>
      </c>
      <c r="AB31" s="152">
        <v>0.5375</v>
      </c>
      <c r="AC31" s="2">
        <v>29</v>
      </c>
      <c r="AD31" s="151">
        <v>12.7</v>
      </c>
      <c r="AE31" s="255">
        <v>0.11180555555555556</v>
      </c>
      <c r="AF31" s="1"/>
    </row>
    <row r="32" spans="1:32" ht="11.25" customHeight="1">
      <c r="A32" s="217">
        <v>30</v>
      </c>
      <c r="B32" s="209">
        <v>16.9</v>
      </c>
      <c r="C32" s="209">
        <v>16.1</v>
      </c>
      <c r="D32" s="209">
        <v>15.7</v>
      </c>
      <c r="E32" s="209">
        <v>15.2</v>
      </c>
      <c r="F32" s="209">
        <v>14.7</v>
      </c>
      <c r="G32" s="209">
        <v>14.2</v>
      </c>
      <c r="H32" s="209">
        <v>16</v>
      </c>
      <c r="I32" s="209">
        <v>19.1</v>
      </c>
      <c r="J32" s="209">
        <v>19.6</v>
      </c>
      <c r="K32" s="209">
        <v>22.5</v>
      </c>
      <c r="L32" s="209">
        <v>22.9</v>
      </c>
      <c r="M32" s="209">
        <v>22</v>
      </c>
      <c r="N32" s="209">
        <v>22.1</v>
      </c>
      <c r="O32" s="209">
        <v>22.2</v>
      </c>
      <c r="P32" s="209">
        <v>21.1</v>
      </c>
      <c r="Q32" s="209">
        <v>20.8</v>
      </c>
      <c r="R32" s="209">
        <v>18.3</v>
      </c>
      <c r="S32" s="209">
        <v>16.9</v>
      </c>
      <c r="T32" s="209">
        <v>16.6</v>
      </c>
      <c r="U32" s="209">
        <v>16.2</v>
      </c>
      <c r="V32" s="209">
        <v>16.2</v>
      </c>
      <c r="W32" s="209">
        <v>15.9</v>
      </c>
      <c r="X32" s="209">
        <v>15.8</v>
      </c>
      <c r="Y32" s="209">
        <v>15.6</v>
      </c>
      <c r="Z32" s="216">
        <f t="shared" si="0"/>
        <v>18.025000000000002</v>
      </c>
      <c r="AA32" s="151">
        <v>24.4</v>
      </c>
      <c r="AB32" s="152">
        <v>0.5222222222222223</v>
      </c>
      <c r="AC32" s="2">
        <v>30</v>
      </c>
      <c r="AD32" s="151">
        <v>14.1</v>
      </c>
      <c r="AE32" s="255">
        <v>0.25625</v>
      </c>
      <c r="AF32" s="1"/>
    </row>
    <row r="33" spans="1:32" ht="11.25" customHeight="1">
      <c r="A33" s="217">
        <v>31</v>
      </c>
      <c r="B33" s="209">
        <v>14.5</v>
      </c>
      <c r="C33" s="209">
        <v>14.6</v>
      </c>
      <c r="D33" s="209">
        <v>14.4</v>
      </c>
      <c r="E33" s="209">
        <v>13.7</v>
      </c>
      <c r="F33" s="209">
        <v>14.4</v>
      </c>
      <c r="G33" s="209">
        <v>15.2</v>
      </c>
      <c r="H33" s="209">
        <v>15.4</v>
      </c>
      <c r="I33" s="209">
        <v>16.4</v>
      </c>
      <c r="J33" s="209">
        <v>17.1</v>
      </c>
      <c r="K33" s="209">
        <v>18.4</v>
      </c>
      <c r="L33" s="209">
        <v>18.4</v>
      </c>
      <c r="M33" s="209">
        <v>18.4</v>
      </c>
      <c r="N33" s="209">
        <v>17.7</v>
      </c>
      <c r="O33" s="209">
        <v>17.5</v>
      </c>
      <c r="P33" s="209">
        <v>16.9</v>
      </c>
      <c r="Q33" s="209">
        <v>16.6</v>
      </c>
      <c r="R33" s="209">
        <v>16.5</v>
      </c>
      <c r="S33" s="209">
        <v>16.4</v>
      </c>
      <c r="T33" s="209">
        <v>16.7</v>
      </c>
      <c r="U33" s="209">
        <v>17</v>
      </c>
      <c r="V33" s="209">
        <v>17.3</v>
      </c>
      <c r="W33" s="209">
        <v>17</v>
      </c>
      <c r="X33" s="209">
        <v>16.8</v>
      </c>
      <c r="Y33" s="209">
        <v>16.3</v>
      </c>
      <c r="Z33" s="216">
        <f t="shared" si="0"/>
        <v>16.400000000000002</v>
      </c>
      <c r="AA33" s="151">
        <v>19</v>
      </c>
      <c r="AB33" s="152">
        <v>0.5076388888888889</v>
      </c>
      <c r="AC33" s="2">
        <v>31</v>
      </c>
      <c r="AD33" s="151">
        <v>13.4</v>
      </c>
      <c r="AE33" s="255">
        <v>0.17847222222222223</v>
      </c>
      <c r="AF33" s="1"/>
    </row>
    <row r="34" spans="1:32" ht="15" customHeight="1">
      <c r="A34" s="218" t="s">
        <v>9</v>
      </c>
      <c r="B34" s="219">
        <f aca="true" t="shared" si="1" ref="B34:Q34">AVERAGE(B3:B33)</f>
        <v>15.106451612903225</v>
      </c>
      <c r="C34" s="219">
        <f t="shared" si="1"/>
        <v>14.980645161290328</v>
      </c>
      <c r="D34" s="219">
        <f t="shared" si="1"/>
        <v>14.841935483870966</v>
      </c>
      <c r="E34" s="219">
        <f t="shared" si="1"/>
        <v>14.822580645161294</v>
      </c>
      <c r="F34" s="219">
        <f t="shared" si="1"/>
        <v>14.703225806451611</v>
      </c>
      <c r="G34" s="219">
        <f t="shared" si="1"/>
        <v>14.619354838709677</v>
      </c>
      <c r="H34" s="219">
        <f t="shared" si="1"/>
        <v>15.790322580645162</v>
      </c>
      <c r="I34" s="219">
        <f t="shared" si="1"/>
        <v>17.506451612903227</v>
      </c>
      <c r="J34" s="219">
        <f t="shared" si="1"/>
        <v>18.38064516129032</v>
      </c>
      <c r="K34" s="219">
        <f t="shared" si="1"/>
        <v>19.154838709677417</v>
      </c>
      <c r="L34" s="219">
        <f t="shared" si="1"/>
        <v>19.458064516129035</v>
      </c>
      <c r="M34" s="219">
        <f t="shared" si="1"/>
        <v>19.60645161290323</v>
      </c>
      <c r="N34" s="219">
        <f t="shared" si="1"/>
        <v>19.545161290322582</v>
      </c>
      <c r="O34" s="219">
        <f t="shared" si="1"/>
        <v>19.53548387096774</v>
      </c>
      <c r="P34" s="219">
        <f t="shared" si="1"/>
        <v>19.167741935483868</v>
      </c>
      <c r="Q34" s="219">
        <f t="shared" si="1"/>
        <v>18.751612903225805</v>
      </c>
      <c r="R34" s="219">
        <f>AVERAGE(R3:R33)</f>
        <v>17.541935483870965</v>
      </c>
      <c r="S34" s="219">
        <f aca="true" t="shared" si="2" ref="S34:Y34">AVERAGE(S3:S33)</f>
        <v>16.416129032258063</v>
      </c>
      <c r="T34" s="219">
        <f t="shared" si="2"/>
        <v>16.151612903225807</v>
      </c>
      <c r="U34" s="219">
        <f t="shared" si="2"/>
        <v>15.906451612903224</v>
      </c>
      <c r="V34" s="219">
        <f t="shared" si="2"/>
        <v>15.60967741935484</v>
      </c>
      <c r="W34" s="219">
        <f t="shared" si="2"/>
        <v>15.403225806451617</v>
      </c>
      <c r="X34" s="219">
        <f t="shared" si="2"/>
        <v>15.377419354838711</v>
      </c>
      <c r="Y34" s="219">
        <f t="shared" si="2"/>
        <v>15.061290322580644</v>
      </c>
      <c r="Z34" s="219">
        <f>AVERAGE(B3:Y33)</f>
        <v>16.80994623655915</v>
      </c>
      <c r="AA34" s="220">
        <f>(AVERAGE(最高))</f>
        <v>20.599999999999998</v>
      </c>
      <c r="AB34" s="221"/>
      <c r="AC34" s="222"/>
      <c r="AD34" s="220">
        <f>(AVERAGE(最低))</f>
        <v>13.445161290322583</v>
      </c>
      <c r="AE34" s="221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9" t="s">
        <v>10</v>
      </c>
      <c r="B36" s="199"/>
      <c r="C36" s="199"/>
      <c r="D36" s="199"/>
      <c r="E36" s="199"/>
      <c r="F36" s="199"/>
      <c r="G36" s="199"/>
      <c r="H36" s="199"/>
      <c r="I36" s="199"/>
    </row>
    <row r="37" spans="1:9" ht="11.25" customHeight="1">
      <c r="A37" s="200" t="s">
        <v>11</v>
      </c>
      <c r="B37" s="201"/>
      <c r="C37" s="201"/>
      <c r="D37" s="153">
        <f>COUNTIF(mean,"&lt;0")</f>
        <v>0</v>
      </c>
      <c r="E37" s="199"/>
      <c r="F37" s="199"/>
      <c r="G37" s="199"/>
      <c r="H37" s="199"/>
      <c r="I37" s="199"/>
    </row>
    <row r="38" spans="1:9" ht="11.25" customHeight="1">
      <c r="A38" s="202" t="s">
        <v>12</v>
      </c>
      <c r="B38" s="203"/>
      <c r="C38" s="203"/>
      <c r="D38" s="154">
        <f>COUNTIF(mean,"&gt;=25")</f>
        <v>0</v>
      </c>
      <c r="E38" s="199"/>
      <c r="F38" s="199"/>
      <c r="G38" s="199"/>
      <c r="H38" s="199"/>
      <c r="I38" s="199"/>
    </row>
    <row r="39" spans="1:9" ht="11.25" customHeight="1">
      <c r="A39" s="200" t="s">
        <v>13</v>
      </c>
      <c r="B39" s="201"/>
      <c r="C39" s="201"/>
      <c r="D39" s="153">
        <f>COUNTIF(最低,"&lt;0")</f>
        <v>0</v>
      </c>
      <c r="E39" s="199"/>
      <c r="F39" s="199"/>
      <c r="G39" s="199"/>
      <c r="H39" s="199"/>
      <c r="I39" s="199"/>
    </row>
    <row r="40" spans="1:9" ht="11.25" customHeight="1">
      <c r="A40" s="202" t="s">
        <v>14</v>
      </c>
      <c r="B40" s="203"/>
      <c r="C40" s="203"/>
      <c r="D40" s="154">
        <f>COUNTIF(最低,"&gt;=25")</f>
        <v>0</v>
      </c>
      <c r="E40" s="199"/>
      <c r="F40" s="199"/>
      <c r="G40" s="199"/>
      <c r="H40" s="199"/>
      <c r="I40" s="199"/>
    </row>
    <row r="41" spans="1:9" ht="11.25" customHeight="1">
      <c r="A41" s="200" t="s">
        <v>15</v>
      </c>
      <c r="B41" s="201"/>
      <c r="C41" s="201"/>
      <c r="D41" s="153">
        <f>COUNTIF(最高,"&lt;0")</f>
        <v>0</v>
      </c>
      <c r="E41" s="199"/>
      <c r="F41" s="199"/>
      <c r="G41" s="199"/>
      <c r="H41" s="199"/>
      <c r="I41" s="199"/>
    </row>
    <row r="42" spans="1:9" ht="11.25" customHeight="1">
      <c r="A42" s="202" t="s">
        <v>16</v>
      </c>
      <c r="B42" s="203"/>
      <c r="C42" s="203"/>
      <c r="D42" s="154">
        <f>COUNTIF(最高,"&gt;=25")</f>
        <v>0</v>
      </c>
      <c r="E42" s="199"/>
      <c r="F42" s="199"/>
      <c r="G42" s="199"/>
      <c r="H42" s="199"/>
      <c r="I42" s="199"/>
    </row>
    <row r="43" spans="1:9" ht="11.25" customHeight="1">
      <c r="A43" s="204" t="s">
        <v>17</v>
      </c>
      <c r="B43" s="205"/>
      <c r="C43" s="205"/>
      <c r="D43" s="155">
        <f>COUNTIF(最高,"&gt;=30")</f>
        <v>0</v>
      </c>
      <c r="E43" s="199"/>
      <c r="F43" s="199"/>
      <c r="G43" s="199"/>
      <c r="H43" s="199"/>
      <c r="I43" s="199"/>
    </row>
    <row r="44" spans="1:9" ht="11.25" customHeight="1">
      <c r="A44" s="199" t="s">
        <v>18</v>
      </c>
      <c r="B44" s="199"/>
      <c r="C44" s="199"/>
      <c r="D44" s="199"/>
      <c r="E44" s="199"/>
      <c r="F44" s="199"/>
      <c r="G44" s="199"/>
      <c r="H44" s="199"/>
      <c r="I44" s="199"/>
    </row>
    <row r="45" spans="1:9" ht="11.25" customHeight="1">
      <c r="A45" s="207" t="s">
        <v>19</v>
      </c>
      <c r="B45" s="206"/>
      <c r="C45" s="206" t="s">
        <v>3</v>
      </c>
      <c r="D45" s="208" t="s">
        <v>6</v>
      </c>
      <c r="E45" s="199"/>
      <c r="F45" s="207" t="s">
        <v>20</v>
      </c>
      <c r="G45" s="206"/>
      <c r="H45" s="206" t="s">
        <v>3</v>
      </c>
      <c r="I45" s="208" t="s">
        <v>8</v>
      </c>
    </row>
    <row r="46" spans="1:9" ht="11.25" customHeight="1">
      <c r="A46" s="156"/>
      <c r="B46" s="157">
        <f>MAX(最高)</f>
        <v>24.4</v>
      </c>
      <c r="C46" s="265">
        <v>30</v>
      </c>
      <c r="D46" s="266">
        <v>0.5222222222222223</v>
      </c>
      <c r="E46" s="199"/>
      <c r="F46" s="156"/>
      <c r="G46" s="157">
        <f>MIN(最低)</f>
        <v>10.5</v>
      </c>
      <c r="H46" s="265">
        <v>15</v>
      </c>
      <c r="I46" s="270">
        <v>0.25416666666666665</v>
      </c>
    </row>
    <row r="47" spans="1:9" ht="11.25" customHeight="1">
      <c r="A47" s="160"/>
      <c r="B47" s="161"/>
      <c r="C47" s="265"/>
      <c r="D47" s="266"/>
      <c r="E47" s="199"/>
      <c r="F47" s="160"/>
      <c r="G47" s="161"/>
      <c r="H47" s="267"/>
      <c r="I47" s="268"/>
    </row>
    <row r="48" spans="1:9" ht="11.25" customHeight="1">
      <c r="A48" s="163"/>
      <c r="B48" s="164"/>
      <c r="C48" s="263"/>
      <c r="D48" s="264"/>
      <c r="E48" s="199"/>
      <c r="F48" s="163"/>
      <c r="G48" s="164"/>
      <c r="H48" s="263"/>
      <c r="I48" s="269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5" t="s">
        <v>0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1"/>
      <c r="T1" s="1"/>
      <c r="U1" s="1"/>
      <c r="V1" s="1"/>
      <c r="W1" s="1"/>
      <c r="X1" s="1"/>
      <c r="Y1" s="1"/>
      <c r="Z1" s="227">
        <v>2009</v>
      </c>
      <c r="AA1" s="1" t="s">
        <v>1</v>
      </c>
      <c r="AB1" s="228">
        <v>11</v>
      </c>
      <c r="AC1" s="214"/>
      <c r="AD1" s="1" t="s">
        <v>2</v>
      </c>
      <c r="AE1" s="1"/>
      <c r="AF1" s="1"/>
    </row>
    <row r="2" spans="1:32" ht="12" customHeight="1">
      <c r="A2" s="223" t="s">
        <v>3</v>
      </c>
      <c r="B2" s="224">
        <v>1</v>
      </c>
      <c r="C2" s="224">
        <v>2</v>
      </c>
      <c r="D2" s="224">
        <v>3</v>
      </c>
      <c r="E2" s="224">
        <v>4</v>
      </c>
      <c r="F2" s="224">
        <v>5</v>
      </c>
      <c r="G2" s="224">
        <v>6</v>
      </c>
      <c r="H2" s="224">
        <v>7</v>
      </c>
      <c r="I2" s="224">
        <v>8</v>
      </c>
      <c r="J2" s="224">
        <v>9</v>
      </c>
      <c r="K2" s="224">
        <v>10</v>
      </c>
      <c r="L2" s="224">
        <v>11</v>
      </c>
      <c r="M2" s="224">
        <v>12</v>
      </c>
      <c r="N2" s="224">
        <v>13</v>
      </c>
      <c r="O2" s="224">
        <v>14</v>
      </c>
      <c r="P2" s="224">
        <v>15</v>
      </c>
      <c r="Q2" s="224">
        <v>16</v>
      </c>
      <c r="R2" s="224">
        <v>17</v>
      </c>
      <c r="S2" s="224">
        <v>18</v>
      </c>
      <c r="T2" s="224">
        <v>19</v>
      </c>
      <c r="U2" s="224">
        <v>20</v>
      </c>
      <c r="V2" s="224">
        <v>21</v>
      </c>
      <c r="W2" s="224">
        <v>22</v>
      </c>
      <c r="X2" s="224">
        <v>23</v>
      </c>
      <c r="Y2" s="224">
        <v>24</v>
      </c>
      <c r="Z2" s="229" t="s">
        <v>4</v>
      </c>
      <c r="AA2" s="229" t="s">
        <v>5</v>
      </c>
      <c r="AB2" s="230" t="s">
        <v>6</v>
      </c>
      <c r="AC2" s="229" t="s">
        <v>3</v>
      </c>
      <c r="AD2" s="229" t="s">
        <v>7</v>
      </c>
      <c r="AE2" s="230" t="s">
        <v>8</v>
      </c>
      <c r="AF2" s="1"/>
    </row>
    <row r="3" spans="1:32" ht="11.25" customHeight="1">
      <c r="A3" s="217">
        <v>1</v>
      </c>
      <c r="B3" s="209">
        <v>15.1</v>
      </c>
      <c r="C3" s="209">
        <v>14.7</v>
      </c>
      <c r="D3" s="209">
        <v>14.8</v>
      </c>
      <c r="E3" s="209">
        <v>15.8</v>
      </c>
      <c r="F3" s="209">
        <v>14.2</v>
      </c>
      <c r="G3" s="209">
        <v>15</v>
      </c>
      <c r="H3" s="209">
        <v>15.5</v>
      </c>
      <c r="I3" s="209">
        <v>16.3</v>
      </c>
      <c r="J3" s="209">
        <v>17.7</v>
      </c>
      <c r="K3" s="209">
        <v>19.5</v>
      </c>
      <c r="L3" s="209">
        <v>20.8</v>
      </c>
      <c r="M3" s="209">
        <v>20.5</v>
      </c>
      <c r="N3" s="209">
        <v>21.8</v>
      </c>
      <c r="O3" s="209">
        <v>22.7</v>
      </c>
      <c r="P3" s="209">
        <v>22.8</v>
      </c>
      <c r="Q3" s="209">
        <v>21.8</v>
      </c>
      <c r="R3" s="209">
        <v>22.2</v>
      </c>
      <c r="S3" s="209">
        <v>21.6</v>
      </c>
      <c r="T3" s="209">
        <v>20.6</v>
      </c>
      <c r="U3" s="209">
        <v>15.2</v>
      </c>
      <c r="V3" s="209">
        <v>13.5</v>
      </c>
      <c r="W3" s="209">
        <v>12.4</v>
      </c>
      <c r="X3" s="209">
        <v>12.3</v>
      </c>
      <c r="Y3" s="209">
        <v>12.1</v>
      </c>
      <c r="Z3" s="216">
        <f aca="true" t="shared" si="0" ref="Z3:Z32">AVERAGE(B3:Y3)</f>
        <v>17.45416666666667</v>
      </c>
      <c r="AA3" s="151">
        <v>23.4</v>
      </c>
      <c r="AB3" s="152">
        <v>0.6097222222222222</v>
      </c>
      <c r="AC3" s="2">
        <v>1</v>
      </c>
      <c r="AD3" s="151">
        <v>12</v>
      </c>
      <c r="AE3" s="255">
        <v>1</v>
      </c>
      <c r="AF3" s="1"/>
    </row>
    <row r="4" spans="1:32" ht="11.25" customHeight="1">
      <c r="A4" s="217">
        <v>2</v>
      </c>
      <c r="B4" s="209">
        <v>11.7</v>
      </c>
      <c r="C4" s="209">
        <v>11.6</v>
      </c>
      <c r="D4" s="209">
        <v>11.4</v>
      </c>
      <c r="E4" s="209">
        <v>11</v>
      </c>
      <c r="F4" s="209">
        <v>11.1</v>
      </c>
      <c r="G4" s="209">
        <v>11.3</v>
      </c>
      <c r="H4" s="209">
        <v>11.9</v>
      </c>
      <c r="I4" s="209">
        <v>12.4</v>
      </c>
      <c r="J4" s="209">
        <v>12.9</v>
      </c>
      <c r="K4" s="209">
        <v>12.7</v>
      </c>
      <c r="L4" s="209">
        <v>12.7</v>
      </c>
      <c r="M4" s="209">
        <v>13.1</v>
      </c>
      <c r="N4" s="209">
        <v>12.5</v>
      </c>
      <c r="O4" s="209">
        <v>12.4</v>
      </c>
      <c r="P4" s="209">
        <v>12.2</v>
      </c>
      <c r="Q4" s="209">
        <v>11.7</v>
      </c>
      <c r="R4" s="209">
        <v>10.6</v>
      </c>
      <c r="S4" s="210">
        <v>8.4</v>
      </c>
      <c r="T4" s="209">
        <v>7.2</v>
      </c>
      <c r="U4" s="209">
        <v>4.8</v>
      </c>
      <c r="V4" s="209">
        <v>3.9</v>
      </c>
      <c r="W4" s="209">
        <v>3.9</v>
      </c>
      <c r="X4" s="209">
        <v>4.4</v>
      </c>
      <c r="Y4" s="209">
        <v>4.9</v>
      </c>
      <c r="Z4" s="216">
        <f t="shared" si="0"/>
        <v>10.029166666666667</v>
      </c>
      <c r="AA4" s="151">
        <v>13.3</v>
      </c>
      <c r="AB4" s="152">
        <v>0.49722222222222223</v>
      </c>
      <c r="AC4" s="2">
        <v>2</v>
      </c>
      <c r="AD4" s="151">
        <v>3.8</v>
      </c>
      <c r="AE4" s="255">
        <v>0.9104166666666668</v>
      </c>
      <c r="AF4" s="1"/>
    </row>
    <row r="5" spans="1:32" ht="11.25" customHeight="1">
      <c r="A5" s="217">
        <v>3</v>
      </c>
      <c r="B5" s="209">
        <v>5.2</v>
      </c>
      <c r="C5" s="209">
        <v>5.1</v>
      </c>
      <c r="D5" s="209">
        <v>5.3</v>
      </c>
      <c r="E5" s="209">
        <v>5.4</v>
      </c>
      <c r="F5" s="209">
        <v>4.8</v>
      </c>
      <c r="G5" s="209">
        <v>3.9</v>
      </c>
      <c r="H5" s="209">
        <v>5.7</v>
      </c>
      <c r="I5" s="209">
        <v>7.9</v>
      </c>
      <c r="J5" s="209">
        <v>9.6</v>
      </c>
      <c r="K5" s="209">
        <v>10.3</v>
      </c>
      <c r="L5" s="209">
        <v>10.4</v>
      </c>
      <c r="M5" s="209">
        <v>11.3</v>
      </c>
      <c r="N5" s="209">
        <v>11.6</v>
      </c>
      <c r="O5" s="209">
        <v>11</v>
      </c>
      <c r="P5" s="209">
        <v>11.3</v>
      </c>
      <c r="Q5" s="209">
        <v>10.4</v>
      </c>
      <c r="R5" s="209">
        <v>7.5</v>
      </c>
      <c r="S5" s="209">
        <v>6.7</v>
      </c>
      <c r="T5" s="209">
        <v>6.9</v>
      </c>
      <c r="U5" s="209">
        <v>5.7</v>
      </c>
      <c r="V5" s="209">
        <v>5.1</v>
      </c>
      <c r="W5" s="209">
        <v>5.2</v>
      </c>
      <c r="X5" s="209">
        <v>5.4</v>
      </c>
      <c r="Y5" s="209">
        <v>5.7</v>
      </c>
      <c r="Z5" s="216">
        <f t="shared" si="0"/>
        <v>7.391666666666665</v>
      </c>
      <c r="AA5" s="151">
        <v>12</v>
      </c>
      <c r="AB5" s="152">
        <v>0.6069444444444444</v>
      </c>
      <c r="AC5" s="2">
        <v>3</v>
      </c>
      <c r="AD5" s="151">
        <v>3.5</v>
      </c>
      <c r="AE5" s="255">
        <v>0.2611111111111111</v>
      </c>
      <c r="AF5" s="1"/>
    </row>
    <row r="6" spans="1:32" ht="11.25" customHeight="1">
      <c r="A6" s="217">
        <v>4</v>
      </c>
      <c r="B6" s="209">
        <v>5.1</v>
      </c>
      <c r="C6" s="209">
        <v>5</v>
      </c>
      <c r="D6" s="209">
        <v>5.7</v>
      </c>
      <c r="E6" s="209">
        <v>6.7</v>
      </c>
      <c r="F6" s="209">
        <v>6.1</v>
      </c>
      <c r="G6" s="209">
        <v>5.8</v>
      </c>
      <c r="H6" s="209">
        <v>7.6</v>
      </c>
      <c r="I6" s="209">
        <v>11.9</v>
      </c>
      <c r="J6" s="209">
        <v>11.8</v>
      </c>
      <c r="K6" s="209">
        <v>13.1</v>
      </c>
      <c r="L6" s="209">
        <v>13.5</v>
      </c>
      <c r="M6" s="209">
        <v>14.4</v>
      </c>
      <c r="N6" s="209">
        <v>15.5</v>
      </c>
      <c r="O6" s="209">
        <v>15.1</v>
      </c>
      <c r="P6" s="209">
        <v>14.4</v>
      </c>
      <c r="Q6" s="209">
        <v>14</v>
      </c>
      <c r="R6" s="209">
        <v>12</v>
      </c>
      <c r="S6" s="209">
        <v>11.3</v>
      </c>
      <c r="T6" s="209">
        <v>12</v>
      </c>
      <c r="U6" s="209">
        <v>10.5</v>
      </c>
      <c r="V6" s="209">
        <v>10.4</v>
      </c>
      <c r="W6" s="209">
        <v>10.4</v>
      </c>
      <c r="X6" s="209">
        <v>10.5</v>
      </c>
      <c r="Y6" s="209">
        <v>10.5</v>
      </c>
      <c r="Z6" s="216">
        <f t="shared" si="0"/>
        <v>10.554166666666669</v>
      </c>
      <c r="AA6" s="151">
        <v>15.6</v>
      </c>
      <c r="AB6" s="152">
        <v>0.5659722222222222</v>
      </c>
      <c r="AC6" s="2">
        <v>4</v>
      </c>
      <c r="AD6" s="151">
        <v>4.9</v>
      </c>
      <c r="AE6" s="255">
        <v>0.08958333333333333</v>
      </c>
      <c r="AF6" s="1"/>
    </row>
    <row r="7" spans="1:32" ht="11.25" customHeight="1">
      <c r="A7" s="217">
        <v>5</v>
      </c>
      <c r="B7" s="209">
        <v>11.1</v>
      </c>
      <c r="C7" s="209">
        <v>10.8</v>
      </c>
      <c r="D7" s="209">
        <v>11.1</v>
      </c>
      <c r="E7" s="209">
        <v>10.5</v>
      </c>
      <c r="F7" s="209">
        <v>10.3</v>
      </c>
      <c r="G7" s="209">
        <v>10.1</v>
      </c>
      <c r="H7" s="209">
        <v>10.9</v>
      </c>
      <c r="I7" s="209">
        <v>14.2</v>
      </c>
      <c r="J7" s="209">
        <v>16.7</v>
      </c>
      <c r="K7" s="209">
        <v>17</v>
      </c>
      <c r="L7" s="209">
        <v>17.2</v>
      </c>
      <c r="M7" s="209">
        <v>17.3</v>
      </c>
      <c r="N7" s="209">
        <v>17.1</v>
      </c>
      <c r="O7" s="209">
        <v>17.6</v>
      </c>
      <c r="P7" s="209">
        <v>16.7</v>
      </c>
      <c r="Q7" s="209">
        <v>15.3</v>
      </c>
      <c r="R7" s="209">
        <v>14.6</v>
      </c>
      <c r="S7" s="209">
        <v>14.1</v>
      </c>
      <c r="T7" s="209">
        <v>13.7</v>
      </c>
      <c r="U7" s="209">
        <v>13.2</v>
      </c>
      <c r="V7" s="209">
        <v>12.5</v>
      </c>
      <c r="W7" s="209">
        <v>11.8</v>
      </c>
      <c r="X7" s="209">
        <v>11.4</v>
      </c>
      <c r="Y7" s="209">
        <v>11.3</v>
      </c>
      <c r="Z7" s="216">
        <f t="shared" si="0"/>
        <v>13.604166666666666</v>
      </c>
      <c r="AA7" s="151">
        <v>17.7</v>
      </c>
      <c r="AB7" s="152">
        <v>0.5840277777777778</v>
      </c>
      <c r="AC7" s="2">
        <v>5</v>
      </c>
      <c r="AD7" s="151">
        <v>10</v>
      </c>
      <c r="AE7" s="255">
        <v>0.22013888888888888</v>
      </c>
      <c r="AF7" s="1"/>
    </row>
    <row r="8" spans="1:32" ht="11.25" customHeight="1">
      <c r="A8" s="217">
        <v>6</v>
      </c>
      <c r="B8" s="209">
        <v>11</v>
      </c>
      <c r="C8" s="209">
        <v>11.5</v>
      </c>
      <c r="D8" s="209">
        <v>11.7</v>
      </c>
      <c r="E8" s="209">
        <v>11.6</v>
      </c>
      <c r="F8" s="209">
        <v>11</v>
      </c>
      <c r="G8" s="209">
        <v>10.8</v>
      </c>
      <c r="H8" s="209">
        <v>11.9</v>
      </c>
      <c r="I8" s="209">
        <v>14.8</v>
      </c>
      <c r="J8" s="209">
        <v>17.6</v>
      </c>
      <c r="K8" s="209">
        <v>18.1</v>
      </c>
      <c r="L8" s="209">
        <v>17.4</v>
      </c>
      <c r="M8" s="209">
        <v>17.7</v>
      </c>
      <c r="N8" s="209">
        <v>17.1</v>
      </c>
      <c r="O8" s="209">
        <v>17.2</v>
      </c>
      <c r="P8" s="209">
        <v>16.6</v>
      </c>
      <c r="Q8" s="209">
        <v>15.9</v>
      </c>
      <c r="R8" s="209">
        <v>13.6</v>
      </c>
      <c r="S8" s="209">
        <v>12.9</v>
      </c>
      <c r="T8" s="209">
        <v>12.1</v>
      </c>
      <c r="U8" s="209">
        <v>12</v>
      </c>
      <c r="V8" s="209">
        <v>12.3</v>
      </c>
      <c r="W8" s="209">
        <v>12.5</v>
      </c>
      <c r="X8" s="209">
        <v>12.1</v>
      </c>
      <c r="Y8" s="209">
        <v>12.8</v>
      </c>
      <c r="Z8" s="216">
        <f t="shared" si="0"/>
        <v>13.841666666666669</v>
      </c>
      <c r="AA8" s="151">
        <v>18.4</v>
      </c>
      <c r="AB8" s="152">
        <v>0.40625</v>
      </c>
      <c r="AC8" s="2">
        <v>6</v>
      </c>
      <c r="AD8" s="151">
        <v>10.4</v>
      </c>
      <c r="AE8" s="255">
        <v>0.23958333333333334</v>
      </c>
      <c r="AF8" s="1"/>
    </row>
    <row r="9" spans="1:32" ht="11.25" customHeight="1">
      <c r="A9" s="217">
        <v>7</v>
      </c>
      <c r="B9" s="209">
        <v>13.2</v>
      </c>
      <c r="C9" s="209">
        <v>13.3</v>
      </c>
      <c r="D9" s="209">
        <v>13.2</v>
      </c>
      <c r="E9" s="209">
        <v>12.9</v>
      </c>
      <c r="F9" s="209">
        <v>12.3</v>
      </c>
      <c r="G9" s="209">
        <v>12.5</v>
      </c>
      <c r="H9" s="209">
        <v>13.4</v>
      </c>
      <c r="I9" s="209">
        <v>16.8</v>
      </c>
      <c r="J9" s="209">
        <v>17.8</v>
      </c>
      <c r="K9" s="209">
        <v>19</v>
      </c>
      <c r="L9" s="209">
        <v>18.1</v>
      </c>
      <c r="M9" s="209">
        <v>18.4</v>
      </c>
      <c r="N9" s="209">
        <v>18.3</v>
      </c>
      <c r="O9" s="209">
        <v>18.2</v>
      </c>
      <c r="P9" s="209">
        <v>17.4</v>
      </c>
      <c r="Q9" s="209">
        <v>16.8</v>
      </c>
      <c r="R9" s="209">
        <v>16.4</v>
      </c>
      <c r="S9" s="209">
        <v>15.3</v>
      </c>
      <c r="T9" s="209">
        <v>14.8</v>
      </c>
      <c r="U9" s="209">
        <v>14.6</v>
      </c>
      <c r="V9" s="209">
        <v>14</v>
      </c>
      <c r="W9" s="209">
        <v>13.7</v>
      </c>
      <c r="X9" s="209">
        <v>13.9</v>
      </c>
      <c r="Y9" s="209">
        <v>14.2</v>
      </c>
      <c r="Z9" s="216">
        <f t="shared" si="0"/>
        <v>15.354166666666666</v>
      </c>
      <c r="AA9" s="151">
        <v>19</v>
      </c>
      <c r="AB9" s="152">
        <v>0.5125</v>
      </c>
      <c r="AC9" s="2">
        <v>7</v>
      </c>
      <c r="AD9" s="151">
        <v>11.9</v>
      </c>
      <c r="AE9" s="255">
        <v>0.2125</v>
      </c>
      <c r="AF9" s="1"/>
    </row>
    <row r="10" spans="1:32" ht="11.25" customHeight="1">
      <c r="A10" s="217">
        <v>8</v>
      </c>
      <c r="B10" s="209">
        <v>14.1</v>
      </c>
      <c r="C10" s="209">
        <v>13.9</v>
      </c>
      <c r="D10" s="209">
        <v>13.7</v>
      </c>
      <c r="E10" s="209">
        <v>13.7</v>
      </c>
      <c r="F10" s="209">
        <v>13.3</v>
      </c>
      <c r="G10" s="209">
        <v>13.9</v>
      </c>
      <c r="H10" s="209">
        <v>14.8</v>
      </c>
      <c r="I10" s="209">
        <v>16.9</v>
      </c>
      <c r="J10" s="209">
        <v>18.4</v>
      </c>
      <c r="K10" s="209">
        <v>17.4</v>
      </c>
      <c r="L10" s="209">
        <v>17.9</v>
      </c>
      <c r="M10" s="209">
        <v>18</v>
      </c>
      <c r="N10" s="209">
        <v>18.7</v>
      </c>
      <c r="O10" s="209">
        <v>18.6</v>
      </c>
      <c r="P10" s="209">
        <v>18.2</v>
      </c>
      <c r="Q10" s="209">
        <v>17.6</v>
      </c>
      <c r="R10" s="209">
        <v>15.5</v>
      </c>
      <c r="S10" s="209">
        <v>14.8</v>
      </c>
      <c r="T10" s="209">
        <v>14.3</v>
      </c>
      <c r="U10" s="209">
        <v>14.2</v>
      </c>
      <c r="V10" s="209">
        <v>13.7</v>
      </c>
      <c r="W10" s="209">
        <v>13.4</v>
      </c>
      <c r="X10" s="209">
        <v>13.5</v>
      </c>
      <c r="Y10" s="209">
        <v>13.2</v>
      </c>
      <c r="Z10" s="216">
        <f t="shared" si="0"/>
        <v>15.487499999999999</v>
      </c>
      <c r="AA10" s="151">
        <v>19.1</v>
      </c>
      <c r="AB10" s="152">
        <v>0.607638888888889</v>
      </c>
      <c r="AC10" s="2">
        <v>8</v>
      </c>
      <c r="AD10" s="151">
        <v>12.9</v>
      </c>
      <c r="AE10" s="255">
        <v>0.9972222222222222</v>
      </c>
      <c r="AF10" s="1"/>
    </row>
    <row r="11" spans="1:32" ht="11.25" customHeight="1">
      <c r="A11" s="217">
        <v>9</v>
      </c>
      <c r="B11" s="209">
        <v>12.9</v>
      </c>
      <c r="C11" s="209">
        <v>13.4</v>
      </c>
      <c r="D11" s="209">
        <v>12.3</v>
      </c>
      <c r="E11" s="209">
        <v>13.2</v>
      </c>
      <c r="F11" s="209">
        <v>13.5</v>
      </c>
      <c r="G11" s="209">
        <v>14</v>
      </c>
      <c r="H11" s="209">
        <v>15.2</v>
      </c>
      <c r="I11" s="209">
        <v>18.7</v>
      </c>
      <c r="J11" s="209">
        <v>20.2</v>
      </c>
      <c r="K11" s="209">
        <v>20.8</v>
      </c>
      <c r="L11" s="209">
        <v>20.9</v>
      </c>
      <c r="M11" s="209">
        <v>21.6</v>
      </c>
      <c r="N11" s="209">
        <v>21.6</v>
      </c>
      <c r="O11" s="209">
        <v>20.5</v>
      </c>
      <c r="P11" s="209">
        <v>19.4</v>
      </c>
      <c r="Q11" s="209">
        <v>18.7</v>
      </c>
      <c r="R11" s="209">
        <v>17.9</v>
      </c>
      <c r="S11" s="209">
        <v>17.4</v>
      </c>
      <c r="T11" s="209">
        <v>16.6</v>
      </c>
      <c r="U11" s="209">
        <v>15.8</v>
      </c>
      <c r="V11" s="209">
        <v>15.5</v>
      </c>
      <c r="W11" s="209">
        <v>15.8</v>
      </c>
      <c r="X11" s="209">
        <v>15.1</v>
      </c>
      <c r="Y11" s="209">
        <v>14.6</v>
      </c>
      <c r="Z11" s="216">
        <f t="shared" si="0"/>
        <v>16.900000000000002</v>
      </c>
      <c r="AA11" s="151">
        <v>22.1</v>
      </c>
      <c r="AB11" s="152">
        <v>0.5652777777777778</v>
      </c>
      <c r="AC11" s="2">
        <v>9</v>
      </c>
      <c r="AD11" s="151">
        <v>12.2</v>
      </c>
      <c r="AE11" s="255">
        <v>0.12916666666666668</v>
      </c>
      <c r="AF11" s="1"/>
    </row>
    <row r="12" spans="1:32" ht="11.25" customHeight="1">
      <c r="A12" s="225">
        <v>10</v>
      </c>
      <c r="B12" s="211">
        <v>14.7</v>
      </c>
      <c r="C12" s="211">
        <v>14.2</v>
      </c>
      <c r="D12" s="211">
        <v>14</v>
      </c>
      <c r="E12" s="211">
        <v>14.1</v>
      </c>
      <c r="F12" s="211">
        <v>13.6</v>
      </c>
      <c r="G12" s="211">
        <v>13.9</v>
      </c>
      <c r="H12" s="211">
        <v>14.5</v>
      </c>
      <c r="I12" s="211">
        <v>16.3</v>
      </c>
      <c r="J12" s="211">
        <v>17.8</v>
      </c>
      <c r="K12" s="211">
        <v>18.2</v>
      </c>
      <c r="L12" s="211">
        <v>18.8</v>
      </c>
      <c r="M12" s="211">
        <v>18.8</v>
      </c>
      <c r="N12" s="211">
        <v>18.9</v>
      </c>
      <c r="O12" s="211">
        <v>19</v>
      </c>
      <c r="P12" s="211">
        <v>18.1</v>
      </c>
      <c r="Q12" s="211">
        <v>18</v>
      </c>
      <c r="R12" s="211">
        <v>17</v>
      </c>
      <c r="S12" s="211">
        <v>16.6</v>
      </c>
      <c r="T12" s="211">
        <v>16.6</v>
      </c>
      <c r="U12" s="211">
        <v>16</v>
      </c>
      <c r="V12" s="211">
        <v>16.3</v>
      </c>
      <c r="W12" s="211">
        <v>16.1</v>
      </c>
      <c r="X12" s="211">
        <v>15.8</v>
      </c>
      <c r="Y12" s="211">
        <v>16.2</v>
      </c>
      <c r="Z12" s="226">
        <f t="shared" si="0"/>
        <v>16.395833333333336</v>
      </c>
      <c r="AA12" s="157">
        <v>19.9</v>
      </c>
      <c r="AB12" s="212">
        <v>0.5645833333333333</v>
      </c>
      <c r="AC12" s="213">
        <v>10</v>
      </c>
      <c r="AD12" s="157">
        <v>13.3</v>
      </c>
      <c r="AE12" s="256">
        <v>0.21944444444444444</v>
      </c>
      <c r="AF12" s="1"/>
    </row>
    <row r="13" spans="1:32" ht="11.25" customHeight="1">
      <c r="A13" s="217">
        <v>11</v>
      </c>
      <c r="B13" s="209">
        <v>16</v>
      </c>
      <c r="C13" s="209">
        <v>16.1</v>
      </c>
      <c r="D13" s="209">
        <v>16.3</v>
      </c>
      <c r="E13" s="209">
        <v>16.1</v>
      </c>
      <c r="F13" s="209">
        <v>15.9</v>
      </c>
      <c r="G13" s="209">
        <v>16.2</v>
      </c>
      <c r="H13" s="209">
        <v>16.4</v>
      </c>
      <c r="I13" s="209">
        <v>16.3</v>
      </c>
      <c r="J13" s="209">
        <v>16.7</v>
      </c>
      <c r="K13" s="209">
        <v>16.6</v>
      </c>
      <c r="L13" s="209">
        <v>16.2</v>
      </c>
      <c r="M13" s="209">
        <v>16.1</v>
      </c>
      <c r="N13" s="209">
        <v>16</v>
      </c>
      <c r="O13" s="209">
        <v>16.1</v>
      </c>
      <c r="P13" s="209">
        <v>16.1</v>
      </c>
      <c r="Q13" s="209">
        <v>15.2</v>
      </c>
      <c r="R13" s="209">
        <v>14.7</v>
      </c>
      <c r="S13" s="209">
        <v>14.5</v>
      </c>
      <c r="T13" s="209">
        <v>14.4</v>
      </c>
      <c r="U13" s="209">
        <v>14.4</v>
      </c>
      <c r="V13" s="209">
        <v>14.1</v>
      </c>
      <c r="W13" s="209">
        <v>13.6</v>
      </c>
      <c r="X13" s="209">
        <v>13.5</v>
      </c>
      <c r="Y13" s="209">
        <v>13.1</v>
      </c>
      <c r="Z13" s="216">
        <f t="shared" si="0"/>
        <v>15.441666666666665</v>
      </c>
      <c r="AA13" s="151">
        <v>16.8</v>
      </c>
      <c r="AB13" s="152">
        <v>0.4041666666666666</v>
      </c>
      <c r="AC13" s="2">
        <v>11</v>
      </c>
      <c r="AD13" s="151">
        <v>13.1</v>
      </c>
      <c r="AE13" s="255">
        <v>1</v>
      </c>
      <c r="AF13" s="1"/>
    </row>
    <row r="14" spans="1:32" ht="11.25" customHeight="1">
      <c r="A14" s="217">
        <v>12</v>
      </c>
      <c r="B14" s="209">
        <v>12.9</v>
      </c>
      <c r="C14" s="209">
        <v>12.7</v>
      </c>
      <c r="D14" s="209">
        <v>12.4</v>
      </c>
      <c r="E14" s="209">
        <v>11.8</v>
      </c>
      <c r="F14" s="209">
        <v>11.6</v>
      </c>
      <c r="G14" s="209">
        <v>11.4</v>
      </c>
      <c r="H14" s="209">
        <v>11.3</v>
      </c>
      <c r="I14" s="209">
        <v>11.3</v>
      </c>
      <c r="J14" s="209">
        <v>12.3</v>
      </c>
      <c r="K14" s="209">
        <v>11.9</v>
      </c>
      <c r="L14" s="209">
        <v>12.1</v>
      </c>
      <c r="M14" s="209">
        <v>12.5</v>
      </c>
      <c r="N14" s="209">
        <v>12.7</v>
      </c>
      <c r="O14" s="209">
        <v>12.3</v>
      </c>
      <c r="P14" s="209">
        <v>11.8</v>
      </c>
      <c r="Q14" s="209">
        <v>11</v>
      </c>
      <c r="R14" s="209">
        <v>10.7</v>
      </c>
      <c r="S14" s="209">
        <v>10.3</v>
      </c>
      <c r="T14" s="209">
        <v>9.3</v>
      </c>
      <c r="U14" s="209">
        <v>9.1</v>
      </c>
      <c r="V14" s="209">
        <v>9.4</v>
      </c>
      <c r="W14" s="209">
        <v>9.6</v>
      </c>
      <c r="X14" s="209">
        <v>9.9</v>
      </c>
      <c r="Y14" s="209">
        <v>9.8</v>
      </c>
      <c r="Z14" s="216">
        <f t="shared" si="0"/>
        <v>11.254166666666668</v>
      </c>
      <c r="AA14" s="151">
        <v>13.2</v>
      </c>
      <c r="AB14" s="152">
        <v>0.0006944444444444445</v>
      </c>
      <c r="AC14" s="2">
        <v>12</v>
      </c>
      <c r="AD14" s="151">
        <v>9</v>
      </c>
      <c r="AE14" s="255">
        <v>0.8395833333333332</v>
      </c>
      <c r="AF14" s="1"/>
    </row>
    <row r="15" spans="1:32" ht="11.25" customHeight="1">
      <c r="A15" s="217">
        <v>13</v>
      </c>
      <c r="B15" s="209">
        <v>9.2</v>
      </c>
      <c r="C15" s="209">
        <v>9.4</v>
      </c>
      <c r="D15" s="209">
        <v>9.4</v>
      </c>
      <c r="E15" s="209">
        <v>9.5</v>
      </c>
      <c r="F15" s="209">
        <v>9.8</v>
      </c>
      <c r="G15" s="209">
        <v>10.2</v>
      </c>
      <c r="H15" s="209">
        <v>10.7</v>
      </c>
      <c r="I15" s="209">
        <v>10.9</v>
      </c>
      <c r="J15" s="209">
        <v>11.4</v>
      </c>
      <c r="K15" s="209">
        <v>12.8</v>
      </c>
      <c r="L15" s="209">
        <v>13.3</v>
      </c>
      <c r="M15" s="209">
        <v>13.5</v>
      </c>
      <c r="N15" s="209">
        <v>13.6</v>
      </c>
      <c r="O15" s="209">
        <v>13.1</v>
      </c>
      <c r="P15" s="209">
        <v>13</v>
      </c>
      <c r="Q15" s="209">
        <v>13.1</v>
      </c>
      <c r="R15" s="209">
        <v>12.9</v>
      </c>
      <c r="S15" s="209">
        <v>11.7</v>
      </c>
      <c r="T15" s="209">
        <v>12.3</v>
      </c>
      <c r="U15" s="209">
        <v>12.9</v>
      </c>
      <c r="V15" s="209">
        <v>13.5</v>
      </c>
      <c r="W15" s="209">
        <v>13.8</v>
      </c>
      <c r="X15" s="209">
        <v>14.1</v>
      </c>
      <c r="Y15" s="209">
        <v>14.4</v>
      </c>
      <c r="Z15" s="216">
        <f t="shared" si="0"/>
        <v>12.020833333333334</v>
      </c>
      <c r="AA15" s="151">
        <v>14.4</v>
      </c>
      <c r="AB15" s="152">
        <v>1</v>
      </c>
      <c r="AC15" s="2">
        <v>13</v>
      </c>
      <c r="AD15" s="151">
        <v>9.1</v>
      </c>
      <c r="AE15" s="255">
        <v>0.04305555555555556</v>
      </c>
      <c r="AF15" s="1"/>
    </row>
    <row r="16" spans="1:32" ht="11.25" customHeight="1">
      <c r="A16" s="217">
        <v>14</v>
      </c>
      <c r="B16" s="209">
        <v>15.2</v>
      </c>
      <c r="C16" s="209">
        <v>16.1</v>
      </c>
      <c r="D16" s="209">
        <v>17</v>
      </c>
      <c r="E16" s="209">
        <v>16.4</v>
      </c>
      <c r="F16" s="209">
        <v>15</v>
      </c>
      <c r="G16" s="209">
        <v>17</v>
      </c>
      <c r="H16" s="209">
        <v>16.5</v>
      </c>
      <c r="I16" s="209">
        <v>16</v>
      </c>
      <c r="J16" s="209">
        <v>15.2</v>
      </c>
      <c r="K16" s="209">
        <v>15.7</v>
      </c>
      <c r="L16" s="209">
        <v>17.4</v>
      </c>
      <c r="M16" s="209">
        <v>18</v>
      </c>
      <c r="N16" s="209">
        <v>18.8</v>
      </c>
      <c r="O16" s="209">
        <v>19.4</v>
      </c>
      <c r="P16" s="209">
        <v>19.4</v>
      </c>
      <c r="Q16" s="209">
        <v>18.6</v>
      </c>
      <c r="R16" s="209">
        <v>18.2</v>
      </c>
      <c r="S16" s="209">
        <v>18</v>
      </c>
      <c r="T16" s="209">
        <v>17</v>
      </c>
      <c r="U16" s="209">
        <v>15.9</v>
      </c>
      <c r="V16" s="209">
        <v>15.3</v>
      </c>
      <c r="W16" s="209">
        <v>14.8</v>
      </c>
      <c r="X16" s="209">
        <v>14.2</v>
      </c>
      <c r="Y16" s="209">
        <v>13.7</v>
      </c>
      <c r="Z16" s="216">
        <f t="shared" si="0"/>
        <v>16.616666666666664</v>
      </c>
      <c r="AA16" s="151">
        <v>19.6</v>
      </c>
      <c r="AB16" s="152">
        <v>0.5729166666666666</v>
      </c>
      <c r="AC16" s="2">
        <v>14</v>
      </c>
      <c r="AD16" s="151">
        <v>13.5</v>
      </c>
      <c r="AE16" s="255">
        <v>0.9881944444444444</v>
      </c>
      <c r="AF16" s="1"/>
    </row>
    <row r="17" spans="1:32" ht="11.25" customHeight="1">
      <c r="A17" s="217">
        <v>15</v>
      </c>
      <c r="B17" s="209">
        <v>13</v>
      </c>
      <c r="C17" s="209">
        <v>12.4</v>
      </c>
      <c r="D17" s="209">
        <v>11.3</v>
      </c>
      <c r="E17" s="209">
        <v>11</v>
      </c>
      <c r="F17" s="209">
        <v>11.5</v>
      </c>
      <c r="G17" s="209">
        <v>11</v>
      </c>
      <c r="H17" s="209">
        <v>11.4</v>
      </c>
      <c r="I17" s="209">
        <v>16.2</v>
      </c>
      <c r="J17" s="209">
        <v>17.6</v>
      </c>
      <c r="K17" s="209">
        <v>18.1</v>
      </c>
      <c r="L17" s="209">
        <v>19</v>
      </c>
      <c r="M17" s="209">
        <v>19.4</v>
      </c>
      <c r="N17" s="209">
        <v>19.4</v>
      </c>
      <c r="O17" s="209">
        <v>21.2</v>
      </c>
      <c r="P17" s="209">
        <v>21.4</v>
      </c>
      <c r="Q17" s="209">
        <v>17.4</v>
      </c>
      <c r="R17" s="209">
        <v>15.2</v>
      </c>
      <c r="S17" s="209">
        <v>13</v>
      </c>
      <c r="T17" s="209">
        <v>12.1</v>
      </c>
      <c r="U17" s="209">
        <v>11.8</v>
      </c>
      <c r="V17" s="209">
        <v>11.1</v>
      </c>
      <c r="W17" s="209">
        <v>9.9</v>
      </c>
      <c r="X17" s="209">
        <v>12.9</v>
      </c>
      <c r="Y17" s="209">
        <v>13.2</v>
      </c>
      <c r="Z17" s="216">
        <f t="shared" si="0"/>
        <v>14.604166666666666</v>
      </c>
      <c r="AA17" s="151">
        <v>21.6</v>
      </c>
      <c r="AB17" s="152">
        <v>0.6125</v>
      </c>
      <c r="AC17" s="2">
        <v>15</v>
      </c>
      <c r="AD17" s="151">
        <v>9.6</v>
      </c>
      <c r="AE17" s="255">
        <v>0.9354166666666667</v>
      </c>
      <c r="AF17" s="1"/>
    </row>
    <row r="18" spans="1:32" ht="11.25" customHeight="1">
      <c r="A18" s="217">
        <v>16</v>
      </c>
      <c r="B18" s="209">
        <v>12.1</v>
      </c>
      <c r="C18" s="209">
        <v>10.6</v>
      </c>
      <c r="D18" s="209">
        <v>9.1</v>
      </c>
      <c r="E18" s="209">
        <v>9.4</v>
      </c>
      <c r="F18" s="209">
        <v>9.8</v>
      </c>
      <c r="G18" s="209">
        <v>10.8</v>
      </c>
      <c r="H18" s="209">
        <v>10.1</v>
      </c>
      <c r="I18" s="209">
        <v>11</v>
      </c>
      <c r="J18" s="209">
        <v>12.9</v>
      </c>
      <c r="K18" s="209">
        <v>14.5</v>
      </c>
      <c r="L18" s="209">
        <v>14.9</v>
      </c>
      <c r="M18" s="209">
        <v>14.7</v>
      </c>
      <c r="N18" s="209">
        <v>15</v>
      </c>
      <c r="O18" s="209">
        <v>14.7</v>
      </c>
      <c r="P18" s="209">
        <v>14.6</v>
      </c>
      <c r="Q18" s="209">
        <v>13.4</v>
      </c>
      <c r="R18" s="209">
        <v>12.4</v>
      </c>
      <c r="S18" s="209">
        <v>11.3</v>
      </c>
      <c r="T18" s="209">
        <v>9.8</v>
      </c>
      <c r="U18" s="209">
        <v>11.1</v>
      </c>
      <c r="V18" s="209">
        <v>11.5</v>
      </c>
      <c r="W18" s="209">
        <v>11.1</v>
      </c>
      <c r="X18" s="209">
        <v>11</v>
      </c>
      <c r="Y18" s="209">
        <v>10.2</v>
      </c>
      <c r="Z18" s="216">
        <f t="shared" si="0"/>
        <v>11.916666666666666</v>
      </c>
      <c r="AA18" s="151">
        <v>15.2</v>
      </c>
      <c r="AB18" s="152">
        <v>0.5347222222222222</v>
      </c>
      <c r="AC18" s="2">
        <v>16</v>
      </c>
      <c r="AD18" s="151">
        <v>8.4</v>
      </c>
      <c r="AE18" s="255">
        <v>0.15763888888888888</v>
      </c>
      <c r="AF18" s="1"/>
    </row>
    <row r="19" spans="1:32" ht="11.25" customHeight="1">
      <c r="A19" s="217">
        <v>17</v>
      </c>
      <c r="B19" s="209">
        <v>10</v>
      </c>
      <c r="C19" s="209">
        <v>10.1</v>
      </c>
      <c r="D19" s="209">
        <v>10.6</v>
      </c>
      <c r="E19" s="209">
        <v>10.2</v>
      </c>
      <c r="F19" s="209">
        <v>10.5</v>
      </c>
      <c r="G19" s="209">
        <v>10.6</v>
      </c>
      <c r="H19" s="209">
        <v>10.4</v>
      </c>
      <c r="I19" s="209">
        <v>11.5</v>
      </c>
      <c r="J19" s="209">
        <v>10.8</v>
      </c>
      <c r="K19" s="209">
        <v>10.4</v>
      </c>
      <c r="L19" s="209">
        <v>10.2</v>
      </c>
      <c r="M19" s="209">
        <v>10.1</v>
      </c>
      <c r="N19" s="209">
        <v>9.8</v>
      </c>
      <c r="O19" s="209">
        <v>10</v>
      </c>
      <c r="P19" s="209">
        <v>9.8</v>
      </c>
      <c r="Q19" s="209">
        <v>9.5</v>
      </c>
      <c r="R19" s="209">
        <v>9.2</v>
      </c>
      <c r="S19" s="209">
        <v>9.1</v>
      </c>
      <c r="T19" s="209">
        <v>9.4</v>
      </c>
      <c r="U19" s="209">
        <v>9.4</v>
      </c>
      <c r="V19" s="209">
        <v>9.5</v>
      </c>
      <c r="W19" s="209">
        <v>9.7</v>
      </c>
      <c r="X19" s="209">
        <v>10</v>
      </c>
      <c r="Y19" s="209">
        <v>9.5</v>
      </c>
      <c r="Z19" s="216">
        <f t="shared" si="0"/>
        <v>10.012500000000001</v>
      </c>
      <c r="AA19" s="151">
        <v>11.9</v>
      </c>
      <c r="AB19" s="152">
        <v>0.3548611111111111</v>
      </c>
      <c r="AC19" s="2">
        <v>17</v>
      </c>
      <c r="AD19" s="151">
        <v>9</v>
      </c>
      <c r="AE19" s="255">
        <v>0.7395833333333334</v>
      </c>
      <c r="AF19" s="1"/>
    </row>
    <row r="20" spans="1:32" ht="11.25" customHeight="1">
      <c r="A20" s="217">
        <v>18</v>
      </c>
      <c r="B20" s="209">
        <v>9.3</v>
      </c>
      <c r="C20" s="209">
        <v>9.6</v>
      </c>
      <c r="D20" s="209">
        <v>9.7</v>
      </c>
      <c r="E20" s="209">
        <v>8.9</v>
      </c>
      <c r="F20" s="209">
        <v>8.5</v>
      </c>
      <c r="G20" s="209">
        <v>7.8</v>
      </c>
      <c r="H20" s="209">
        <v>7.5</v>
      </c>
      <c r="I20" s="209">
        <v>8.1</v>
      </c>
      <c r="J20" s="209">
        <v>8.7</v>
      </c>
      <c r="K20" s="209">
        <v>9.3</v>
      </c>
      <c r="L20" s="209">
        <v>10.5</v>
      </c>
      <c r="M20" s="209">
        <v>12.2</v>
      </c>
      <c r="N20" s="209">
        <v>13</v>
      </c>
      <c r="O20" s="209">
        <v>12.7</v>
      </c>
      <c r="P20" s="209">
        <v>12.1</v>
      </c>
      <c r="Q20" s="209">
        <v>10.5</v>
      </c>
      <c r="R20" s="209">
        <v>8.7</v>
      </c>
      <c r="S20" s="209">
        <v>7.5</v>
      </c>
      <c r="T20" s="209">
        <v>6.8</v>
      </c>
      <c r="U20" s="209">
        <v>4.8</v>
      </c>
      <c r="V20" s="209">
        <v>4.4</v>
      </c>
      <c r="W20" s="209">
        <v>4.4</v>
      </c>
      <c r="X20" s="209">
        <v>3.5</v>
      </c>
      <c r="Y20" s="209">
        <v>4</v>
      </c>
      <c r="Z20" s="216">
        <f t="shared" si="0"/>
        <v>8.4375</v>
      </c>
      <c r="AA20" s="151">
        <v>13.6</v>
      </c>
      <c r="AB20" s="152">
        <v>0.5680555555555555</v>
      </c>
      <c r="AC20" s="2">
        <v>18</v>
      </c>
      <c r="AD20" s="151">
        <v>3.4</v>
      </c>
      <c r="AE20" s="255">
        <v>0.9583333333333334</v>
      </c>
      <c r="AF20" s="1"/>
    </row>
    <row r="21" spans="1:32" ht="11.25" customHeight="1">
      <c r="A21" s="217">
        <v>19</v>
      </c>
      <c r="B21" s="209">
        <v>3.8</v>
      </c>
      <c r="C21" s="209">
        <v>4.4</v>
      </c>
      <c r="D21" s="209">
        <v>5.1</v>
      </c>
      <c r="E21" s="209">
        <v>5.2</v>
      </c>
      <c r="F21" s="209">
        <v>5.8</v>
      </c>
      <c r="G21" s="209">
        <v>6</v>
      </c>
      <c r="H21" s="209">
        <v>6.5</v>
      </c>
      <c r="I21" s="209">
        <v>6.8</v>
      </c>
      <c r="J21" s="209">
        <v>7.2</v>
      </c>
      <c r="K21" s="209">
        <v>8</v>
      </c>
      <c r="L21" s="209">
        <v>9.8</v>
      </c>
      <c r="M21" s="209">
        <v>9.2</v>
      </c>
      <c r="N21" s="209">
        <v>8.9</v>
      </c>
      <c r="O21" s="209">
        <v>8.6</v>
      </c>
      <c r="P21" s="209">
        <v>8.8</v>
      </c>
      <c r="Q21" s="209">
        <v>8.6</v>
      </c>
      <c r="R21" s="209">
        <v>8.2</v>
      </c>
      <c r="S21" s="209">
        <v>8</v>
      </c>
      <c r="T21" s="209">
        <v>7.2</v>
      </c>
      <c r="U21" s="209">
        <v>5.9</v>
      </c>
      <c r="V21" s="209">
        <v>6.2</v>
      </c>
      <c r="W21" s="209">
        <v>5.7</v>
      </c>
      <c r="X21" s="209">
        <v>5.2</v>
      </c>
      <c r="Y21" s="209">
        <v>5.5</v>
      </c>
      <c r="Z21" s="216">
        <f t="shared" si="0"/>
        <v>6.858333333333331</v>
      </c>
      <c r="AA21" s="151">
        <v>9.9</v>
      </c>
      <c r="AB21" s="152">
        <v>0.4597222222222222</v>
      </c>
      <c r="AC21" s="2">
        <v>19</v>
      </c>
      <c r="AD21" s="151">
        <v>3.3</v>
      </c>
      <c r="AE21" s="255">
        <v>0.01875</v>
      </c>
      <c r="AF21" s="1"/>
    </row>
    <row r="22" spans="1:32" ht="11.25" customHeight="1">
      <c r="A22" s="225">
        <v>20</v>
      </c>
      <c r="B22" s="211">
        <v>5.3</v>
      </c>
      <c r="C22" s="211">
        <v>5.4</v>
      </c>
      <c r="D22" s="211">
        <v>5.9</v>
      </c>
      <c r="E22" s="211">
        <v>5.6</v>
      </c>
      <c r="F22" s="211">
        <v>5.1</v>
      </c>
      <c r="G22" s="211">
        <v>5.9</v>
      </c>
      <c r="H22" s="211">
        <v>7.9</v>
      </c>
      <c r="I22" s="211">
        <v>9.3</v>
      </c>
      <c r="J22" s="211">
        <v>10.4</v>
      </c>
      <c r="K22" s="211">
        <v>11.2</v>
      </c>
      <c r="L22" s="211">
        <v>11.3</v>
      </c>
      <c r="M22" s="211">
        <v>11.1</v>
      </c>
      <c r="N22" s="211">
        <v>10.7</v>
      </c>
      <c r="O22" s="211">
        <v>10.2</v>
      </c>
      <c r="P22" s="211">
        <v>10.1</v>
      </c>
      <c r="Q22" s="211">
        <v>9.9</v>
      </c>
      <c r="R22" s="211">
        <v>9.5</v>
      </c>
      <c r="S22" s="211">
        <v>9.4</v>
      </c>
      <c r="T22" s="211">
        <v>9.8</v>
      </c>
      <c r="U22" s="211">
        <v>9.9</v>
      </c>
      <c r="V22" s="211">
        <v>10</v>
      </c>
      <c r="W22" s="211">
        <v>10</v>
      </c>
      <c r="X22" s="211">
        <v>9.4</v>
      </c>
      <c r="Y22" s="211">
        <v>9.4</v>
      </c>
      <c r="Z22" s="226">
        <f t="shared" si="0"/>
        <v>8.8625</v>
      </c>
      <c r="AA22" s="157">
        <v>11.7</v>
      </c>
      <c r="AB22" s="212">
        <v>0.49375</v>
      </c>
      <c r="AC22" s="213">
        <v>20</v>
      </c>
      <c r="AD22" s="157">
        <v>4.9</v>
      </c>
      <c r="AE22" s="256">
        <v>0.19930555555555554</v>
      </c>
      <c r="AF22" s="1"/>
    </row>
    <row r="23" spans="1:32" ht="11.25" customHeight="1">
      <c r="A23" s="217">
        <v>21</v>
      </c>
      <c r="B23" s="209">
        <v>9.3</v>
      </c>
      <c r="C23" s="209">
        <v>9.1</v>
      </c>
      <c r="D23" s="209">
        <v>9</v>
      </c>
      <c r="E23" s="209">
        <v>8.9</v>
      </c>
      <c r="F23" s="209">
        <v>8.1</v>
      </c>
      <c r="G23" s="209">
        <v>8.2</v>
      </c>
      <c r="H23" s="209">
        <v>7.5</v>
      </c>
      <c r="I23" s="209">
        <v>10.2</v>
      </c>
      <c r="J23" s="209">
        <v>11.6</v>
      </c>
      <c r="K23" s="209">
        <v>13.3</v>
      </c>
      <c r="L23" s="209">
        <v>15.1</v>
      </c>
      <c r="M23" s="209">
        <v>15.8</v>
      </c>
      <c r="N23" s="209">
        <v>16.4</v>
      </c>
      <c r="O23" s="209">
        <v>14</v>
      </c>
      <c r="P23" s="209">
        <v>13.8</v>
      </c>
      <c r="Q23" s="209">
        <v>12.2</v>
      </c>
      <c r="R23" s="209">
        <v>10.2</v>
      </c>
      <c r="S23" s="209">
        <v>9.5</v>
      </c>
      <c r="T23" s="209">
        <v>9</v>
      </c>
      <c r="U23" s="209">
        <v>7.1</v>
      </c>
      <c r="V23" s="209">
        <v>5.9</v>
      </c>
      <c r="W23" s="209">
        <v>5.4</v>
      </c>
      <c r="X23" s="209">
        <v>4.9</v>
      </c>
      <c r="Y23" s="209">
        <v>4.6</v>
      </c>
      <c r="Z23" s="216">
        <f t="shared" si="0"/>
        <v>9.962499999999999</v>
      </c>
      <c r="AA23" s="151">
        <v>16.8</v>
      </c>
      <c r="AB23" s="152">
        <v>0.517361111111111</v>
      </c>
      <c r="AC23" s="2">
        <v>21</v>
      </c>
      <c r="AD23" s="151">
        <v>4.2</v>
      </c>
      <c r="AE23" s="255">
        <v>0.9958333333333332</v>
      </c>
      <c r="AF23" s="1"/>
    </row>
    <row r="24" spans="1:32" ht="11.25" customHeight="1">
      <c r="A24" s="217">
        <v>22</v>
      </c>
      <c r="B24" s="209">
        <v>4.8</v>
      </c>
      <c r="C24" s="209">
        <v>4.2</v>
      </c>
      <c r="D24" s="209">
        <v>3.9</v>
      </c>
      <c r="E24" s="209">
        <v>3.8</v>
      </c>
      <c r="F24" s="209">
        <v>3.6</v>
      </c>
      <c r="G24" s="209">
        <v>5</v>
      </c>
      <c r="H24" s="209">
        <v>5.9</v>
      </c>
      <c r="I24" s="209">
        <v>6.4</v>
      </c>
      <c r="J24" s="209">
        <v>6.9</v>
      </c>
      <c r="K24" s="209">
        <v>7.6</v>
      </c>
      <c r="L24" s="209">
        <v>7.7</v>
      </c>
      <c r="M24" s="209">
        <v>7.3</v>
      </c>
      <c r="N24" s="209">
        <v>7.7</v>
      </c>
      <c r="O24" s="209">
        <v>7.9</v>
      </c>
      <c r="P24" s="209">
        <v>7.7</v>
      </c>
      <c r="Q24" s="209">
        <v>7.6</v>
      </c>
      <c r="R24" s="209">
        <v>7.9</v>
      </c>
      <c r="S24" s="209">
        <v>8</v>
      </c>
      <c r="T24" s="209">
        <v>7.4</v>
      </c>
      <c r="U24" s="209">
        <v>6.8</v>
      </c>
      <c r="V24" s="209">
        <v>6.9</v>
      </c>
      <c r="W24" s="209">
        <v>7.3</v>
      </c>
      <c r="X24" s="209">
        <v>7.5</v>
      </c>
      <c r="Y24" s="209">
        <v>7.9</v>
      </c>
      <c r="Z24" s="216">
        <f t="shared" si="0"/>
        <v>6.5708333333333355</v>
      </c>
      <c r="AA24" s="151">
        <v>8.1</v>
      </c>
      <c r="AB24" s="152">
        <v>0.9909722222222223</v>
      </c>
      <c r="AC24" s="2">
        <v>22</v>
      </c>
      <c r="AD24" s="151">
        <v>3.4</v>
      </c>
      <c r="AE24" s="255">
        <v>0.20694444444444446</v>
      </c>
      <c r="AF24" s="1"/>
    </row>
    <row r="25" spans="1:32" ht="11.25" customHeight="1">
      <c r="A25" s="217">
        <v>23</v>
      </c>
      <c r="B25" s="209">
        <v>8.3</v>
      </c>
      <c r="C25" s="209">
        <v>8.4</v>
      </c>
      <c r="D25" s="209">
        <v>8.5</v>
      </c>
      <c r="E25" s="209">
        <v>8.6</v>
      </c>
      <c r="F25" s="209">
        <v>8.9</v>
      </c>
      <c r="G25" s="209">
        <v>8.8</v>
      </c>
      <c r="H25" s="209">
        <v>9.1</v>
      </c>
      <c r="I25" s="209">
        <v>9.5</v>
      </c>
      <c r="J25" s="209">
        <v>10.5</v>
      </c>
      <c r="K25" s="209">
        <v>12.2</v>
      </c>
      <c r="L25" s="209">
        <v>13</v>
      </c>
      <c r="M25" s="209">
        <v>13.4</v>
      </c>
      <c r="N25" s="209">
        <v>13.9</v>
      </c>
      <c r="O25" s="209">
        <v>13.8</v>
      </c>
      <c r="P25" s="209">
        <v>13.8</v>
      </c>
      <c r="Q25" s="209">
        <v>13.2</v>
      </c>
      <c r="R25" s="209">
        <v>10.8</v>
      </c>
      <c r="S25" s="209">
        <v>9.8</v>
      </c>
      <c r="T25" s="209">
        <v>9.2</v>
      </c>
      <c r="U25" s="209">
        <v>9.4</v>
      </c>
      <c r="V25" s="209">
        <v>9.1</v>
      </c>
      <c r="W25" s="209">
        <v>8.7</v>
      </c>
      <c r="X25" s="209">
        <v>8.9</v>
      </c>
      <c r="Y25" s="209">
        <v>8.3</v>
      </c>
      <c r="Z25" s="216">
        <f t="shared" si="0"/>
        <v>10.3375</v>
      </c>
      <c r="AA25" s="151">
        <v>14.5</v>
      </c>
      <c r="AB25" s="152">
        <v>0.611111111111111</v>
      </c>
      <c r="AC25" s="2">
        <v>23</v>
      </c>
      <c r="AD25" s="151">
        <v>7.9</v>
      </c>
      <c r="AE25" s="255">
        <v>0.001388888888888889</v>
      </c>
      <c r="AF25" s="1"/>
    </row>
    <row r="26" spans="1:32" ht="11.25" customHeight="1">
      <c r="A26" s="217">
        <v>24</v>
      </c>
      <c r="B26" s="209">
        <v>8.6</v>
      </c>
      <c r="C26" s="209">
        <v>9.1</v>
      </c>
      <c r="D26" s="209">
        <v>8.8</v>
      </c>
      <c r="E26" s="209">
        <v>8.1</v>
      </c>
      <c r="F26" s="209">
        <v>7.7</v>
      </c>
      <c r="G26" s="209">
        <v>7.7</v>
      </c>
      <c r="H26" s="209">
        <v>8.3</v>
      </c>
      <c r="I26" s="209">
        <v>11.5</v>
      </c>
      <c r="J26" s="209">
        <v>13.9</v>
      </c>
      <c r="K26" s="209">
        <v>13.7</v>
      </c>
      <c r="L26" s="209">
        <v>13.9</v>
      </c>
      <c r="M26" s="209">
        <v>14.4</v>
      </c>
      <c r="N26" s="209">
        <v>14.3</v>
      </c>
      <c r="O26" s="209">
        <v>13.7</v>
      </c>
      <c r="P26" s="209">
        <v>13.4</v>
      </c>
      <c r="Q26" s="209">
        <v>13</v>
      </c>
      <c r="R26" s="209">
        <v>12.8</v>
      </c>
      <c r="S26" s="209">
        <v>12.6</v>
      </c>
      <c r="T26" s="209">
        <v>12.7</v>
      </c>
      <c r="U26" s="209">
        <v>12.7</v>
      </c>
      <c r="V26" s="209">
        <v>12.5</v>
      </c>
      <c r="W26" s="209">
        <v>12.6</v>
      </c>
      <c r="X26" s="209">
        <v>12.9</v>
      </c>
      <c r="Y26" s="209">
        <v>12.4</v>
      </c>
      <c r="Z26" s="216">
        <f t="shared" si="0"/>
        <v>11.720833333333331</v>
      </c>
      <c r="AA26" s="151">
        <v>14.9</v>
      </c>
      <c r="AB26" s="152">
        <v>0.5201388888888888</v>
      </c>
      <c r="AC26" s="2">
        <v>24</v>
      </c>
      <c r="AD26" s="151">
        <v>7.1</v>
      </c>
      <c r="AE26" s="255">
        <v>0.26875</v>
      </c>
      <c r="AF26" s="1"/>
    </row>
    <row r="27" spans="1:32" ht="11.25" customHeight="1">
      <c r="A27" s="217">
        <v>25</v>
      </c>
      <c r="B27" s="209">
        <v>11.7</v>
      </c>
      <c r="C27" s="209">
        <v>11.8</v>
      </c>
      <c r="D27" s="209">
        <v>11.6</v>
      </c>
      <c r="E27" s="209">
        <v>11.6</v>
      </c>
      <c r="F27" s="209">
        <v>11.7</v>
      </c>
      <c r="G27" s="209">
        <v>11.8</v>
      </c>
      <c r="H27" s="209">
        <v>12</v>
      </c>
      <c r="I27" s="209">
        <v>11.7</v>
      </c>
      <c r="J27" s="209">
        <v>11.8</v>
      </c>
      <c r="K27" s="209">
        <v>12.9</v>
      </c>
      <c r="L27" s="209">
        <v>13.6</v>
      </c>
      <c r="M27" s="209">
        <v>15.2</v>
      </c>
      <c r="N27" s="209">
        <v>15.3</v>
      </c>
      <c r="O27" s="209">
        <v>15.1</v>
      </c>
      <c r="P27" s="209">
        <v>14.2</v>
      </c>
      <c r="Q27" s="209">
        <v>14.2</v>
      </c>
      <c r="R27" s="209">
        <v>12.4</v>
      </c>
      <c r="S27" s="209">
        <v>11.6</v>
      </c>
      <c r="T27" s="209">
        <v>11.1</v>
      </c>
      <c r="U27" s="209">
        <v>10</v>
      </c>
      <c r="V27" s="209">
        <v>11.7</v>
      </c>
      <c r="W27" s="209">
        <v>11.1</v>
      </c>
      <c r="X27" s="209">
        <v>13.1</v>
      </c>
      <c r="Y27" s="209">
        <v>13.5</v>
      </c>
      <c r="Z27" s="216">
        <f t="shared" si="0"/>
        <v>12.529166666666669</v>
      </c>
      <c r="AA27" s="151">
        <v>15.7</v>
      </c>
      <c r="AB27" s="152">
        <v>0.5326388888888889</v>
      </c>
      <c r="AC27" s="2">
        <v>25</v>
      </c>
      <c r="AD27" s="151">
        <v>9.9</v>
      </c>
      <c r="AE27" s="255">
        <v>0.8361111111111111</v>
      </c>
      <c r="AF27" s="1"/>
    </row>
    <row r="28" spans="1:32" ht="11.25" customHeight="1">
      <c r="A28" s="217">
        <v>26</v>
      </c>
      <c r="B28" s="209">
        <v>11.5</v>
      </c>
      <c r="C28" s="209">
        <v>11.5</v>
      </c>
      <c r="D28" s="209">
        <v>11.3</v>
      </c>
      <c r="E28" s="209">
        <v>11.5</v>
      </c>
      <c r="F28" s="209">
        <v>10.6</v>
      </c>
      <c r="G28" s="209">
        <v>10.7</v>
      </c>
      <c r="H28" s="209">
        <v>11</v>
      </c>
      <c r="I28" s="209">
        <v>12</v>
      </c>
      <c r="J28" s="209">
        <v>14.1</v>
      </c>
      <c r="K28" s="209">
        <v>14.4</v>
      </c>
      <c r="L28" s="209">
        <v>15</v>
      </c>
      <c r="M28" s="209">
        <v>14.3</v>
      </c>
      <c r="N28" s="209">
        <v>14.2</v>
      </c>
      <c r="O28" s="209">
        <v>14</v>
      </c>
      <c r="P28" s="209">
        <v>13.8</v>
      </c>
      <c r="Q28" s="209">
        <v>13.6</v>
      </c>
      <c r="R28" s="209">
        <v>13</v>
      </c>
      <c r="S28" s="209">
        <v>12.7</v>
      </c>
      <c r="T28" s="209">
        <v>12.1</v>
      </c>
      <c r="U28" s="209">
        <v>11</v>
      </c>
      <c r="V28" s="209">
        <v>9.9</v>
      </c>
      <c r="W28" s="209">
        <v>10</v>
      </c>
      <c r="X28" s="209">
        <v>9.8</v>
      </c>
      <c r="Y28" s="209">
        <v>9.8</v>
      </c>
      <c r="Z28" s="216">
        <f t="shared" si="0"/>
        <v>12.158333333333333</v>
      </c>
      <c r="AA28" s="151">
        <v>15.1</v>
      </c>
      <c r="AB28" s="152">
        <v>0.49375</v>
      </c>
      <c r="AC28" s="2">
        <v>26</v>
      </c>
      <c r="AD28" s="151">
        <v>9.5</v>
      </c>
      <c r="AE28" s="255">
        <v>0.9756944444444445</v>
      </c>
      <c r="AF28" s="1"/>
    </row>
    <row r="29" spans="1:32" ht="11.25" customHeight="1">
      <c r="A29" s="217">
        <v>27</v>
      </c>
      <c r="B29" s="209">
        <v>9.8</v>
      </c>
      <c r="C29" s="209">
        <v>10.3</v>
      </c>
      <c r="D29" s="209">
        <v>10</v>
      </c>
      <c r="E29" s="209">
        <v>10.1</v>
      </c>
      <c r="F29" s="209">
        <v>9.4</v>
      </c>
      <c r="G29" s="209">
        <v>9.3</v>
      </c>
      <c r="H29" s="209">
        <v>9.2</v>
      </c>
      <c r="I29" s="209">
        <v>12.4</v>
      </c>
      <c r="J29" s="209">
        <v>14.9</v>
      </c>
      <c r="K29" s="209">
        <v>15.8</v>
      </c>
      <c r="L29" s="209">
        <v>15.2</v>
      </c>
      <c r="M29" s="209">
        <v>14.5</v>
      </c>
      <c r="N29" s="209">
        <v>16.1</v>
      </c>
      <c r="O29" s="209">
        <v>16.2</v>
      </c>
      <c r="P29" s="209">
        <v>15.8</v>
      </c>
      <c r="Q29" s="209">
        <v>14.8</v>
      </c>
      <c r="R29" s="209">
        <v>13.4</v>
      </c>
      <c r="S29" s="209">
        <v>13.1</v>
      </c>
      <c r="T29" s="209">
        <v>12.7</v>
      </c>
      <c r="U29" s="209">
        <v>12.7</v>
      </c>
      <c r="V29" s="209">
        <v>12.6</v>
      </c>
      <c r="W29" s="209">
        <v>12.4</v>
      </c>
      <c r="X29" s="209">
        <v>12.7</v>
      </c>
      <c r="Y29" s="209">
        <v>11.7</v>
      </c>
      <c r="Z29" s="216">
        <f t="shared" si="0"/>
        <v>12.712499999999999</v>
      </c>
      <c r="AA29" s="151">
        <v>16.5</v>
      </c>
      <c r="AB29" s="152">
        <v>0.5722222222222222</v>
      </c>
      <c r="AC29" s="2">
        <v>27</v>
      </c>
      <c r="AD29" s="151">
        <v>8</v>
      </c>
      <c r="AE29" s="255">
        <v>0.27569444444444446</v>
      </c>
      <c r="AF29" s="1"/>
    </row>
    <row r="30" spans="1:32" ht="11.25" customHeight="1">
      <c r="A30" s="217">
        <v>28</v>
      </c>
      <c r="B30" s="209">
        <v>11.7</v>
      </c>
      <c r="C30" s="209">
        <v>10.7</v>
      </c>
      <c r="D30" s="209">
        <v>10.3</v>
      </c>
      <c r="E30" s="209">
        <v>10.9</v>
      </c>
      <c r="F30" s="209">
        <v>10.1</v>
      </c>
      <c r="G30" s="209">
        <v>10.5</v>
      </c>
      <c r="H30" s="209">
        <v>9.6</v>
      </c>
      <c r="I30" s="209">
        <v>12.8</v>
      </c>
      <c r="J30" s="209">
        <v>13.8</v>
      </c>
      <c r="K30" s="209">
        <v>14.2</v>
      </c>
      <c r="L30" s="209">
        <v>14.7</v>
      </c>
      <c r="M30" s="209">
        <v>15.4</v>
      </c>
      <c r="N30" s="209">
        <v>16.5</v>
      </c>
      <c r="O30" s="209">
        <v>15.7</v>
      </c>
      <c r="P30" s="209">
        <v>15.6</v>
      </c>
      <c r="Q30" s="209">
        <v>13.4</v>
      </c>
      <c r="R30" s="209">
        <v>11.4</v>
      </c>
      <c r="S30" s="209">
        <v>10.1</v>
      </c>
      <c r="T30" s="209">
        <v>9.7</v>
      </c>
      <c r="U30" s="209">
        <v>9</v>
      </c>
      <c r="V30" s="209">
        <v>8.7</v>
      </c>
      <c r="W30" s="209">
        <v>8.6</v>
      </c>
      <c r="X30" s="209">
        <v>8.3</v>
      </c>
      <c r="Y30" s="209">
        <v>8</v>
      </c>
      <c r="Z30" s="216">
        <f t="shared" si="0"/>
        <v>11.654166666666667</v>
      </c>
      <c r="AA30" s="151">
        <v>16.8</v>
      </c>
      <c r="AB30" s="152">
        <v>0.5347222222222222</v>
      </c>
      <c r="AC30" s="2">
        <v>28</v>
      </c>
      <c r="AD30" s="151">
        <v>7.9</v>
      </c>
      <c r="AE30" s="255">
        <v>0.9993055555555556</v>
      </c>
      <c r="AF30" s="1"/>
    </row>
    <row r="31" spans="1:32" ht="11.25" customHeight="1">
      <c r="A31" s="217">
        <v>29</v>
      </c>
      <c r="B31" s="209">
        <v>7.8</v>
      </c>
      <c r="C31" s="209">
        <v>7.7</v>
      </c>
      <c r="D31" s="209">
        <v>7.6</v>
      </c>
      <c r="E31" s="209">
        <v>6.9</v>
      </c>
      <c r="F31" s="209">
        <v>6.8</v>
      </c>
      <c r="G31" s="209">
        <v>6</v>
      </c>
      <c r="H31" s="209">
        <v>6.1</v>
      </c>
      <c r="I31" s="209">
        <v>8.1</v>
      </c>
      <c r="J31" s="209">
        <v>9</v>
      </c>
      <c r="K31" s="209">
        <v>10.5</v>
      </c>
      <c r="L31" s="209">
        <v>11</v>
      </c>
      <c r="M31" s="209">
        <v>11.1</v>
      </c>
      <c r="N31" s="209">
        <v>10.9</v>
      </c>
      <c r="O31" s="209">
        <v>10.8</v>
      </c>
      <c r="P31" s="209">
        <v>10</v>
      </c>
      <c r="Q31" s="209">
        <v>9.6</v>
      </c>
      <c r="R31" s="209">
        <v>8.9</v>
      </c>
      <c r="S31" s="209">
        <v>8</v>
      </c>
      <c r="T31" s="209">
        <v>7.9</v>
      </c>
      <c r="U31" s="209">
        <v>8.3</v>
      </c>
      <c r="V31" s="209">
        <v>8.4</v>
      </c>
      <c r="W31" s="209">
        <v>8.9</v>
      </c>
      <c r="X31" s="209">
        <v>9.1</v>
      </c>
      <c r="Y31" s="209">
        <v>9</v>
      </c>
      <c r="Z31" s="216">
        <f t="shared" si="0"/>
        <v>8.683333333333335</v>
      </c>
      <c r="AA31" s="151">
        <v>11.2</v>
      </c>
      <c r="AB31" s="152">
        <v>0.5208333333333334</v>
      </c>
      <c r="AC31" s="2">
        <v>29</v>
      </c>
      <c r="AD31" s="151">
        <v>5.5</v>
      </c>
      <c r="AE31" s="255">
        <v>0.28055555555555556</v>
      </c>
      <c r="AF31" s="1"/>
    </row>
    <row r="32" spans="1:32" ht="11.25" customHeight="1">
      <c r="A32" s="217">
        <v>30</v>
      </c>
      <c r="B32" s="209">
        <v>8.9</v>
      </c>
      <c r="C32" s="209">
        <v>8.5</v>
      </c>
      <c r="D32" s="209">
        <v>7.8</v>
      </c>
      <c r="E32" s="209">
        <v>7.7</v>
      </c>
      <c r="F32" s="209">
        <v>7.8</v>
      </c>
      <c r="G32" s="209">
        <v>7.5</v>
      </c>
      <c r="H32" s="209">
        <v>8.1</v>
      </c>
      <c r="I32" s="209">
        <v>8.5</v>
      </c>
      <c r="J32" s="209">
        <v>9.1</v>
      </c>
      <c r="K32" s="209">
        <v>9.6</v>
      </c>
      <c r="L32" s="209">
        <v>10.3</v>
      </c>
      <c r="M32" s="209">
        <v>10.7</v>
      </c>
      <c r="N32" s="209">
        <v>10.6</v>
      </c>
      <c r="O32" s="209">
        <v>10.7</v>
      </c>
      <c r="P32" s="209">
        <v>10.9</v>
      </c>
      <c r="Q32" s="209">
        <v>10.6</v>
      </c>
      <c r="R32" s="209">
        <v>10.5</v>
      </c>
      <c r="S32" s="209">
        <v>10.4</v>
      </c>
      <c r="T32" s="209">
        <v>10.2</v>
      </c>
      <c r="U32" s="209">
        <v>9.8</v>
      </c>
      <c r="V32" s="209">
        <v>9.8</v>
      </c>
      <c r="W32" s="209">
        <v>9.7</v>
      </c>
      <c r="X32" s="209">
        <v>8.8</v>
      </c>
      <c r="Y32" s="209">
        <v>9</v>
      </c>
      <c r="Z32" s="216">
        <f t="shared" si="0"/>
        <v>9.395833333333334</v>
      </c>
      <c r="AA32" s="151">
        <v>11.1</v>
      </c>
      <c r="AB32" s="152">
        <v>0.5972222222222222</v>
      </c>
      <c r="AC32" s="2">
        <v>30</v>
      </c>
      <c r="AD32" s="151">
        <v>7.4</v>
      </c>
      <c r="AE32" s="255">
        <v>0.26319444444444445</v>
      </c>
      <c r="AF32" s="1"/>
    </row>
    <row r="33" spans="1:32" ht="11.25" customHeight="1">
      <c r="A33" s="217">
        <v>31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16"/>
      <c r="AA33" s="151"/>
      <c r="AB33" s="152"/>
      <c r="AC33" s="2"/>
      <c r="AD33" s="151"/>
      <c r="AE33" s="255"/>
      <c r="AF33" s="1"/>
    </row>
    <row r="34" spans="1:32" ht="15" customHeight="1">
      <c r="A34" s="218" t="s">
        <v>9</v>
      </c>
      <c r="B34" s="219">
        <f aca="true" t="shared" si="1" ref="B34:Q34">AVERAGE(B3:B33)</f>
        <v>10.443333333333333</v>
      </c>
      <c r="C34" s="219">
        <f t="shared" si="1"/>
        <v>10.386666666666665</v>
      </c>
      <c r="D34" s="219">
        <f t="shared" si="1"/>
        <v>10.293333333333335</v>
      </c>
      <c r="E34" s="219">
        <f t="shared" si="1"/>
        <v>10.236666666666666</v>
      </c>
      <c r="F34" s="219">
        <f t="shared" si="1"/>
        <v>9.946666666666667</v>
      </c>
      <c r="G34" s="219">
        <f t="shared" si="1"/>
        <v>10.120000000000001</v>
      </c>
      <c r="H34" s="219">
        <f t="shared" si="1"/>
        <v>10.563333333333336</v>
      </c>
      <c r="I34" s="219">
        <f t="shared" si="1"/>
        <v>12.223333333333333</v>
      </c>
      <c r="J34" s="219">
        <f t="shared" si="1"/>
        <v>13.309999999999999</v>
      </c>
      <c r="K34" s="219">
        <f t="shared" si="1"/>
        <v>13.959999999999999</v>
      </c>
      <c r="L34" s="219">
        <f t="shared" si="1"/>
        <v>14.396666666666668</v>
      </c>
      <c r="M34" s="219">
        <f t="shared" si="1"/>
        <v>14.666666666666666</v>
      </c>
      <c r="N34" s="219">
        <f t="shared" si="1"/>
        <v>14.896666666666667</v>
      </c>
      <c r="O34" s="219">
        <f t="shared" si="1"/>
        <v>14.75</v>
      </c>
      <c r="P34" s="219">
        <f t="shared" si="1"/>
        <v>14.440000000000003</v>
      </c>
      <c r="Q34" s="219">
        <f t="shared" si="1"/>
        <v>13.653333333333334</v>
      </c>
      <c r="R34" s="219">
        <f>AVERAGE(R3:R33)</f>
        <v>12.609999999999994</v>
      </c>
      <c r="S34" s="219">
        <f aca="true" t="shared" si="2" ref="S34:Y34">AVERAGE(S3:S33)</f>
        <v>11.923333333333336</v>
      </c>
      <c r="T34" s="219">
        <f t="shared" si="2"/>
        <v>11.496666666666666</v>
      </c>
      <c r="U34" s="219">
        <f t="shared" si="2"/>
        <v>10.800000000000002</v>
      </c>
      <c r="V34" s="219">
        <f t="shared" si="2"/>
        <v>10.59</v>
      </c>
      <c r="W34" s="219">
        <f t="shared" si="2"/>
        <v>10.416666666666666</v>
      </c>
      <c r="X34" s="219">
        <f t="shared" si="2"/>
        <v>10.47</v>
      </c>
      <c r="Y34" s="219">
        <f t="shared" si="2"/>
        <v>10.416666666666666</v>
      </c>
      <c r="Z34" s="219">
        <f>AVERAGE(B3:Y33)</f>
        <v>11.958749999999986</v>
      </c>
      <c r="AA34" s="220">
        <f>(AVERAGE(最高))</f>
        <v>15.636666666666667</v>
      </c>
      <c r="AB34" s="221"/>
      <c r="AC34" s="222"/>
      <c r="AD34" s="220">
        <f>(AVERAGE(最低))</f>
        <v>8.3</v>
      </c>
      <c r="AE34" s="221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9" t="s">
        <v>10</v>
      </c>
      <c r="B36" s="199"/>
      <c r="C36" s="199"/>
      <c r="D36" s="199"/>
      <c r="E36" s="199"/>
      <c r="F36" s="199"/>
      <c r="G36" s="199"/>
      <c r="H36" s="199"/>
      <c r="I36" s="199"/>
    </row>
    <row r="37" spans="1:9" ht="11.25" customHeight="1">
      <c r="A37" s="200" t="s">
        <v>11</v>
      </c>
      <c r="B37" s="201"/>
      <c r="C37" s="201"/>
      <c r="D37" s="153">
        <f>COUNTIF(mean,"&lt;0")</f>
        <v>0</v>
      </c>
      <c r="E37" s="199"/>
      <c r="F37" s="199"/>
      <c r="G37" s="199"/>
      <c r="H37" s="199"/>
      <c r="I37" s="199"/>
    </row>
    <row r="38" spans="1:9" ht="11.25" customHeight="1">
      <c r="A38" s="202" t="s">
        <v>12</v>
      </c>
      <c r="B38" s="203"/>
      <c r="C38" s="203"/>
      <c r="D38" s="154">
        <f>COUNTIF(mean,"&gt;=25")</f>
        <v>0</v>
      </c>
      <c r="E38" s="199"/>
      <c r="F38" s="199"/>
      <c r="G38" s="199"/>
      <c r="H38" s="199"/>
      <c r="I38" s="199"/>
    </row>
    <row r="39" spans="1:9" ht="11.25" customHeight="1">
      <c r="A39" s="200" t="s">
        <v>13</v>
      </c>
      <c r="B39" s="201"/>
      <c r="C39" s="201"/>
      <c r="D39" s="153">
        <f>COUNTIF(最低,"&lt;0")</f>
        <v>0</v>
      </c>
      <c r="E39" s="199"/>
      <c r="F39" s="199"/>
      <c r="G39" s="199"/>
      <c r="H39" s="199"/>
      <c r="I39" s="199"/>
    </row>
    <row r="40" spans="1:9" ht="11.25" customHeight="1">
      <c r="A40" s="202" t="s">
        <v>14</v>
      </c>
      <c r="B40" s="203"/>
      <c r="C40" s="203"/>
      <c r="D40" s="154">
        <f>COUNTIF(最低,"&gt;=25")</f>
        <v>0</v>
      </c>
      <c r="E40" s="199"/>
      <c r="F40" s="199"/>
      <c r="G40" s="199"/>
      <c r="H40" s="199"/>
      <c r="I40" s="199"/>
    </row>
    <row r="41" spans="1:9" ht="11.25" customHeight="1">
      <c r="A41" s="200" t="s">
        <v>15</v>
      </c>
      <c r="B41" s="201"/>
      <c r="C41" s="201"/>
      <c r="D41" s="153">
        <f>COUNTIF(最高,"&lt;0")</f>
        <v>0</v>
      </c>
      <c r="E41" s="199"/>
      <c r="F41" s="199"/>
      <c r="G41" s="199"/>
      <c r="H41" s="199"/>
      <c r="I41" s="199"/>
    </row>
    <row r="42" spans="1:9" ht="11.25" customHeight="1">
      <c r="A42" s="202" t="s">
        <v>16</v>
      </c>
      <c r="B42" s="203"/>
      <c r="C42" s="203"/>
      <c r="D42" s="154">
        <f>COUNTIF(最高,"&gt;=25")</f>
        <v>0</v>
      </c>
      <c r="E42" s="199"/>
      <c r="F42" s="199"/>
      <c r="G42" s="199"/>
      <c r="H42" s="199"/>
      <c r="I42" s="199"/>
    </row>
    <row r="43" spans="1:9" ht="11.25" customHeight="1">
      <c r="A43" s="204" t="s">
        <v>17</v>
      </c>
      <c r="B43" s="205"/>
      <c r="C43" s="205"/>
      <c r="D43" s="155">
        <f>COUNTIF(最高,"&gt;=30")</f>
        <v>0</v>
      </c>
      <c r="E43" s="199"/>
      <c r="F43" s="199"/>
      <c r="G43" s="199"/>
      <c r="H43" s="199"/>
      <c r="I43" s="199"/>
    </row>
    <row r="44" spans="1:9" ht="11.25" customHeight="1">
      <c r="A44" s="199" t="s">
        <v>18</v>
      </c>
      <c r="B44" s="199"/>
      <c r="C44" s="199"/>
      <c r="D44" s="199"/>
      <c r="E44" s="199"/>
      <c r="F44" s="199"/>
      <c r="G44" s="199"/>
      <c r="H44" s="199"/>
      <c r="I44" s="199"/>
    </row>
    <row r="45" spans="1:9" ht="11.25" customHeight="1">
      <c r="A45" s="207" t="s">
        <v>19</v>
      </c>
      <c r="B45" s="206"/>
      <c r="C45" s="206" t="s">
        <v>3</v>
      </c>
      <c r="D45" s="208" t="s">
        <v>6</v>
      </c>
      <c r="E45" s="199"/>
      <c r="F45" s="207" t="s">
        <v>20</v>
      </c>
      <c r="G45" s="206"/>
      <c r="H45" s="206" t="s">
        <v>3</v>
      </c>
      <c r="I45" s="208" t="s">
        <v>8</v>
      </c>
    </row>
    <row r="46" spans="1:9" ht="11.25" customHeight="1">
      <c r="A46" s="156"/>
      <c r="B46" s="157">
        <f>MAX(最高)</f>
        <v>23.4</v>
      </c>
      <c r="C46" s="265">
        <v>1</v>
      </c>
      <c r="D46" s="266">
        <v>0.6097222222222222</v>
      </c>
      <c r="E46" s="199"/>
      <c r="F46" s="156"/>
      <c r="G46" s="157">
        <f>MIN(最低)</f>
        <v>3.3</v>
      </c>
      <c r="H46" s="265">
        <v>19</v>
      </c>
      <c r="I46" s="270">
        <v>0.01875</v>
      </c>
    </row>
    <row r="47" spans="1:9" ht="11.25" customHeight="1">
      <c r="A47" s="160"/>
      <c r="B47" s="161"/>
      <c r="C47" s="261"/>
      <c r="D47" s="262"/>
      <c r="E47" s="199"/>
      <c r="F47" s="160"/>
      <c r="G47" s="161"/>
      <c r="H47" s="267"/>
      <c r="I47" s="268"/>
    </row>
    <row r="48" spans="1:9" ht="11.25" customHeight="1">
      <c r="A48" s="163"/>
      <c r="B48" s="164"/>
      <c r="C48" s="263"/>
      <c r="D48" s="264"/>
      <c r="E48" s="199"/>
      <c r="F48" s="163"/>
      <c r="G48" s="164"/>
      <c r="H48" s="263"/>
      <c r="I48" s="269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5" t="s">
        <v>0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1"/>
      <c r="T1" s="1"/>
      <c r="U1" s="1"/>
      <c r="V1" s="1"/>
      <c r="W1" s="1"/>
      <c r="X1" s="1"/>
      <c r="Y1" s="1"/>
      <c r="Z1" s="227">
        <v>2009</v>
      </c>
      <c r="AA1" s="1" t="s">
        <v>1</v>
      </c>
      <c r="AB1" s="228">
        <v>12</v>
      </c>
      <c r="AC1" s="214"/>
      <c r="AD1" s="1" t="s">
        <v>2</v>
      </c>
      <c r="AE1" s="1"/>
      <c r="AF1" s="1"/>
    </row>
    <row r="2" spans="1:32" ht="12" customHeight="1">
      <c r="A2" s="223" t="s">
        <v>3</v>
      </c>
      <c r="B2" s="224">
        <v>1</v>
      </c>
      <c r="C2" s="224">
        <v>2</v>
      </c>
      <c r="D2" s="224">
        <v>3</v>
      </c>
      <c r="E2" s="224">
        <v>4</v>
      </c>
      <c r="F2" s="224">
        <v>5</v>
      </c>
      <c r="G2" s="224">
        <v>6</v>
      </c>
      <c r="H2" s="224">
        <v>7</v>
      </c>
      <c r="I2" s="224">
        <v>8</v>
      </c>
      <c r="J2" s="224">
        <v>9</v>
      </c>
      <c r="K2" s="224">
        <v>10</v>
      </c>
      <c r="L2" s="224">
        <v>11</v>
      </c>
      <c r="M2" s="224">
        <v>12</v>
      </c>
      <c r="N2" s="224">
        <v>13</v>
      </c>
      <c r="O2" s="224">
        <v>14</v>
      </c>
      <c r="P2" s="224">
        <v>15</v>
      </c>
      <c r="Q2" s="224">
        <v>16</v>
      </c>
      <c r="R2" s="224">
        <v>17</v>
      </c>
      <c r="S2" s="224">
        <v>18</v>
      </c>
      <c r="T2" s="224">
        <v>19</v>
      </c>
      <c r="U2" s="224">
        <v>20</v>
      </c>
      <c r="V2" s="224">
        <v>21</v>
      </c>
      <c r="W2" s="224">
        <v>22</v>
      </c>
      <c r="X2" s="224">
        <v>23</v>
      </c>
      <c r="Y2" s="224">
        <v>24</v>
      </c>
      <c r="Z2" s="229" t="s">
        <v>4</v>
      </c>
      <c r="AA2" s="229" t="s">
        <v>5</v>
      </c>
      <c r="AB2" s="230" t="s">
        <v>6</v>
      </c>
      <c r="AC2" s="229" t="s">
        <v>3</v>
      </c>
      <c r="AD2" s="229" t="s">
        <v>7</v>
      </c>
      <c r="AE2" s="230" t="s">
        <v>8</v>
      </c>
      <c r="AF2" s="1"/>
    </row>
    <row r="3" spans="1:32" ht="11.25" customHeight="1">
      <c r="A3" s="217">
        <v>1</v>
      </c>
      <c r="B3" s="209">
        <v>8.9</v>
      </c>
      <c r="C3" s="209">
        <v>9</v>
      </c>
      <c r="D3" s="209">
        <v>8.8</v>
      </c>
      <c r="E3" s="209">
        <v>8.4</v>
      </c>
      <c r="F3" s="209">
        <v>7.2</v>
      </c>
      <c r="G3" s="209">
        <v>7.4</v>
      </c>
      <c r="H3" s="209">
        <v>7.3</v>
      </c>
      <c r="I3" s="209">
        <v>10.5</v>
      </c>
      <c r="J3" s="209">
        <v>11.4</v>
      </c>
      <c r="K3" s="209">
        <v>12.1</v>
      </c>
      <c r="L3" s="209">
        <v>12.1</v>
      </c>
      <c r="M3" s="209">
        <v>12.7</v>
      </c>
      <c r="N3" s="209">
        <v>12.4</v>
      </c>
      <c r="O3" s="209">
        <v>12.4</v>
      </c>
      <c r="P3" s="209">
        <v>12</v>
      </c>
      <c r="Q3" s="209">
        <v>11</v>
      </c>
      <c r="R3" s="209">
        <v>9</v>
      </c>
      <c r="S3" s="209">
        <v>8.1</v>
      </c>
      <c r="T3" s="209">
        <v>8</v>
      </c>
      <c r="U3" s="209">
        <v>7.6</v>
      </c>
      <c r="V3" s="209">
        <v>7.6</v>
      </c>
      <c r="W3" s="209">
        <v>7.4</v>
      </c>
      <c r="X3" s="209">
        <v>6.9</v>
      </c>
      <c r="Y3" s="209">
        <v>6.5</v>
      </c>
      <c r="Z3" s="216">
        <f aca="true" t="shared" si="0" ref="Z3:Z33">AVERAGE(B3:Y3)</f>
        <v>9.362499999999999</v>
      </c>
      <c r="AA3" s="151">
        <v>13</v>
      </c>
      <c r="AB3" s="152">
        <v>0.50625</v>
      </c>
      <c r="AC3" s="2">
        <v>1</v>
      </c>
      <c r="AD3" s="151">
        <v>6.5</v>
      </c>
      <c r="AE3" s="255">
        <v>1</v>
      </c>
      <c r="AF3" s="1"/>
    </row>
    <row r="4" spans="1:32" ht="11.25" customHeight="1">
      <c r="A4" s="217">
        <v>2</v>
      </c>
      <c r="B4" s="209">
        <v>6.2</v>
      </c>
      <c r="C4" s="209">
        <v>6.1</v>
      </c>
      <c r="D4" s="209">
        <v>5.7</v>
      </c>
      <c r="E4" s="209">
        <v>5.3</v>
      </c>
      <c r="F4" s="209">
        <v>5.6</v>
      </c>
      <c r="G4" s="209">
        <v>6.3</v>
      </c>
      <c r="H4" s="209">
        <v>6</v>
      </c>
      <c r="I4" s="209">
        <v>9.2</v>
      </c>
      <c r="J4" s="209">
        <v>11.9</v>
      </c>
      <c r="K4" s="209">
        <v>12.5</v>
      </c>
      <c r="L4" s="209">
        <v>13.8</v>
      </c>
      <c r="M4" s="209">
        <v>15.1</v>
      </c>
      <c r="N4" s="209">
        <v>15.5</v>
      </c>
      <c r="O4" s="209">
        <v>14.8</v>
      </c>
      <c r="P4" s="209">
        <v>14</v>
      </c>
      <c r="Q4" s="209">
        <v>12.5</v>
      </c>
      <c r="R4" s="209">
        <v>10.6</v>
      </c>
      <c r="S4" s="210">
        <v>10.1</v>
      </c>
      <c r="T4" s="209">
        <v>10.1</v>
      </c>
      <c r="U4" s="209">
        <v>9.7</v>
      </c>
      <c r="V4" s="209">
        <v>9.8</v>
      </c>
      <c r="W4" s="209">
        <v>10.5</v>
      </c>
      <c r="X4" s="209">
        <v>11.1</v>
      </c>
      <c r="Y4" s="209">
        <v>11</v>
      </c>
      <c r="Z4" s="216">
        <f t="shared" si="0"/>
        <v>10.141666666666664</v>
      </c>
      <c r="AA4" s="151">
        <v>15.8</v>
      </c>
      <c r="AB4" s="152">
        <v>0.5319444444444444</v>
      </c>
      <c r="AC4" s="2">
        <v>2</v>
      </c>
      <c r="AD4" s="151">
        <v>5.3</v>
      </c>
      <c r="AE4" s="255">
        <v>0.1826388888888889</v>
      </c>
      <c r="AF4" s="1"/>
    </row>
    <row r="5" spans="1:32" ht="11.25" customHeight="1">
      <c r="A5" s="217">
        <v>3</v>
      </c>
      <c r="B5" s="209">
        <v>10.9</v>
      </c>
      <c r="C5" s="209">
        <v>11.2</v>
      </c>
      <c r="D5" s="209">
        <v>11.7</v>
      </c>
      <c r="E5" s="209">
        <v>11.8</v>
      </c>
      <c r="F5" s="209">
        <v>12.4</v>
      </c>
      <c r="G5" s="209">
        <v>11.4</v>
      </c>
      <c r="H5" s="209">
        <v>11.5</v>
      </c>
      <c r="I5" s="209">
        <v>11.5</v>
      </c>
      <c r="J5" s="209">
        <v>11.3</v>
      </c>
      <c r="K5" s="209">
        <v>11.5</v>
      </c>
      <c r="L5" s="209">
        <v>11.6</v>
      </c>
      <c r="M5" s="209">
        <v>11.5</v>
      </c>
      <c r="N5" s="209">
        <v>11.5</v>
      </c>
      <c r="O5" s="209">
        <v>11.5</v>
      </c>
      <c r="P5" s="209">
        <v>11.6</v>
      </c>
      <c r="Q5" s="209">
        <v>11.5</v>
      </c>
      <c r="R5" s="209">
        <v>11.4</v>
      </c>
      <c r="S5" s="209">
        <v>11.3</v>
      </c>
      <c r="T5" s="209">
        <v>11.2</v>
      </c>
      <c r="U5" s="209">
        <v>10.8</v>
      </c>
      <c r="V5" s="209">
        <v>10.5</v>
      </c>
      <c r="W5" s="209">
        <v>10.2</v>
      </c>
      <c r="X5" s="209">
        <v>9.7</v>
      </c>
      <c r="Y5" s="209">
        <v>9.8</v>
      </c>
      <c r="Z5" s="216">
        <f t="shared" si="0"/>
        <v>11.220833333333333</v>
      </c>
      <c r="AA5" s="151">
        <v>12.5</v>
      </c>
      <c r="AB5" s="152">
        <v>0.2222222222222222</v>
      </c>
      <c r="AC5" s="2">
        <v>3</v>
      </c>
      <c r="AD5" s="151">
        <v>9.6</v>
      </c>
      <c r="AE5" s="255">
        <v>0.9868055555555556</v>
      </c>
      <c r="AF5" s="1"/>
    </row>
    <row r="6" spans="1:32" ht="11.25" customHeight="1">
      <c r="A6" s="217">
        <v>4</v>
      </c>
      <c r="B6" s="209">
        <v>9.8</v>
      </c>
      <c r="C6" s="209">
        <v>9.7</v>
      </c>
      <c r="D6" s="209">
        <v>9.1</v>
      </c>
      <c r="E6" s="209">
        <v>8.6</v>
      </c>
      <c r="F6" s="209">
        <v>8.2</v>
      </c>
      <c r="G6" s="209">
        <v>8.4</v>
      </c>
      <c r="H6" s="209">
        <v>7.8</v>
      </c>
      <c r="I6" s="209">
        <v>9</v>
      </c>
      <c r="J6" s="209">
        <v>9.9</v>
      </c>
      <c r="K6" s="209">
        <v>10.9</v>
      </c>
      <c r="L6" s="209">
        <v>11.4</v>
      </c>
      <c r="M6" s="209">
        <v>11.9</v>
      </c>
      <c r="N6" s="209">
        <v>12.3</v>
      </c>
      <c r="O6" s="209">
        <v>11.4</v>
      </c>
      <c r="P6" s="209">
        <v>11.2</v>
      </c>
      <c r="Q6" s="209">
        <v>10.4</v>
      </c>
      <c r="R6" s="209">
        <v>9.5</v>
      </c>
      <c r="S6" s="209">
        <v>8.9</v>
      </c>
      <c r="T6" s="209">
        <v>8.4</v>
      </c>
      <c r="U6" s="209">
        <v>8.1</v>
      </c>
      <c r="V6" s="209">
        <v>8</v>
      </c>
      <c r="W6" s="209">
        <v>7.6</v>
      </c>
      <c r="X6" s="209">
        <v>6.6</v>
      </c>
      <c r="Y6" s="209">
        <v>7.1</v>
      </c>
      <c r="Z6" s="216">
        <f t="shared" si="0"/>
        <v>9.341666666666667</v>
      </c>
      <c r="AA6" s="151">
        <v>12.5</v>
      </c>
      <c r="AB6" s="152">
        <v>0.5125</v>
      </c>
      <c r="AC6" s="2">
        <v>4</v>
      </c>
      <c r="AD6" s="151">
        <v>6.3</v>
      </c>
      <c r="AE6" s="255">
        <v>0.9777777777777777</v>
      </c>
      <c r="AF6" s="1"/>
    </row>
    <row r="7" spans="1:32" ht="11.25" customHeight="1">
      <c r="A7" s="217">
        <v>5</v>
      </c>
      <c r="B7" s="209">
        <v>7.2</v>
      </c>
      <c r="C7" s="209">
        <v>7.7</v>
      </c>
      <c r="D7" s="209">
        <v>7.8</v>
      </c>
      <c r="E7" s="209">
        <v>8.4</v>
      </c>
      <c r="F7" s="209">
        <v>8.2</v>
      </c>
      <c r="G7" s="209">
        <v>8</v>
      </c>
      <c r="H7" s="209">
        <v>7.6</v>
      </c>
      <c r="I7" s="209">
        <v>9.4</v>
      </c>
      <c r="J7" s="209">
        <v>10.4</v>
      </c>
      <c r="K7" s="209">
        <v>10.5</v>
      </c>
      <c r="L7" s="209">
        <v>11.4</v>
      </c>
      <c r="M7" s="209">
        <v>12.5</v>
      </c>
      <c r="N7" s="209">
        <v>12.2</v>
      </c>
      <c r="O7" s="209">
        <v>12.9</v>
      </c>
      <c r="P7" s="209">
        <v>12.8</v>
      </c>
      <c r="Q7" s="209">
        <v>12.9</v>
      </c>
      <c r="R7" s="209">
        <v>13.4</v>
      </c>
      <c r="S7" s="209">
        <v>14.2</v>
      </c>
      <c r="T7" s="209">
        <v>13.9</v>
      </c>
      <c r="U7" s="209">
        <v>12.7</v>
      </c>
      <c r="V7" s="209">
        <v>12.4</v>
      </c>
      <c r="W7" s="209">
        <v>12.1</v>
      </c>
      <c r="X7" s="209">
        <v>11.6</v>
      </c>
      <c r="Y7" s="209">
        <v>11.5</v>
      </c>
      <c r="Z7" s="216">
        <f t="shared" si="0"/>
        <v>10.904166666666669</v>
      </c>
      <c r="AA7" s="151">
        <v>14.2</v>
      </c>
      <c r="AB7" s="152">
        <v>0.7520833333333333</v>
      </c>
      <c r="AC7" s="2">
        <v>5</v>
      </c>
      <c r="AD7" s="151">
        <v>6.7</v>
      </c>
      <c r="AE7" s="255">
        <v>0.03194444444444445</v>
      </c>
      <c r="AF7" s="1"/>
    </row>
    <row r="8" spans="1:32" ht="11.25" customHeight="1">
      <c r="A8" s="217">
        <v>6</v>
      </c>
      <c r="B8" s="209">
        <v>10.7</v>
      </c>
      <c r="C8" s="209">
        <v>9.8</v>
      </c>
      <c r="D8" s="209">
        <v>9.2</v>
      </c>
      <c r="E8" s="209">
        <v>8.9</v>
      </c>
      <c r="F8" s="209">
        <v>8.7</v>
      </c>
      <c r="G8" s="209">
        <v>7.9</v>
      </c>
      <c r="H8" s="209">
        <v>7.8</v>
      </c>
      <c r="I8" s="209">
        <v>10.3</v>
      </c>
      <c r="J8" s="209">
        <v>13.2</v>
      </c>
      <c r="K8" s="209">
        <v>13.8</v>
      </c>
      <c r="L8" s="209">
        <v>15.6</v>
      </c>
      <c r="M8" s="209">
        <v>16.2</v>
      </c>
      <c r="N8" s="209">
        <v>16.3</v>
      </c>
      <c r="O8" s="209">
        <v>15.6</v>
      </c>
      <c r="P8" s="209">
        <v>14.5</v>
      </c>
      <c r="Q8" s="209">
        <v>13.3</v>
      </c>
      <c r="R8" s="209">
        <v>11.2</v>
      </c>
      <c r="S8" s="209">
        <v>12.4</v>
      </c>
      <c r="T8" s="209">
        <v>12</v>
      </c>
      <c r="U8" s="209">
        <v>11.4</v>
      </c>
      <c r="V8" s="209">
        <v>11.3</v>
      </c>
      <c r="W8" s="209">
        <v>11.1</v>
      </c>
      <c r="X8" s="209">
        <v>10.8</v>
      </c>
      <c r="Y8" s="209">
        <v>10.4</v>
      </c>
      <c r="Z8" s="216">
        <f t="shared" si="0"/>
        <v>11.766666666666667</v>
      </c>
      <c r="AA8" s="151">
        <v>16.7</v>
      </c>
      <c r="AB8" s="152">
        <v>0.5166666666666667</v>
      </c>
      <c r="AC8" s="2">
        <v>6</v>
      </c>
      <c r="AD8" s="151">
        <v>7.2</v>
      </c>
      <c r="AE8" s="255">
        <v>0.2673611111111111</v>
      </c>
      <c r="AF8" s="1"/>
    </row>
    <row r="9" spans="1:32" ht="11.25" customHeight="1">
      <c r="A9" s="217">
        <v>7</v>
      </c>
      <c r="B9" s="209">
        <v>9.8</v>
      </c>
      <c r="C9" s="209">
        <v>9</v>
      </c>
      <c r="D9" s="209">
        <v>8.7</v>
      </c>
      <c r="E9" s="209">
        <v>8.3</v>
      </c>
      <c r="F9" s="209">
        <v>7.8</v>
      </c>
      <c r="G9" s="209">
        <v>7.2</v>
      </c>
      <c r="H9" s="209">
        <v>7.1</v>
      </c>
      <c r="I9" s="209">
        <v>7.5</v>
      </c>
      <c r="J9" s="209">
        <v>9.2</v>
      </c>
      <c r="K9" s="209">
        <v>10.3</v>
      </c>
      <c r="L9" s="209">
        <v>12.8</v>
      </c>
      <c r="M9" s="209">
        <v>13</v>
      </c>
      <c r="N9" s="209">
        <v>13.8</v>
      </c>
      <c r="O9" s="209">
        <v>13.4</v>
      </c>
      <c r="P9" s="209">
        <v>12.6</v>
      </c>
      <c r="Q9" s="209">
        <v>10.8</v>
      </c>
      <c r="R9" s="209">
        <v>9</v>
      </c>
      <c r="S9" s="209">
        <v>8</v>
      </c>
      <c r="T9" s="209">
        <v>7.3</v>
      </c>
      <c r="U9" s="209">
        <v>7</v>
      </c>
      <c r="V9" s="209">
        <v>7.3</v>
      </c>
      <c r="W9" s="209">
        <v>7.5</v>
      </c>
      <c r="X9" s="209">
        <v>7.3</v>
      </c>
      <c r="Y9" s="209">
        <v>5</v>
      </c>
      <c r="Z9" s="216">
        <f t="shared" si="0"/>
        <v>9.154166666666669</v>
      </c>
      <c r="AA9" s="151">
        <v>13.9</v>
      </c>
      <c r="AB9" s="152">
        <v>0.5541666666666667</v>
      </c>
      <c r="AC9" s="2">
        <v>7</v>
      </c>
      <c r="AD9" s="151">
        <v>5</v>
      </c>
      <c r="AE9" s="255">
        <v>1</v>
      </c>
      <c r="AF9" s="1"/>
    </row>
    <row r="10" spans="1:32" ht="11.25" customHeight="1">
      <c r="A10" s="217">
        <v>8</v>
      </c>
      <c r="B10" s="209">
        <v>4.1</v>
      </c>
      <c r="C10" s="209">
        <v>3.9</v>
      </c>
      <c r="D10" s="209">
        <v>4</v>
      </c>
      <c r="E10" s="209">
        <v>3.3</v>
      </c>
      <c r="F10" s="209">
        <v>3.6</v>
      </c>
      <c r="G10" s="209">
        <v>2.8</v>
      </c>
      <c r="H10" s="209">
        <v>2.9</v>
      </c>
      <c r="I10" s="209">
        <v>7</v>
      </c>
      <c r="J10" s="209">
        <v>9.3</v>
      </c>
      <c r="K10" s="209">
        <v>10</v>
      </c>
      <c r="L10" s="209">
        <v>10.5</v>
      </c>
      <c r="M10" s="209">
        <v>10.4</v>
      </c>
      <c r="N10" s="209">
        <v>11</v>
      </c>
      <c r="O10" s="209">
        <v>11.1</v>
      </c>
      <c r="P10" s="209">
        <v>10.7</v>
      </c>
      <c r="Q10" s="209">
        <v>10.4</v>
      </c>
      <c r="R10" s="209">
        <v>7.6</v>
      </c>
      <c r="S10" s="209">
        <v>6.9</v>
      </c>
      <c r="T10" s="209">
        <v>6.5</v>
      </c>
      <c r="U10" s="209">
        <v>5.7</v>
      </c>
      <c r="V10" s="209">
        <v>6.2</v>
      </c>
      <c r="W10" s="209">
        <v>6.8</v>
      </c>
      <c r="X10" s="209">
        <v>7.5</v>
      </c>
      <c r="Y10" s="209">
        <v>7.8</v>
      </c>
      <c r="Z10" s="216">
        <f t="shared" si="0"/>
        <v>7.083333333333333</v>
      </c>
      <c r="AA10" s="151">
        <v>11.5</v>
      </c>
      <c r="AB10" s="152">
        <v>0.576388888888889</v>
      </c>
      <c r="AC10" s="2">
        <v>8</v>
      </c>
      <c r="AD10" s="151">
        <v>2.8</v>
      </c>
      <c r="AE10" s="255">
        <v>0.2555555555555556</v>
      </c>
      <c r="AF10" s="1"/>
    </row>
    <row r="11" spans="1:32" ht="11.25" customHeight="1">
      <c r="A11" s="217">
        <v>9</v>
      </c>
      <c r="B11" s="209">
        <v>8</v>
      </c>
      <c r="C11" s="209">
        <v>8.3</v>
      </c>
      <c r="D11" s="209">
        <v>8.8</v>
      </c>
      <c r="E11" s="209">
        <v>8.2</v>
      </c>
      <c r="F11" s="209">
        <v>8.8</v>
      </c>
      <c r="G11" s="209">
        <v>9.1</v>
      </c>
      <c r="H11" s="209">
        <v>9.3</v>
      </c>
      <c r="I11" s="209">
        <v>10</v>
      </c>
      <c r="J11" s="209">
        <v>10.4</v>
      </c>
      <c r="K11" s="209">
        <v>10.9</v>
      </c>
      <c r="L11" s="209">
        <v>11.6</v>
      </c>
      <c r="M11" s="209">
        <v>11.9</v>
      </c>
      <c r="N11" s="209">
        <v>12.4</v>
      </c>
      <c r="O11" s="209">
        <v>11.8</v>
      </c>
      <c r="P11" s="209">
        <v>11.9</v>
      </c>
      <c r="Q11" s="209">
        <v>11.7</v>
      </c>
      <c r="R11" s="209">
        <v>11.1</v>
      </c>
      <c r="S11" s="209">
        <v>10.5</v>
      </c>
      <c r="T11" s="209">
        <v>11</v>
      </c>
      <c r="U11" s="209">
        <v>10.8</v>
      </c>
      <c r="V11" s="209">
        <v>9.8</v>
      </c>
      <c r="W11" s="209">
        <v>9.6</v>
      </c>
      <c r="X11" s="209">
        <v>10.7</v>
      </c>
      <c r="Y11" s="209">
        <v>10.8</v>
      </c>
      <c r="Z11" s="216">
        <f t="shared" si="0"/>
        <v>10.308333333333335</v>
      </c>
      <c r="AA11" s="151">
        <v>12.6</v>
      </c>
      <c r="AB11" s="152">
        <v>0.5555555555555556</v>
      </c>
      <c r="AC11" s="2">
        <v>9</v>
      </c>
      <c r="AD11" s="151">
        <v>7.7</v>
      </c>
      <c r="AE11" s="255">
        <v>0.0006944444444444445</v>
      </c>
      <c r="AF11" s="1"/>
    </row>
    <row r="12" spans="1:32" ht="11.25" customHeight="1">
      <c r="A12" s="225">
        <v>10</v>
      </c>
      <c r="B12" s="211">
        <v>10.4</v>
      </c>
      <c r="C12" s="211">
        <v>10.1</v>
      </c>
      <c r="D12" s="211">
        <v>9.6</v>
      </c>
      <c r="E12" s="211">
        <v>9.7</v>
      </c>
      <c r="F12" s="211">
        <v>9.7</v>
      </c>
      <c r="G12" s="211">
        <v>8.6</v>
      </c>
      <c r="H12" s="211">
        <v>7.9</v>
      </c>
      <c r="I12" s="211">
        <v>8.5</v>
      </c>
      <c r="J12" s="211">
        <v>9.9</v>
      </c>
      <c r="K12" s="211">
        <v>9.8</v>
      </c>
      <c r="L12" s="211">
        <v>10.2</v>
      </c>
      <c r="M12" s="211">
        <v>10.8</v>
      </c>
      <c r="N12" s="211">
        <v>10.8</v>
      </c>
      <c r="O12" s="211">
        <v>10.7</v>
      </c>
      <c r="P12" s="211">
        <v>10.2</v>
      </c>
      <c r="Q12" s="211">
        <v>9.3</v>
      </c>
      <c r="R12" s="211">
        <v>8.8</v>
      </c>
      <c r="S12" s="211">
        <v>8.3</v>
      </c>
      <c r="T12" s="211">
        <v>8</v>
      </c>
      <c r="U12" s="211">
        <v>7.6</v>
      </c>
      <c r="V12" s="211">
        <v>7.5</v>
      </c>
      <c r="W12" s="211">
        <v>7.3</v>
      </c>
      <c r="X12" s="211">
        <v>7.5</v>
      </c>
      <c r="Y12" s="211">
        <v>7.4</v>
      </c>
      <c r="Z12" s="226">
        <f t="shared" si="0"/>
        <v>9.108333333333334</v>
      </c>
      <c r="AA12" s="157">
        <v>11.2</v>
      </c>
      <c r="AB12" s="212">
        <v>0.5229166666666667</v>
      </c>
      <c r="AC12" s="213">
        <v>10</v>
      </c>
      <c r="AD12" s="157">
        <v>7.3</v>
      </c>
      <c r="AE12" s="256">
        <v>0.96875</v>
      </c>
      <c r="AF12" s="1"/>
    </row>
    <row r="13" spans="1:32" ht="11.25" customHeight="1">
      <c r="A13" s="217">
        <v>11</v>
      </c>
      <c r="B13" s="209">
        <v>7.5</v>
      </c>
      <c r="C13" s="209">
        <v>7.7</v>
      </c>
      <c r="D13" s="209">
        <v>7.9</v>
      </c>
      <c r="E13" s="209">
        <v>8.3</v>
      </c>
      <c r="F13" s="209">
        <v>8.4</v>
      </c>
      <c r="G13" s="209">
        <v>8.7</v>
      </c>
      <c r="H13" s="209">
        <v>9</v>
      </c>
      <c r="I13" s="209">
        <v>9.5</v>
      </c>
      <c r="J13" s="209">
        <v>9.2</v>
      </c>
      <c r="K13" s="209">
        <v>9.2</v>
      </c>
      <c r="L13" s="209">
        <v>9.2</v>
      </c>
      <c r="M13" s="209">
        <v>9</v>
      </c>
      <c r="N13" s="209">
        <v>8.5</v>
      </c>
      <c r="O13" s="209">
        <v>8.7</v>
      </c>
      <c r="P13" s="209">
        <v>8.7</v>
      </c>
      <c r="Q13" s="209">
        <v>9</v>
      </c>
      <c r="R13" s="209">
        <v>9.1</v>
      </c>
      <c r="S13" s="209">
        <v>10.9</v>
      </c>
      <c r="T13" s="209">
        <v>11.2</v>
      </c>
      <c r="U13" s="209">
        <v>10.8</v>
      </c>
      <c r="V13" s="209">
        <v>10.7</v>
      </c>
      <c r="W13" s="209">
        <v>10.5</v>
      </c>
      <c r="X13" s="209">
        <v>10.7</v>
      </c>
      <c r="Y13" s="209">
        <v>10.9</v>
      </c>
      <c r="Z13" s="216">
        <f t="shared" si="0"/>
        <v>9.304166666666665</v>
      </c>
      <c r="AA13" s="151">
        <v>11.4</v>
      </c>
      <c r="AB13" s="152">
        <v>0.7847222222222222</v>
      </c>
      <c r="AC13" s="2">
        <v>11</v>
      </c>
      <c r="AD13" s="151">
        <v>7.2</v>
      </c>
      <c r="AE13" s="255">
        <v>0.034722222222222224</v>
      </c>
      <c r="AF13" s="1"/>
    </row>
    <row r="14" spans="1:32" ht="11.25" customHeight="1">
      <c r="A14" s="217">
        <v>12</v>
      </c>
      <c r="B14" s="209">
        <v>10.4</v>
      </c>
      <c r="C14" s="209">
        <v>10.1</v>
      </c>
      <c r="D14" s="209">
        <v>10.4</v>
      </c>
      <c r="E14" s="209">
        <v>10.6</v>
      </c>
      <c r="F14" s="209">
        <v>10.8</v>
      </c>
      <c r="G14" s="209">
        <v>11.1</v>
      </c>
      <c r="H14" s="209">
        <v>11.5</v>
      </c>
      <c r="I14" s="209">
        <v>12</v>
      </c>
      <c r="J14" s="209">
        <v>13</v>
      </c>
      <c r="K14" s="209">
        <v>14.2</v>
      </c>
      <c r="L14" s="209">
        <v>15.5</v>
      </c>
      <c r="M14" s="209">
        <v>15.3</v>
      </c>
      <c r="N14" s="209">
        <v>15.6</v>
      </c>
      <c r="O14" s="209">
        <v>15.8</v>
      </c>
      <c r="P14" s="209">
        <v>15.6</v>
      </c>
      <c r="Q14" s="209">
        <v>14.8</v>
      </c>
      <c r="R14" s="209">
        <v>13.7</v>
      </c>
      <c r="S14" s="209">
        <v>12.1</v>
      </c>
      <c r="T14" s="209">
        <v>12</v>
      </c>
      <c r="U14" s="209">
        <v>12.5</v>
      </c>
      <c r="V14" s="209">
        <v>12.5</v>
      </c>
      <c r="W14" s="209">
        <v>11.4</v>
      </c>
      <c r="X14" s="209">
        <v>11.6</v>
      </c>
      <c r="Y14" s="209">
        <v>10.6</v>
      </c>
      <c r="Z14" s="216">
        <f t="shared" si="0"/>
        <v>12.629166666666668</v>
      </c>
      <c r="AA14" s="151">
        <v>16.4</v>
      </c>
      <c r="AB14" s="152">
        <v>0.611111111111111</v>
      </c>
      <c r="AC14" s="2">
        <v>12</v>
      </c>
      <c r="AD14" s="151">
        <v>10.1</v>
      </c>
      <c r="AE14" s="255">
        <v>0.0875</v>
      </c>
      <c r="AF14" s="1"/>
    </row>
    <row r="15" spans="1:32" ht="11.25" customHeight="1">
      <c r="A15" s="217">
        <v>13</v>
      </c>
      <c r="B15" s="209">
        <v>9.7</v>
      </c>
      <c r="C15" s="209">
        <v>9.3</v>
      </c>
      <c r="D15" s="209">
        <v>8.3</v>
      </c>
      <c r="E15" s="209">
        <v>6.5</v>
      </c>
      <c r="F15" s="209">
        <v>8.4</v>
      </c>
      <c r="G15" s="209">
        <v>7.9</v>
      </c>
      <c r="H15" s="209">
        <v>6.5</v>
      </c>
      <c r="I15" s="209">
        <v>7.2</v>
      </c>
      <c r="J15" s="209">
        <v>8.3</v>
      </c>
      <c r="K15" s="209">
        <v>9.9</v>
      </c>
      <c r="L15" s="209">
        <v>10.5</v>
      </c>
      <c r="M15" s="209">
        <v>11.2</v>
      </c>
      <c r="N15" s="209">
        <v>11.2</v>
      </c>
      <c r="O15" s="209">
        <v>11.3</v>
      </c>
      <c r="P15" s="209">
        <v>11.1</v>
      </c>
      <c r="Q15" s="209">
        <v>9.7</v>
      </c>
      <c r="R15" s="209">
        <v>8.7</v>
      </c>
      <c r="S15" s="209">
        <v>8.5</v>
      </c>
      <c r="T15" s="209">
        <v>8</v>
      </c>
      <c r="U15" s="209">
        <v>7.6</v>
      </c>
      <c r="V15" s="209">
        <v>7</v>
      </c>
      <c r="W15" s="209">
        <v>7</v>
      </c>
      <c r="X15" s="209">
        <v>7.6</v>
      </c>
      <c r="Y15" s="209">
        <v>7.5</v>
      </c>
      <c r="Z15" s="216">
        <f t="shared" si="0"/>
        <v>8.704166666666666</v>
      </c>
      <c r="AA15" s="151">
        <v>11.7</v>
      </c>
      <c r="AB15" s="152">
        <v>0.5145833333333333</v>
      </c>
      <c r="AC15" s="2">
        <v>13</v>
      </c>
      <c r="AD15" s="151">
        <v>6</v>
      </c>
      <c r="AE15" s="255">
        <v>0.2965277777777778</v>
      </c>
      <c r="AF15" s="1"/>
    </row>
    <row r="16" spans="1:32" ht="11.25" customHeight="1">
      <c r="A16" s="217">
        <v>14</v>
      </c>
      <c r="B16" s="209">
        <v>7.2</v>
      </c>
      <c r="C16" s="209">
        <v>6.8</v>
      </c>
      <c r="D16" s="209">
        <v>6.5</v>
      </c>
      <c r="E16" s="209">
        <v>6.7</v>
      </c>
      <c r="F16" s="209">
        <v>6.2</v>
      </c>
      <c r="G16" s="209">
        <v>6.8</v>
      </c>
      <c r="H16" s="209">
        <v>6.7</v>
      </c>
      <c r="I16" s="209">
        <v>6.6</v>
      </c>
      <c r="J16" s="209">
        <v>8.4</v>
      </c>
      <c r="K16" s="209">
        <v>7.9</v>
      </c>
      <c r="L16" s="209">
        <v>8.1</v>
      </c>
      <c r="M16" s="209">
        <v>8.4</v>
      </c>
      <c r="N16" s="209">
        <v>9.1</v>
      </c>
      <c r="O16" s="209">
        <v>9.2</v>
      </c>
      <c r="P16" s="209">
        <v>8.8</v>
      </c>
      <c r="Q16" s="209">
        <v>8.8</v>
      </c>
      <c r="R16" s="209">
        <v>8.4</v>
      </c>
      <c r="S16" s="209">
        <v>8.3</v>
      </c>
      <c r="T16" s="209">
        <v>8.3</v>
      </c>
      <c r="U16" s="209">
        <v>8.3</v>
      </c>
      <c r="V16" s="209">
        <v>8</v>
      </c>
      <c r="W16" s="209">
        <v>7.2</v>
      </c>
      <c r="X16" s="209">
        <v>6.3</v>
      </c>
      <c r="Y16" s="209">
        <v>5.5</v>
      </c>
      <c r="Z16" s="216">
        <f t="shared" si="0"/>
        <v>7.604166666666668</v>
      </c>
      <c r="AA16" s="151">
        <v>9.4</v>
      </c>
      <c r="AB16" s="152">
        <v>0.5847222222222223</v>
      </c>
      <c r="AC16" s="2">
        <v>14</v>
      </c>
      <c r="AD16" s="151">
        <v>5.5</v>
      </c>
      <c r="AE16" s="255">
        <v>1</v>
      </c>
      <c r="AF16" s="1"/>
    </row>
    <row r="17" spans="1:32" ht="11.25" customHeight="1">
      <c r="A17" s="217">
        <v>15</v>
      </c>
      <c r="B17" s="209">
        <v>5.3</v>
      </c>
      <c r="C17" s="209">
        <v>4.8</v>
      </c>
      <c r="D17" s="209">
        <v>4.7</v>
      </c>
      <c r="E17" s="209">
        <v>4.6</v>
      </c>
      <c r="F17" s="209">
        <v>4.6</v>
      </c>
      <c r="G17" s="209">
        <v>4.3</v>
      </c>
      <c r="H17" s="209">
        <v>3.9</v>
      </c>
      <c r="I17" s="209">
        <v>4.2</v>
      </c>
      <c r="J17" s="209">
        <v>5.8</v>
      </c>
      <c r="K17" s="209">
        <v>6.4</v>
      </c>
      <c r="L17" s="209">
        <v>7</v>
      </c>
      <c r="M17" s="209">
        <v>7.6</v>
      </c>
      <c r="N17" s="209">
        <v>7.7</v>
      </c>
      <c r="O17" s="209">
        <v>7.9</v>
      </c>
      <c r="P17" s="209">
        <v>7.5</v>
      </c>
      <c r="Q17" s="209">
        <v>6.8</v>
      </c>
      <c r="R17" s="209">
        <v>6.3</v>
      </c>
      <c r="S17" s="209">
        <v>6.6</v>
      </c>
      <c r="T17" s="209">
        <v>6.9</v>
      </c>
      <c r="U17" s="209">
        <v>7.5</v>
      </c>
      <c r="V17" s="209">
        <v>8</v>
      </c>
      <c r="W17" s="209">
        <v>7.8</v>
      </c>
      <c r="X17" s="209">
        <v>7.5</v>
      </c>
      <c r="Y17" s="209">
        <v>6.7</v>
      </c>
      <c r="Z17" s="216">
        <f t="shared" si="0"/>
        <v>6.266666666666667</v>
      </c>
      <c r="AA17" s="151">
        <v>8.4</v>
      </c>
      <c r="AB17" s="152">
        <v>0.8951388888888889</v>
      </c>
      <c r="AC17" s="2">
        <v>15</v>
      </c>
      <c r="AD17" s="151">
        <v>3.7</v>
      </c>
      <c r="AE17" s="255">
        <v>0.32430555555555557</v>
      </c>
      <c r="AF17" s="1"/>
    </row>
    <row r="18" spans="1:32" ht="11.25" customHeight="1">
      <c r="A18" s="217">
        <v>16</v>
      </c>
      <c r="B18" s="209">
        <v>4.9</v>
      </c>
      <c r="C18" s="209">
        <v>4.5</v>
      </c>
      <c r="D18" s="209">
        <v>4</v>
      </c>
      <c r="E18" s="209">
        <v>3.9</v>
      </c>
      <c r="F18" s="209">
        <v>4.7</v>
      </c>
      <c r="G18" s="209">
        <v>4.2</v>
      </c>
      <c r="H18" s="209">
        <v>4.6</v>
      </c>
      <c r="I18" s="209">
        <v>5.6</v>
      </c>
      <c r="J18" s="209">
        <v>6</v>
      </c>
      <c r="K18" s="209">
        <v>6.3</v>
      </c>
      <c r="L18" s="209">
        <v>7</v>
      </c>
      <c r="M18" s="209">
        <v>7.3</v>
      </c>
      <c r="N18" s="209">
        <v>7.1</v>
      </c>
      <c r="O18" s="209">
        <v>7</v>
      </c>
      <c r="P18" s="209">
        <v>6.7</v>
      </c>
      <c r="Q18" s="209">
        <v>6.4</v>
      </c>
      <c r="R18" s="209">
        <v>5.7</v>
      </c>
      <c r="S18" s="209">
        <v>4.6</v>
      </c>
      <c r="T18" s="209">
        <v>4.1</v>
      </c>
      <c r="U18" s="209">
        <v>4</v>
      </c>
      <c r="V18" s="209">
        <v>3.9</v>
      </c>
      <c r="W18" s="209">
        <v>3.6</v>
      </c>
      <c r="X18" s="209">
        <v>4</v>
      </c>
      <c r="Y18" s="209">
        <v>3.5</v>
      </c>
      <c r="Z18" s="216">
        <f t="shared" si="0"/>
        <v>5.1499999999999995</v>
      </c>
      <c r="AA18" s="151">
        <v>7.6</v>
      </c>
      <c r="AB18" s="152">
        <v>0.4979166666666666</v>
      </c>
      <c r="AC18" s="2">
        <v>16</v>
      </c>
      <c r="AD18" s="151">
        <v>3.4</v>
      </c>
      <c r="AE18" s="255">
        <v>1</v>
      </c>
      <c r="AF18" s="1"/>
    </row>
    <row r="19" spans="1:32" ht="11.25" customHeight="1">
      <c r="A19" s="217">
        <v>17</v>
      </c>
      <c r="B19" s="209">
        <v>3.3</v>
      </c>
      <c r="C19" s="209">
        <v>3.5</v>
      </c>
      <c r="D19" s="209">
        <v>3.3</v>
      </c>
      <c r="E19" s="209">
        <v>2.9</v>
      </c>
      <c r="F19" s="209">
        <v>2.6</v>
      </c>
      <c r="G19" s="209">
        <v>2.4</v>
      </c>
      <c r="H19" s="209">
        <v>2.7</v>
      </c>
      <c r="I19" s="209">
        <v>3.1</v>
      </c>
      <c r="J19" s="209">
        <v>3.5</v>
      </c>
      <c r="K19" s="209">
        <v>4.2</v>
      </c>
      <c r="L19" s="209">
        <v>5.5</v>
      </c>
      <c r="M19" s="209">
        <v>5.3</v>
      </c>
      <c r="N19" s="209">
        <v>6.3</v>
      </c>
      <c r="O19" s="209">
        <v>6.2</v>
      </c>
      <c r="P19" s="209">
        <v>6.7</v>
      </c>
      <c r="Q19" s="209">
        <v>6.1</v>
      </c>
      <c r="R19" s="209">
        <v>3.7</v>
      </c>
      <c r="S19" s="209">
        <v>4</v>
      </c>
      <c r="T19" s="209">
        <v>3.9</v>
      </c>
      <c r="U19" s="209">
        <v>4.2</v>
      </c>
      <c r="V19" s="209">
        <v>4.9</v>
      </c>
      <c r="W19" s="209">
        <v>3.6</v>
      </c>
      <c r="X19" s="209">
        <v>5.2</v>
      </c>
      <c r="Y19" s="209">
        <v>5.6</v>
      </c>
      <c r="Z19" s="216">
        <f t="shared" si="0"/>
        <v>4.279166666666667</v>
      </c>
      <c r="AA19" s="151">
        <v>7.1</v>
      </c>
      <c r="AB19" s="152">
        <v>0.6013888888888889</v>
      </c>
      <c r="AC19" s="2">
        <v>17</v>
      </c>
      <c r="AD19" s="151">
        <v>2.2</v>
      </c>
      <c r="AE19" s="255">
        <v>0.2375</v>
      </c>
      <c r="AF19" s="1"/>
    </row>
    <row r="20" spans="1:32" ht="11.25" customHeight="1">
      <c r="A20" s="217">
        <v>18</v>
      </c>
      <c r="B20" s="209">
        <v>5</v>
      </c>
      <c r="C20" s="209">
        <v>5.3</v>
      </c>
      <c r="D20" s="209">
        <v>4.6</v>
      </c>
      <c r="E20" s="209">
        <v>3.8</v>
      </c>
      <c r="F20" s="209">
        <v>3.2</v>
      </c>
      <c r="G20" s="209">
        <v>2.9</v>
      </c>
      <c r="H20" s="209">
        <v>2.7</v>
      </c>
      <c r="I20" s="209">
        <v>4</v>
      </c>
      <c r="J20" s="209">
        <v>5.4</v>
      </c>
      <c r="K20" s="209">
        <v>6.6</v>
      </c>
      <c r="L20" s="209">
        <v>7.3</v>
      </c>
      <c r="M20" s="209">
        <v>8</v>
      </c>
      <c r="N20" s="209">
        <v>8.4</v>
      </c>
      <c r="O20" s="209">
        <v>7.6</v>
      </c>
      <c r="P20" s="209">
        <v>6.8</v>
      </c>
      <c r="Q20" s="209">
        <v>4.8</v>
      </c>
      <c r="R20" s="209">
        <v>3.6</v>
      </c>
      <c r="S20" s="209">
        <v>2.7</v>
      </c>
      <c r="T20" s="209">
        <v>2</v>
      </c>
      <c r="U20" s="209">
        <v>0.9</v>
      </c>
      <c r="V20" s="209">
        <v>0.3</v>
      </c>
      <c r="W20" s="209">
        <v>0.3</v>
      </c>
      <c r="X20" s="209">
        <v>-0.2</v>
      </c>
      <c r="Y20" s="209">
        <v>1</v>
      </c>
      <c r="Z20" s="216">
        <f t="shared" si="0"/>
        <v>4.041666666666666</v>
      </c>
      <c r="AA20" s="151">
        <v>8.6</v>
      </c>
      <c r="AB20" s="152">
        <v>0.5479166666666667</v>
      </c>
      <c r="AC20" s="2">
        <v>18</v>
      </c>
      <c r="AD20" s="151">
        <v>-0.4</v>
      </c>
      <c r="AE20" s="255">
        <v>0.9638888888888889</v>
      </c>
      <c r="AF20" s="1"/>
    </row>
    <row r="21" spans="1:32" ht="11.25" customHeight="1">
      <c r="A21" s="217">
        <v>19</v>
      </c>
      <c r="B21" s="209">
        <v>1.1</v>
      </c>
      <c r="C21" s="209">
        <v>1.3</v>
      </c>
      <c r="D21" s="209">
        <v>1.1</v>
      </c>
      <c r="E21" s="209">
        <v>0.7</v>
      </c>
      <c r="F21" s="209">
        <v>0.2</v>
      </c>
      <c r="G21" s="209">
        <v>0.2</v>
      </c>
      <c r="H21" s="209">
        <v>0.1</v>
      </c>
      <c r="I21" s="209">
        <v>2.2</v>
      </c>
      <c r="J21" s="209">
        <v>3</v>
      </c>
      <c r="K21" s="209">
        <v>4</v>
      </c>
      <c r="L21" s="209">
        <v>4.4</v>
      </c>
      <c r="M21" s="209">
        <v>5.3</v>
      </c>
      <c r="N21" s="209">
        <v>6</v>
      </c>
      <c r="O21" s="209">
        <v>6.2</v>
      </c>
      <c r="P21" s="209">
        <v>5.8</v>
      </c>
      <c r="Q21" s="209">
        <v>4.7</v>
      </c>
      <c r="R21" s="209">
        <v>2.6</v>
      </c>
      <c r="S21" s="209">
        <v>2</v>
      </c>
      <c r="T21" s="209">
        <v>1.7</v>
      </c>
      <c r="U21" s="209">
        <v>0.9</v>
      </c>
      <c r="V21" s="209">
        <v>1.1</v>
      </c>
      <c r="W21" s="209">
        <v>0.6</v>
      </c>
      <c r="X21" s="209">
        <v>0.3</v>
      </c>
      <c r="Y21" s="209">
        <v>0.1</v>
      </c>
      <c r="Z21" s="216">
        <f t="shared" si="0"/>
        <v>2.316666666666667</v>
      </c>
      <c r="AA21" s="151">
        <v>6.6</v>
      </c>
      <c r="AB21" s="152">
        <v>0.6055555555555555</v>
      </c>
      <c r="AC21" s="2">
        <v>19</v>
      </c>
      <c r="AD21" s="151">
        <v>-0.7</v>
      </c>
      <c r="AE21" s="255">
        <v>0.9840277777777778</v>
      </c>
      <c r="AF21" s="1"/>
    </row>
    <row r="22" spans="1:32" ht="11.25" customHeight="1">
      <c r="A22" s="225">
        <v>20</v>
      </c>
      <c r="B22" s="211">
        <v>0.3</v>
      </c>
      <c r="C22" s="211">
        <v>-0.5</v>
      </c>
      <c r="D22" s="211">
        <v>-0.7</v>
      </c>
      <c r="E22" s="211">
        <v>-0.4</v>
      </c>
      <c r="F22" s="211">
        <v>-0.8</v>
      </c>
      <c r="G22" s="211">
        <v>-1</v>
      </c>
      <c r="H22" s="211">
        <v>-0.1</v>
      </c>
      <c r="I22" s="211">
        <v>2.2</v>
      </c>
      <c r="J22" s="211">
        <v>6.4</v>
      </c>
      <c r="K22" s="211">
        <v>7.2</v>
      </c>
      <c r="L22" s="211">
        <v>8.3</v>
      </c>
      <c r="M22" s="211">
        <v>8.7</v>
      </c>
      <c r="N22" s="211">
        <v>9.5</v>
      </c>
      <c r="O22" s="211">
        <v>9.7</v>
      </c>
      <c r="P22" s="211">
        <v>9.5</v>
      </c>
      <c r="Q22" s="211">
        <v>8.6</v>
      </c>
      <c r="R22" s="211">
        <v>4.6</v>
      </c>
      <c r="S22" s="211">
        <v>3.9</v>
      </c>
      <c r="T22" s="211">
        <v>3.7</v>
      </c>
      <c r="U22" s="211">
        <v>5.5</v>
      </c>
      <c r="V22" s="211">
        <v>5.9</v>
      </c>
      <c r="W22" s="211">
        <v>5.6</v>
      </c>
      <c r="X22" s="211">
        <v>5.7</v>
      </c>
      <c r="Y22" s="211">
        <v>5.1</v>
      </c>
      <c r="Z22" s="226">
        <f t="shared" si="0"/>
        <v>4.454166666666667</v>
      </c>
      <c r="AA22" s="157">
        <v>10.1</v>
      </c>
      <c r="AB22" s="212">
        <v>0.5513888888888888</v>
      </c>
      <c r="AC22" s="213">
        <v>20</v>
      </c>
      <c r="AD22" s="157">
        <v>-1.4</v>
      </c>
      <c r="AE22" s="256">
        <v>0.17430555555555557</v>
      </c>
      <c r="AF22" s="1"/>
    </row>
    <row r="23" spans="1:32" ht="11.25" customHeight="1">
      <c r="A23" s="217">
        <v>21</v>
      </c>
      <c r="B23" s="209">
        <v>4.9</v>
      </c>
      <c r="C23" s="209">
        <v>4.6</v>
      </c>
      <c r="D23" s="209">
        <v>4.2</v>
      </c>
      <c r="E23" s="209">
        <v>3.7</v>
      </c>
      <c r="F23" s="209">
        <v>3.3</v>
      </c>
      <c r="G23" s="209">
        <v>2.8</v>
      </c>
      <c r="H23" s="209">
        <v>2.6</v>
      </c>
      <c r="I23" s="209">
        <v>3.4</v>
      </c>
      <c r="J23" s="209">
        <v>4.4</v>
      </c>
      <c r="K23" s="209">
        <v>5.4</v>
      </c>
      <c r="L23" s="209">
        <v>6.4</v>
      </c>
      <c r="M23" s="209">
        <v>6.6</v>
      </c>
      <c r="N23" s="209">
        <v>6.8</v>
      </c>
      <c r="O23" s="209">
        <v>6.5</v>
      </c>
      <c r="P23" s="209">
        <v>5.4</v>
      </c>
      <c r="Q23" s="209">
        <v>4.3</v>
      </c>
      <c r="R23" s="209">
        <v>3.1</v>
      </c>
      <c r="S23" s="209">
        <v>1.2</v>
      </c>
      <c r="T23" s="209">
        <v>1</v>
      </c>
      <c r="U23" s="209">
        <v>0.8</v>
      </c>
      <c r="V23" s="209">
        <v>-0.1</v>
      </c>
      <c r="W23" s="209">
        <v>-0.2</v>
      </c>
      <c r="X23" s="209">
        <v>-0.9</v>
      </c>
      <c r="Y23" s="209">
        <v>-0.7</v>
      </c>
      <c r="Z23" s="216">
        <f t="shared" si="0"/>
        <v>3.3124999999999996</v>
      </c>
      <c r="AA23" s="151">
        <v>7.2</v>
      </c>
      <c r="AB23" s="152">
        <v>0.51875</v>
      </c>
      <c r="AC23" s="2">
        <v>21</v>
      </c>
      <c r="AD23" s="151">
        <v>-1.1</v>
      </c>
      <c r="AE23" s="255">
        <v>0.9055555555555556</v>
      </c>
      <c r="AF23" s="1"/>
    </row>
    <row r="24" spans="1:32" ht="11.25" customHeight="1">
      <c r="A24" s="217">
        <v>22</v>
      </c>
      <c r="B24" s="209">
        <v>-0.7</v>
      </c>
      <c r="C24" s="209">
        <v>-0.9</v>
      </c>
      <c r="D24" s="209">
        <v>-1.2</v>
      </c>
      <c r="E24" s="209">
        <v>-1</v>
      </c>
      <c r="F24" s="209">
        <v>-0.1</v>
      </c>
      <c r="G24" s="209">
        <v>-0.1</v>
      </c>
      <c r="H24" s="209">
        <v>-0.3</v>
      </c>
      <c r="I24" s="209">
        <v>2.7</v>
      </c>
      <c r="J24" s="209">
        <v>5.3</v>
      </c>
      <c r="K24" s="209">
        <v>6.7</v>
      </c>
      <c r="L24" s="209">
        <v>7.1</v>
      </c>
      <c r="M24" s="209">
        <v>8.5</v>
      </c>
      <c r="N24" s="209">
        <v>8.9</v>
      </c>
      <c r="O24" s="209">
        <v>9.4</v>
      </c>
      <c r="P24" s="209">
        <v>9.3</v>
      </c>
      <c r="Q24" s="209">
        <v>8.8</v>
      </c>
      <c r="R24" s="209">
        <v>4.6</v>
      </c>
      <c r="S24" s="209">
        <v>4.1</v>
      </c>
      <c r="T24" s="209">
        <v>4.6</v>
      </c>
      <c r="U24" s="209">
        <v>6.1</v>
      </c>
      <c r="V24" s="209">
        <v>6.4</v>
      </c>
      <c r="W24" s="209">
        <v>7</v>
      </c>
      <c r="X24" s="209">
        <v>6</v>
      </c>
      <c r="Y24" s="209">
        <v>5.8</v>
      </c>
      <c r="Z24" s="216">
        <f t="shared" si="0"/>
        <v>4.458333333333332</v>
      </c>
      <c r="AA24" s="151">
        <v>9.5</v>
      </c>
      <c r="AB24" s="152">
        <v>0.5993055555555555</v>
      </c>
      <c r="AC24" s="2">
        <v>22</v>
      </c>
      <c r="AD24" s="151">
        <v>-1.9</v>
      </c>
      <c r="AE24" s="255">
        <v>0.12083333333333333</v>
      </c>
      <c r="AF24" s="1"/>
    </row>
    <row r="25" spans="1:32" ht="11.25" customHeight="1">
      <c r="A25" s="217">
        <v>23</v>
      </c>
      <c r="B25" s="209">
        <v>4</v>
      </c>
      <c r="C25" s="209">
        <v>3.6</v>
      </c>
      <c r="D25" s="209">
        <v>3.1</v>
      </c>
      <c r="E25" s="209">
        <v>2</v>
      </c>
      <c r="F25" s="209">
        <v>3.4</v>
      </c>
      <c r="G25" s="209">
        <v>2.5</v>
      </c>
      <c r="H25" s="209">
        <v>3.2</v>
      </c>
      <c r="I25" s="209">
        <v>5.5</v>
      </c>
      <c r="J25" s="209">
        <v>9.5</v>
      </c>
      <c r="K25" s="209">
        <v>10.1</v>
      </c>
      <c r="L25" s="209">
        <v>10</v>
      </c>
      <c r="M25" s="209">
        <v>10.4</v>
      </c>
      <c r="N25" s="209">
        <v>13</v>
      </c>
      <c r="O25" s="209">
        <v>11.3</v>
      </c>
      <c r="P25" s="209">
        <v>11.3</v>
      </c>
      <c r="Q25" s="209">
        <v>11.5</v>
      </c>
      <c r="R25" s="209">
        <v>8.4</v>
      </c>
      <c r="S25" s="209">
        <v>6.5</v>
      </c>
      <c r="T25" s="209">
        <v>7.6</v>
      </c>
      <c r="U25" s="209">
        <v>6.3</v>
      </c>
      <c r="V25" s="209">
        <v>4.4</v>
      </c>
      <c r="W25" s="209">
        <v>4.2</v>
      </c>
      <c r="X25" s="209">
        <v>3.9</v>
      </c>
      <c r="Y25" s="209">
        <v>4.2</v>
      </c>
      <c r="Z25" s="216">
        <f t="shared" si="0"/>
        <v>6.6625000000000005</v>
      </c>
      <c r="AA25" s="151">
        <v>13.1</v>
      </c>
      <c r="AB25" s="152">
        <v>0.545138888888889</v>
      </c>
      <c r="AC25" s="2">
        <v>23</v>
      </c>
      <c r="AD25" s="151">
        <v>2</v>
      </c>
      <c r="AE25" s="255">
        <v>0.17361111111111113</v>
      </c>
      <c r="AF25" s="1"/>
    </row>
    <row r="26" spans="1:32" ht="11.25" customHeight="1">
      <c r="A26" s="217">
        <v>24</v>
      </c>
      <c r="B26" s="209">
        <v>4.7</v>
      </c>
      <c r="C26" s="209">
        <v>4.4</v>
      </c>
      <c r="D26" s="209">
        <v>3.7</v>
      </c>
      <c r="E26" s="209">
        <v>4.3</v>
      </c>
      <c r="F26" s="209">
        <v>4.8</v>
      </c>
      <c r="G26" s="209">
        <v>4.9</v>
      </c>
      <c r="H26" s="209">
        <v>6.7</v>
      </c>
      <c r="I26" s="209">
        <v>8.5</v>
      </c>
      <c r="J26" s="209">
        <v>10</v>
      </c>
      <c r="K26" s="209">
        <v>10.9</v>
      </c>
      <c r="L26" s="209">
        <v>11.5</v>
      </c>
      <c r="M26" s="209">
        <v>12.1</v>
      </c>
      <c r="N26" s="209">
        <v>12.9</v>
      </c>
      <c r="O26" s="209">
        <v>11.2</v>
      </c>
      <c r="P26" s="209">
        <v>10.8</v>
      </c>
      <c r="Q26" s="209">
        <v>9.8</v>
      </c>
      <c r="R26" s="209">
        <v>7.2</v>
      </c>
      <c r="S26" s="209">
        <v>6.2</v>
      </c>
      <c r="T26" s="209">
        <v>6.6</v>
      </c>
      <c r="U26" s="209">
        <v>5</v>
      </c>
      <c r="V26" s="209">
        <v>4.8</v>
      </c>
      <c r="W26" s="209">
        <v>4.9</v>
      </c>
      <c r="X26" s="209">
        <v>5.9</v>
      </c>
      <c r="Y26" s="209">
        <v>6.3</v>
      </c>
      <c r="Z26" s="216">
        <f t="shared" si="0"/>
        <v>7.420833333333334</v>
      </c>
      <c r="AA26" s="151">
        <v>13.1</v>
      </c>
      <c r="AB26" s="152">
        <v>0.5458333333333333</v>
      </c>
      <c r="AC26" s="2">
        <v>24</v>
      </c>
      <c r="AD26" s="151">
        <v>2.9</v>
      </c>
      <c r="AE26" s="255">
        <v>0.1125</v>
      </c>
      <c r="AF26" s="1"/>
    </row>
    <row r="27" spans="1:32" ht="11.25" customHeight="1">
      <c r="A27" s="217">
        <v>25</v>
      </c>
      <c r="B27" s="209">
        <v>6.6</v>
      </c>
      <c r="C27" s="209">
        <v>6.8</v>
      </c>
      <c r="D27" s="209">
        <v>6.1</v>
      </c>
      <c r="E27" s="209">
        <v>5.7</v>
      </c>
      <c r="F27" s="209">
        <v>5.8</v>
      </c>
      <c r="G27" s="209">
        <v>6.6</v>
      </c>
      <c r="H27" s="209">
        <v>6.7</v>
      </c>
      <c r="I27" s="209">
        <v>7.1</v>
      </c>
      <c r="J27" s="209">
        <v>8.3</v>
      </c>
      <c r="K27" s="209">
        <v>9.5</v>
      </c>
      <c r="L27" s="209">
        <v>9.6</v>
      </c>
      <c r="M27" s="209">
        <v>9.8</v>
      </c>
      <c r="N27" s="209">
        <v>10.4</v>
      </c>
      <c r="O27" s="209">
        <v>10.1</v>
      </c>
      <c r="P27" s="209">
        <v>9.4</v>
      </c>
      <c r="Q27" s="209">
        <v>8.3</v>
      </c>
      <c r="R27" s="209">
        <v>6.6</v>
      </c>
      <c r="S27" s="209">
        <v>6.2</v>
      </c>
      <c r="T27" s="209">
        <v>5.1</v>
      </c>
      <c r="U27" s="209">
        <v>5.5</v>
      </c>
      <c r="V27" s="209">
        <v>5.4</v>
      </c>
      <c r="W27" s="209">
        <v>4.9</v>
      </c>
      <c r="X27" s="209">
        <v>4.7</v>
      </c>
      <c r="Y27" s="209">
        <v>4.2</v>
      </c>
      <c r="Z27" s="216">
        <f t="shared" si="0"/>
        <v>7.058333333333333</v>
      </c>
      <c r="AA27" s="151">
        <v>10.7</v>
      </c>
      <c r="AB27" s="152">
        <v>0.5305555555555556</v>
      </c>
      <c r="AC27" s="2">
        <v>25</v>
      </c>
      <c r="AD27" s="151">
        <v>3.8</v>
      </c>
      <c r="AE27" s="255">
        <v>0.99375</v>
      </c>
      <c r="AF27" s="1"/>
    </row>
    <row r="28" spans="1:32" ht="11.25" customHeight="1">
      <c r="A28" s="217">
        <v>26</v>
      </c>
      <c r="B28" s="209">
        <v>4.9</v>
      </c>
      <c r="C28" s="209">
        <v>5.5</v>
      </c>
      <c r="D28" s="209">
        <v>5.8</v>
      </c>
      <c r="E28" s="209">
        <v>5.6</v>
      </c>
      <c r="F28" s="209">
        <v>6.3</v>
      </c>
      <c r="G28" s="209">
        <v>6.4</v>
      </c>
      <c r="H28" s="209">
        <v>6.8</v>
      </c>
      <c r="I28" s="209">
        <v>6.9</v>
      </c>
      <c r="J28" s="209">
        <v>8.8</v>
      </c>
      <c r="K28" s="209">
        <v>9.9</v>
      </c>
      <c r="L28" s="209">
        <v>10.1</v>
      </c>
      <c r="M28" s="209">
        <v>11.1</v>
      </c>
      <c r="N28" s="209">
        <v>11.3</v>
      </c>
      <c r="O28" s="209">
        <v>13.1</v>
      </c>
      <c r="P28" s="209">
        <v>13</v>
      </c>
      <c r="Q28" s="209">
        <v>12</v>
      </c>
      <c r="R28" s="209">
        <v>9.2</v>
      </c>
      <c r="S28" s="209">
        <v>8.2</v>
      </c>
      <c r="T28" s="209">
        <v>7.5</v>
      </c>
      <c r="U28" s="209">
        <v>6.6</v>
      </c>
      <c r="V28" s="209">
        <v>9</v>
      </c>
      <c r="W28" s="209">
        <v>9.6</v>
      </c>
      <c r="X28" s="209">
        <v>9.2</v>
      </c>
      <c r="Y28" s="209">
        <v>9</v>
      </c>
      <c r="Z28" s="216">
        <f t="shared" si="0"/>
        <v>8.574999999999998</v>
      </c>
      <c r="AA28" s="151">
        <v>13.5</v>
      </c>
      <c r="AB28" s="152">
        <v>0.59375</v>
      </c>
      <c r="AC28" s="2">
        <v>26</v>
      </c>
      <c r="AD28" s="151">
        <v>4</v>
      </c>
      <c r="AE28" s="255">
        <v>0.008333333333333333</v>
      </c>
      <c r="AF28" s="1"/>
    </row>
    <row r="29" spans="1:32" ht="11.25" customHeight="1">
      <c r="A29" s="217">
        <v>27</v>
      </c>
      <c r="B29" s="209">
        <v>8.1</v>
      </c>
      <c r="C29" s="209">
        <v>7.1</v>
      </c>
      <c r="D29" s="209">
        <v>7.1</v>
      </c>
      <c r="E29" s="209">
        <v>7.1</v>
      </c>
      <c r="F29" s="209">
        <v>5.2</v>
      </c>
      <c r="G29" s="209">
        <v>3.6</v>
      </c>
      <c r="H29" s="209">
        <v>2.7</v>
      </c>
      <c r="I29" s="209">
        <v>5.3</v>
      </c>
      <c r="J29" s="209">
        <v>8.4</v>
      </c>
      <c r="K29" s="209">
        <v>8.7</v>
      </c>
      <c r="L29" s="209">
        <v>9.6</v>
      </c>
      <c r="M29" s="209">
        <v>9.5</v>
      </c>
      <c r="N29" s="209">
        <v>9.8</v>
      </c>
      <c r="O29" s="209">
        <v>9.7</v>
      </c>
      <c r="P29" s="209">
        <v>9.2</v>
      </c>
      <c r="Q29" s="209">
        <v>9.1</v>
      </c>
      <c r="R29" s="209">
        <v>7.7</v>
      </c>
      <c r="S29" s="209">
        <v>7.4</v>
      </c>
      <c r="T29" s="209">
        <v>8.5</v>
      </c>
      <c r="U29" s="209">
        <v>8.3</v>
      </c>
      <c r="V29" s="209">
        <v>8.4</v>
      </c>
      <c r="W29" s="209">
        <v>7.8</v>
      </c>
      <c r="X29" s="209">
        <v>7.4</v>
      </c>
      <c r="Y29" s="209">
        <v>7.2</v>
      </c>
      <c r="Z29" s="216">
        <f t="shared" si="0"/>
        <v>7.620833333333334</v>
      </c>
      <c r="AA29" s="151">
        <v>10.4</v>
      </c>
      <c r="AB29" s="152">
        <v>0.5458333333333333</v>
      </c>
      <c r="AC29" s="2">
        <v>27</v>
      </c>
      <c r="AD29" s="151">
        <v>2.5</v>
      </c>
      <c r="AE29" s="255">
        <v>0.3013888888888889</v>
      </c>
      <c r="AF29" s="1"/>
    </row>
    <row r="30" spans="1:32" ht="11.25" customHeight="1">
      <c r="A30" s="217">
        <v>28</v>
      </c>
      <c r="B30" s="209">
        <v>7.7</v>
      </c>
      <c r="C30" s="209">
        <v>7.4</v>
      </c>
      <c r="D30" s="209">
        <v>6.8</v>
      </c>
      <c r="E30" s="209">
        <v>7</v>
      </c>
      <c r="F30" s="209">
        <v>7.2</v>
      </c>
      <c r="G30" s="209">
        <v>7.4</v>
      </c>
      <c r="H30" s="209">
        <v>7.9</v>
      </c>
      <c r="I30" s="209">
        <v>8.4</v>
      </c>
      <c r="J30" s="209">
        <v>8.6</v>
      </c>
      <c r="K30" s="209">
        <v>8.8</v>
      </c>
      <c r="L30" s="209">
        <v>9</v>
      </c>
      <c r="M30" s="209">
        <v>9.6</v>
      </c>
      <c r="N30" s="209">
        <v>12</v>
      </c>
      <c r="O30" s="209">
        <v>11.2</v>
      </c>
      <c r="P30" s="209">
        <v>11.3</v>
      </c>
      <c r="Q30" s="209">
        <v>9.4</v>
      </c>
      <c r="R30" s="209">
        <v>8.5</v>
      </c>
      <c r="S30" s="209">
        <v>7.7</v>
      </c>
      <c r="T30" s="209">
        <v>7.6</v>
      </c>
      <c r="U30" s="209">
        <v>5.4</v>
      </c>
      <c r="V30" s="209">
        <v>4.8</v>
      </c>
      <c r="W30" s="209">
        <v>3.9</v>
      </c>
      <c r="X30" s="209">
        <v>4.1</v>
      </c>
      <c r="Y30" s="209">
        <v>2.8</v>
      </c>
      <c r="Z30" s="216">
        <f t="shared" si="0"/>
        <v>7.6875</v>
      </c>
      <c r="AA30" s="151">
        <v>12.2</v>
      </c>
      <c r="AB30" s="152">
        <v>0.5465277777777778</v>
      </c>
      <c r="AC30" s="2">
        <v>28</v>
      </c>
      <c r="AD30" s="151">
        <v>2.8</v>
      </c>
      <c r="AE30" s="255">
        <v>1</v>
      </c>
      <c r="AF30" s="1"/>
    </row>
    <row r="31" spans="1:32" ht="11.25" customHeight="1">
      <c r="A31" s="217">
        <v>29</v>
      </c>
      <c r="B31" s="209">
        <v>2</v>
      </c>
      <c r="C31" s="209">
        <v>3.9</v>
      </c>
      <c r="D31" s="209">
        <v>2.9</v>
      </c>
      <c r="E31" s="209">
        <v>2.3</v>
      </c>
      <c r="F31" s="209">
        <v>0.5</v>
      </c>
      <c r="G31" s="209">
        <v>1</v>
      </c>
      <c r="H31" s="209">
        <v>0.8</v>
      </c>
      <c r="I31" s="209">
        <v>2.6</v>
      </c>
      <c r="J31" s="209">
        <v>5.6</v>
      </c>
      <c r="K31" s="209">
        <v>7.2</v>
      </c>
      <c r="L31" s="209">
        <v>8.1</v>
      </c>
      <c r="M31" s="209">
        <v>8.3</v>
      </c>
      <c r="N31" s="209">
        <v>8</v>
      </c>
      <c r="O31" s="209">
        <v>7.9</v>
      </c>
      <c r="P31" s="209">
        <v>7.7</v>
      </c>
      <c r="Q31" s="209">
        <v>7.7</v>
      </c>
      <c r="R31" s="209">
        <v>4.5</v>
      </c>
      <c r="S31" s="209">
        <v>3.8</v>
      </c>
      <c r="T31" s="209">
        <v>2.6</v>
      </c>
      <c r="U31" s="209">
        <v>2</v>
      </c>
      <c r="V31" s="209">
        <v>1.8</v>
      </c>
      <c r="W31" s="209">
        <v>2.1</v>
      </c>
      <c r="X31" s="209">
        <v>2.5</v>
      </c>
      <c r="Y31" s="209">
        <v>3.4</v>
      </c>
      <c r="Z31" s="216">
        <f t="shared" si="0"/>
        <v>4.133333333333333</v>
      </c>
      <c r="AA31" s="151">
        <v>8.5</v>
      </c>
      <c r="AB31" s="152">
        <v>0.5027777777777778</v>
      </c>
      <c r="AC31" s="2">
        <v>29</v>
      </c>
      <c r="AD31" s="151">
        <v>0.2</v>
      </c>
      <c r="AE31" s="255">
        <v>0.2263888888888889</v>
      </c>
      <c r="AF31" s="1"/>
    </row>
    <row r="32" spans="1:32" ht="11.25" customHeight="1">
      <c r="A32" s="217">
        <v>30</v>
      </c>
      <c r="B32" s="209">
        <v>4</v>
      </c>
      <c r="C32" s="209">
        <v>3.8</v>
      </c>
      <c r="D32" s="209">
        <v>2.7</v>
      </c>
      <c r="E32" s="209">
        <v>2.6</v>
      </c>
      <c r="F32" s="209">
        <v>3.3</v>
      </c>
      <c r="G32" s="209">
        <v>3.5</v>
      </c>
      <c r="H32" s="209">
        <v>3.8</v>
      </c>
      <c r="I32" s="209">
        <v>4.8</v>
      </c>
      <c r="J32" s="209">
        <v>7.9</v>
      </c>
      <c r="K32" s="209">
        <v>8.1</v>
      </c>
      <c r="L32" s="209">
        <v>8.3</v>
      </c>
      <c r="M32" s="209">
        <v>8.4</v>
      </c>
      <c r="N32" s="209">
        <v>8.8</v>
      </c>
      <c r="O32" s="209">
        <v>8.5</v>
      </c>
      <c r="P32" s="209">
        <v>9.1</v>
      </c>
      <c r="Q32" s="209">
        <v>8.8</v>
      </c>
      <c r="R32" s="209">
        <v>8.2</v>
      </c>
      <c r="S32" s="209">
        <v>8.7</v>
      </c>
      <c r="T32" s="209">
        <v>8.9</v>
      </c>
      <c r="U32" s="209">
        <v>8.5</v>
      </c>
      <c r="V32" s="209">
        <v>8.4</v>
      </c>
      <c r="W32" s="209">
        <v>8.5</v>
      </c>
      <c r="X32" s="209">
        <v>8.6</v>
      </c>
      <c r="Y32" s="209">
        <v>9</v>
      </c>
      <c r="Z32" s="216">
        <f t="shared" si="0"/>
        <v>6.883333333333333</v>
      </c>
      <c r="AA32" s="151">
        <v>9.3</v>
      </c>
      <c r="AB32" s="152">
        <v>0.7833333333333333</v>
      </c>
      <c r="AC32" s="2">
        <v>30</v>
      </c>
      <c r="AD32" s="151">
        <v>2.5</v>
      </c>
      <c r="AE32" s="255">
        <v>0.16458333333333333</v>
      </c>
      <c r="AF32" s="1"/>
    </row>
    <row r="33" spans="1:32" ht="11.25" customHeight="1">
      <c r="A33" s="217">
        <v>31</v>
      </c>
      <c r="B33" s="209">
        <v>9</v>
      </c>
      <c r="C33" s="209">
        <v>9</v>
      </c>
      <c r="D33" s="209">
        <v>6.8</v>
      </c>
      <c r="E33" s="209">
        <v>6.1</v>
      </c>
      <c r="F33" s="209">
        <v>5.9</v>
      </c>
      <c r="G33" s="209">
        <v>6.1</v>
      </c>
      <c r="H33" s="209">
        <v>5.4</v>
      </c>
      <c r="I33" s="209">
        <v>5.2</v>
      </c>
      <c r="J33" s="209">
        <v>9.1</v>
      </c>
      <c r="K33" s="209">
        <v>8.8</v>
      </c>
      <c r="L33" s="209">
        <v>9.6</v>
      </c>
      <c r="M33" s="209">
        <v>6.8</v>
      </c>
      <c r="N33" s="209">
        <v>8.4</v>
      </c>
      <c r="O33" s="209">
        <v>5.5</v>
      </c>
      <c r="P33" s="209">
        <v>4.7</v>
      </c>
      <c r="Q33" s="209">
        <v>4</v>
      </c>
      <c r="R33" s="209">
        <v>3.1</v>
      </c>
      <c r="S33" s="209">
        <v>2.4</v>
      </c>
      <c r="T33" s="209">
        <v>1.8</v>
      </c>
      <c r="U33" s="209">
        <v>1.4</v>
      </c>
      <c r="V33" s="209">
        <v>1.2</v>
      </c>
      <c r="W33" s="209">
        <v>0.5</v>
      </c>
      <c r="X33" s="209">
        <v>0.2</v>
      </c>
      <c r="Y33" s="209">
        <v>-0.1</v>
      </c>
      <c r="Z33" s="216">
        <f t="shared" si="0"/>
        <v>5.0375000000000005</v>
      </c>
      <c r="AA33" s="151">
        <v>10.1</v>
      </c>
      <c r="AB33" s="152">
        <v>0.4618055555555556</v>
      </c>
      <c r="AC33" s="2">
        <v>31</v>
      </c>
      <c r="AD33" s="151">
        <v>-0.2</v>
      </c>
      <c r="AE33" s="255">
        <v>0.9895833333333334</v>
      </c>
      <c r="AF33" s="1"/>
    </row>
    <row r="34" spans="1:32" ht="15" customHeight="1">
      <c r="A34" s="218" t="s">
        <v>9</v>
      </c>
      <c r="B34" s="219">
        <f aca="true" t="shared" si="1" ref="B34:Q34">AVERAGE(B3:B33)</f>
        <v>6.319354838709677</v>
      </c>
      <c r="C34" s="219">
        <f t="shared" si="1"/>
        <v>6.219354838709679</v>
      </c>
      <c r="D34" s="219">
        <f t="shared" si="1"/>
        <v>5.854838709677419</v>
      </c>
      <c r="E34" s="219">
        <f t="shared" si="1"/>
        <v>5.6096774193548375</v>
      </c>
      <c r="F34" s="219">
        <f t="shared" si="1"/>
        <v>5.616129032258066</v>
      </c>
      <c r="G34" s="219">
        <f t="shared" si="1"/>
        <v>5.461290322580646</v>
      </c>
      <c r="H34" s="219">
        <f t="shared" si="1"/>
        <v>5.4548387096774205</v>
      </c>
      <c r="I34" s="219">
        <f t="shared" si="1"/>
        <v>6.7709677419354835</v>
      </c>
      <c r="J34" s="219">
        <f t="shared" si="1"/>
        <v>8.445161290322584</v>
      </c>
      <c r="K34" s="219">
        <f t="shared" si="1"/>
        <v>9.106451612903227</v>
      </c>
      <c r="L34" s="219">
        <f t="shared" si="1"/>
        <v>9.777419354838711</v>
      </c>
      <c r="M34" s="219">
        <f t="shared" si="1"/>
        <v>10.103225806451615</v>
      </c>
      <c r="N34" s="219">
        <f t="shared" si="1"/>
        <v>10.577419354838709</v>
      </c>
      <c r="O34" s="219">
        <f t="shared" si="1"/>
        <v>10.309677419354838</v>
      </c>
      <c r="P34" s="219">
        <f t="shared" si="1"/>
        <v>9.996774193548388</v>
      </c>
      <c r="Q34" s="219">
        <f t="shared" si="1"/>
        <v>9.264516129032259</v>
      </c>
      <c r="R34" s="219">
        <f>AVERAGE(R3:R33)</f>
        <v>7.712903225806448</v>
      </c>
      <c r="S34" s="219">
        <f aca="true" t="shared" si="2" ref="S34:Y34">AVERAGE(S3:S33)</f>
        <v>7.2483870967741915</v>
      </c>
      <c r="T34" s="219">
        <f t="shared" si="2"/>
        <v>7.096774193548386</v>
      </c>
      <c r="U34" s="219">
        <f t="shared" si="2"/>
        <v>6.758064516129032</v>
      </c>
      <c r="V34" s="219">
        <f t="shared" si="2"/>
        <v>6.683870967741938</v>
      </c>
      <c r="W34" s="219">
        <f t="shared" si="2"/>
        <v>6.480645161290322</v>
      </c>
      <c r="X34" s="219">
        <f t="shared" si="2"/>
        <v>6.451612903225804</v>
      </c>
      <c r="Y34" s="219">
        <f t="shared" si="2"/>
        <v>6.287096774193548</v>
      </c>
      <c r="Z34" s="219">
        <f>AVERAGE(B3:Y33)</f>
        <v>7.483602150537636</v>
      </c>
      <c r="AA34" s="220">
        <f>(AVERAGE(最高))</f>
        <v>11.251612903225807</v>
      </c>
      <c r="AB34" s="221"/>
      <c r="AC34" s="222"/>
      <c r="AD34" s="220">
        <f>(AVERAGE(最低))</f>
        <v>3.7903225806451615</v>
      </c>
      <c r="AE34" s="221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9" t="s">
        <v>10</v>
      </c>
      <c r="B36" s="199"/>
      <c r="C36" s="199"/>
      <c r="D36" s="199"/>
      <c r="E36" s="199"/>
      <c r="F36" s="199"/>
      <c r="G36" s="199"/>
      <c r="H36" s="199"/>
      <c r="I36" s="199"/>
    </row>
    <row r="37" spans="1:9" ht="11.25" customHeight="1">
      <c r="A37" s="200" t="s">
        <v>11</v>
      </c>
      <c r="B37" s="201"/>
      <c r="C37" s="201"/>
      <c r="D37" s="153">
        <f>COUNTIF(mean,"&lt;0")</f>
        <v>0</v>
      </c>
      <c r="E37" s="199"/>
      <c r="F37" s="199"/>
      <c r="G37" s="199"/>
      <c r="H37" s="199"/>
      <c r="I37" s="199"/>
    </row>
    <row r="38" spans="1:9" ht="11.25" customHeight="1">
      <c r="A38" s="202" t="s">
        <v>12</v>
      </c>
      <c r="B38" s="203"/>
      <c r="C38" s="203"/>
      <c r="D38" s="154">
        <f>COUNTIF(mean,"&gt;=25")</f>
        <v>0</v>
      </c>
      <c r="E38" s="199"/>
      <c r="F38" s="199"/>
      <c r="G38" s="199"/>
      <c r="H38" s="199"/>
      <c r="I38" s="199"/>
    </row>
    <row r="39" spans="1:9" ht="11.25" customHeight="1">
      <c r="A39" s="200" t="s">
        <v>13</v>
      </c>
      <c r="B39" s="201"/>
      <c r="C39" s="201"/>
      <c r="D39" s="153">
        <f>COUNTIF(最低,"&lt;0")</f>
        <v>6</v>
      </c>
      <c r="E39" s="199"/>
      <c r="F39" s="199"/>
      <c r="G39" s="199"/>
      <c r="H39" s="199"/>
      <c r="I39" s="199"/>
    </row>
    <row r="40" spans="1:9" ht="11.25" customHeight="1">
      <c r="A40" s="202" t="s">
        <v>14</v>
      </c>
      <c r="B40" s="203"/>
      <c r="C40" s="203"/>
      <c r="D40" s="154">
        <f>COUNTIF(最低,"&gt;=25")</f>
        <v>0</v>
      </c>
      <c r="E40" s="199"/>
      <c r="F40" s="199"/>
      <c r="G40" s="199"/>
      <c r="H40" s="199"/>
      <c r="I40" s="199"/>
    </row>
    <row r="41" spans="1:9" ht="11.25" customHeight="1">
      <c r="A41" s="200" t="s">
        <v>15</v>
      </c>
      <c r="B41" s="201"/>
      <c r="C41" s="201"/>
      <c r="D41" s="153">
        <f>COUNTIF(最高,"&lt;0")</f>
        <v>0</v>
      </c>
      <c r="E41" s="199"/>
      <c r="F41" s="199"/>
      <c r="G41" s="199"/>
      <c r="H41" s="199"/>
      <c r="I41" s="199"/>
    </row>
    <row r="42" spans="1:9" ht="11.25" customHeight="1">
      <c r="A42" s="202" t="s">
        <v>16</v>
      </c>
      <c r="B42" s="203"/>
      <c r="C42" s="203"/>
      <c r="D42" s="154">
        <f>COUNTIF(最高,"&gt;=25")</f>
        <v>0</v>
      </c>
      <c r="E42" s="199"/>
      <c r="F42" s="199"/>
      <c r="G42" s="199"/>
      <c r="H42" s="199"/>
      <c r="I42" s="199"/>
    </row>
    <row r="43" spans="1:9" ht="11.25" customHeight="1">
      <c r="A43" s="204" t="s">
        <v>17</v>
      </c>
      <c r="B43" s="205"/>
      <c r="C43" s="205"/>
      <c r="D43" s="155">
        <f>COUNTIF(最高,"&gt;=30")</f>
        <v>0</v>
      </c>
      <c r="E43" s="199"/>
      <c r="F43" s="199"/>
      <c r="G43" s="199"/>
      <c r="H43" s="199"/>
      <c r="I43" s="199"/>
    </row>
    <row r="44" spans="1:9" ht="11.25" customHeight="1">
      <c r="A44" s="199" t="s">
        <v>18</v>
      </c>
      <c r="B44" s="199"/>
      <c r="C44" s="199"/>
      <c r="D44" s="199"/>
      <c r="E44" s="199"/>
      <c r="F44" s="199"/>
      <c r="G44" s="199"/>
      <c r="H44" s="199"/>
      <c r="I44" s="199"/>
    </row>
    <row r="45" spans="1:9" ht="11.25" customHeight="1">
      <c r="A45" s="207" t="s">
        <v>19</v>
      </c>
      <c r="B45" s="206"/>
      <c r="C45" s="206" t="s">
        <v>3</v>
      </c>
      <c r="D45" s="208" t="s">
        <v>6</v>
      </c>
      <c r="E45" s="199"/>
      <c r="F45" s="207" t="s">
        <v>20</v>
      </c>
      <c r="G45" s="206"/>
      <c r="H45" s="206" t="s">
        <v>3</v>
      </c>
      <c r="I45" s="208" t="s">
        <v>8</v>
      </c>
    </row>
    <row r="46" spans="1:9" ht="11.25" customHeight="1">
      <c r="A46" s="156"/>
      <c r="B46" s="157">
        <f>MAX(最高)</f>
        <v>16.7</v>
      </c>
      <c r="C46" s="265">
        <v>6</v>
      </c>
      <c r="D46" s="266">
        <v>0.5166666666666667</v>
      </c>
      <c r="E46" s="199"/>
      <c r="F46" s="156"/>
      <c r="G46" s="157">
        <f>MIN(最低)</f>
        <v>-1.9</v>
      </c>
      <c r="H46" s="265">
        <v>22</v>
      </c>
      <c r="I46" s="270">
        <v>0.12083333333333333</v>
      </c>
    </row>
    <row r="47" spans="1:9" ht="11.25" customHeight="1">
      <c r="A47" s="160"/>
      <c r="B47" s="161"/>
      <c r="C47" s="265"/>
      <c r="D47" s="266"/>
      <c r="E47" s="199"/>
      <c r="F47" s="160"/>
      <c r="G47" s="161"/>
      <c r="H47" s="265"/>
      <c r="I47" s="266"/>
    </row>
    <row r="48" spans="1:9" ht="11.25" customHeight="1">
      <c r="A48" s="163"/>
      <c r="B48" s="164"/>
      <c r="C48" s="263"/>
      <c r="D48" s="264"/>
      <c r="E48" s="199"/>
      <c r="F48" s="163"/>
      <c r="G48" s="164"/>
      <c r="H48" s="263"/>
      <c r="I48" s="269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1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8" customWidth="1"/>
    <col min="2" max="13" width="7.25390625" style="8" customWidth="1"/>
    <col min="14" max="14" width="2.75390625" style="8" customWidth="1"/>
    <col min="15" max="16384" width="6.75390625" style="8" customWidth="1"/>
  </cols>
  <sheetData>
    <row r="1" spans="1:14" ht="24.75" customHeight="1">
      <c r="A1" s="4" t="s">
        <v>21</v>
      </c>
      <c r="B1" s="5"/>
      <c r="C1" s="6"/>
      <c r="D1" s="6"/>
      <c r="E1" s="6"/>
      <c r="F1" s="6"/>
      <c r="G1" s="6"/>
      <c r="H1" s="5"/>
      <c r="I1" s="178">
        <f>'1月'!Z1</f>
        <v>2009</v>
      </c>
      <c r="J1" s="177" t="s">
        <v>1</v>
      </c>
      <c r="K1" s="176" t="str">
        <f>("（平成"&amp;TEXT((I1-1988),"0")&amp;"年）")</f>
        <v>（平成21年）</v>
      </c>
      <c r="L1" s="5"/>
      <c r="M1" s="5"/>
      <c r="N1" s="7"/>
    </row>
    <row r="2" spans="1:14" ht="18" customHeight="1">
      <c r="A2" s="9" t="s">
        <v>2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7"/>
    </row>
    <row r="3" spans="1:14" ht="18" customHeight="1">
      <c r="A3" s="13"/>
      <c r="B3" s="14" t="s">
        <v>22</v>
      </c>
      <c r="C3" s="15" t="s">
        <v>23</v>
      </c>
      <c r="D3" s="15" t="s">
        <v>24</v>
      </c>
      <c r="E3" s="15" t="s">
        <v>25</v>
      </c>
      <c r="F3" s="15" t="s">
        <v>26</v>
      </c>
      <c r="G3" s="15" t="s">
        <v>27</v>
      </c>
      <c r="H3" s="15" t="s">
        <v>28</v>
      </c>
      <c r="I3" s="15" t="s">
        <v>29</v>
      </c>
      <c r="J3" s="15" t="s">
        <v>30</v>
      </c>
      <c r="K3" s="15" t="s">
        <v>31</v>
      </c>
      <c r="L3" s="15" t="s">
        <v>32</v>
      </c>
      <c r="M3" s="16" t="s">
        <v>33</v>
      </c>
      <c r="N3" s="7"/>
    </row>
    <row r="4" spans="1:14" ht="18" customHeight="1">
      <c r="A4" s="17" t="s">
        <v>34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  <c r="N4" s="7"/>
    </row>
    <row r="5" spans="1:14" ht="18" customHeight="1">
      <c r="A5" s="21">
        <v>1</v>
      </c>
      <c r="B5" s="22">
        <f>'1月'!Z3</f>
        <v>3.8833333333333333</v>
      </c>
      <c r="C5" s="23">
        <f>'2月'!Z3</f>
        <v>5.491666666666666</v>
      </c>
      <c r="D5" s="23">
        <f>'3月'!Z3</f>
        <v>5.991666666666666</v>
      </c>
      <c r="E5" s="23">
        <f>'4月'!Z3</f>
        <v>7.829166666666667</v>
      </c>
      <c r="F5" s="23">
        <f>'5月'!Z3</f>
        <v>17.241666666666667</v>
      </c>
      <c r="G5" s="23">
        <f>'6月'!Z3</f>
        <v>15.129166666666665</v>
      </c>
      <c r="H5" s="23">
        <f>'7月'!Z3</f>
        <v>21.004166666666666</v>
      </c>
      <c r="I5" s="23">
        <f>'8月'!Z3</f>
        <v>21.41666666666667</v>
      </c>
      <c r="J5" s="23">
        <f>'9月'!Z3</f>
        <v>22.308333333333337</v>
      </c>
      <c r="K5" s="23">
        <f>'10月'!Z3</f>
        <v>18.916666666666668</v>
      </c>
      <c r="L5" s="23">
        <f>'11月'!Z3</f>
        <v>17.45416666666667</v>
      </c>
      <c r="M5" s="24">
        <f>'12月'!Z3</f>
        <v>9.362499999999999</v>
      </c>
      <c r="N5" s="7"/>
    </row>
    <row r="6" spans="1:14" ht="18" customHeight="1">
      <c r="A6" s="25">
        <v>2</v>
      </c>
      <c r="B6" s="26">
        <f>'1月'!Z4</f>
        <v>4.3625</v>
      </c>
      <c r="C6" s="27">
        <f>'2月'!Z4</f>
        <v>3.3541666666666665</v>
      </c>
      <c r="D6" s="27">
        <f>'3月'!Z4</f>
        <v>4.545833333333333</v>
      </c>
      <c r="E6" s="27">
        <f>'4月'!Z4</f>
        <v>7.374999999999999</v>
      </c>
      <c r="F6" s="27">
        <f>'5月'!Z4</f>
        <v>18.1875</v>
      </c>
      <c r="G6" s="27">
        <f>'6月'!Z4</f>
        <v>19.804166666666664</v>
      </c>
      <c r="H6" s="27">
        <f>'7月'!Z4</f>
        <v>19.187499999999996</v>
      </c>
      <c r="I6" s="27">
        <f>'8月'!Z4</f>
        <v>21.30833333333333</v>
      </c>
      <c r="J6" s="27">
        <f>'9月'!Z4</f>
        <v>20.7</v>
      </c>
      <c r="K6" s="27">
        <f>'10月'!Z4</f>
        <v>20.59166666666667</v>
      </c>
      <c r="L6" s="27">
        <f>'11月'!Z4</f>
        <v>10.029166666666667</v>
      </c>
      <c r="M6" s="28">
        <f>'12月'!Z4</f>
        <v>10.141666666666664</v>
      </c>
      <c r="N6" s="7"/>
    </row>
    <row r="7" spans="1:14" ht="18" customHeight="1">
      <c r="A7" s="25">
        <v>3</v>
      </c>
      <c r="B7" s="26">
        <f>'1月'!Z5</f>
        <v>5.154166666666668</v>
      </c>
      <c r="C7" s="27">
        <f>'2月'!Z5</f>
        <v>6.829166666666666</v>
      </c>
      <c r="D7" s="27">
        <f>'3月'!Z5</f>
        <v>1.4999999999999998</v>
      </c>
      <c r="E7" s="27">
        <f>'4月'!Z5</f>
        <v>8.991666666666669</v>
      </c>
      <c r="F7" s="27">
        <f>'5月'!Z5</f>
        <v>18.312499999999996</v>
      </c>
      <c r="G7" s="27">
        <f>'6月'!Z5</f>
        <v>20.058333333333334</v>
      </c>
      <c r="H7" s="27">
        <f>'7月'!Z5</f>
        <v>19.383333333333336</v>
      </c>
      <c r="I7" s="27">
        <f>'8月'!Z5</f>
        <v>23.154166666666672</v>
      </c>
      <c r="J7" s="27">
        <f>'9月'!Z5</f>
        <v>20.200000000000006</v>
      </c>
      <c r="K7" s="27">
        <f>'10月'!Z5</f>
        <v>21.425</v>
      </c>
      <c r="L7" s="27">
        <f>'11月'!Z5</f>
        <v>7.391666666666665</v>
      </c>
      <c r="M7" s="28">
        <f>'12月'!Z5</f>
        <v>11.220833333333333</v>
      </c>
      <c r="N7" s="7"/>
    </row>
    <row r="8" spans="1:14" ht="18" customHeight="1">
      <c r="A8" s="25">
        <v>4</v>
      </c>
      <c r="B8" s="26">
        <f>'1月'!Z6</f>
        <v>5.420833333333333</v>
      </c>
      <c r="C8" s="27">
        <f>'2月'!Z6</f>
        <v>3.9791666666666665</v>
      </c>
      <c r="D8" s="27">
        <f>'3月'!Z6</f>
        <v>5.041666666666667</v>
      </c>
      <c r="E8" s="27">
        <f>'4月'!Z6</f>
        <v>10.887500000000003</v>
      </c>
      <c r="F8" s="27">
        <f>'5月'!Z6</f>
        <v>18.174999999999997</v>
      </c>
      <c r="G8" s="27">
        <f>'6月'!Z6</f>
        <v>18.804166666666664</v>
      </c>
      <c r="H8" s="27">
        <f>'7月'!Z6</f>
        <v>20.066666666666666</v>
      </c>
      <c r="I8" s="27">
        <f>'8月'!Z6</f>
        <v>22.625</v>
      </c>
      <c r="J8" s="27">
        <f>'9月'!Z6</f>
        <v>20.874999999999996</v>
      </c>
      <c r="K8" s="27">
        <f>'10月'!Z6</f>
        <v>19.183333333333334</v>
      </c>
      <c r="L8" s="27">
        <f>'11月'!Z6</f>
        <v>10.554166666666669</v>
      </c>
      <c r="M8" s="28">
        <f>'12月'!Z6</f>
        <v>9.341666666666667</v>
      </c>
      <c r="N8" s="7"/>
    </row>
    <row r="9" spans="1:14" ht="18" customHeight="1">
      <c r="A9" s="25">
        <v>5</v>
      </c>
      <c r="B9" s="26">
        <f>'1月'!Z7</f>
        <v>5.391666666666666</v>
      </c>
      <c r="C9" s="27">
        <f>'2月'!Z7</f>
        <v>5.008333333333333</v>
      </c>
      <c r="D9" s="27">
        <f>'3月'!Z7</f>
        <v>4.820833333333334</v>
      </c>
      <c r="E9" s="27">
        <f>'4月'!Z7</f>
        <v>11.316666666666665</v>
      </c>
      <c r="F9" s="27">
        <f>'5月'!Z7</f>
        <v>16.79583333333333</v>
      </c>
      <c r="G9" s="27">
        <f>'6月'!Z7</f>
        <v>18.008333333333336</v>
      </c>
      <c r="H9" s="27">
        <f>'7月'!Z7</f>
        <v>20.337500000000002</v>
      </c>
      <c r="I9" s="27">
        <f>'8月'!Z7</f>
        <v>23.250000000000004</v>
      </c>
      <c r="J9" s="27">
        <f>'9月'!Z7</f>
        <v>22.312499999999996</v>
      </c>
      <c r="K9" s="27">
        <f>'10月'!Z7</f>
        <v>18.104166666666668</v>
      </c>
      <c r="L9" s="27">
        <f>'11月'!Z7</f>
        <v>13.604166666666666</v>
      </c>
      <c r="M9" s="28">
        <f>'12月'!Z7</f>
        <v>10.904166666666669</v>
      </c>
      <c r="N9" s="7"/>
    </row>
    <row r="10" spans="1:14" ht="18" customHeight="1">
      <c r="A10" s="25">
        <v>6</v>
      </c>
      <c r="B10" s="26">
        <f>'1月'!Z8</f>
        <v>5.333333333333333</v>
      </c>
      <c r="C10" s="27">
        <f>'2月'!Z8</f>
        <v>5.354166666666667</v>
      </c>
      <c r="D10" s="27">
        <f>'3月'!Z8</f>
        <v>9.262500000000001</v>
      </c>
      <c r="E10" s="27">
        <f>'4月'!Z8</f>
        <v>11.587499999999999</v>
      </c>
      <c r="F10" s="27">
        <f>'5月'!Z8</f>
        <v>15.470833333333331</v>
      </c>
      <c r="G10" s="27">
        <f>'6月'!Z8</f>
        <v>18.916666666666668</v>
      </c>
      <c r="H10" s="27">
        <f>'7月'!Z8</f>
        <v>23.020833333333332</v>
      </c>
      <c r="I10" s="27">
        <f>'8月'!Z8</f>
        <v>24.145833333333332</v>
      </c>
      <c r="J10" s="27">
        <f>'9月'!Z8</f>
        <v>22.325</v>
      </c>
      <c r="K10" s="27">
        <f>'10月'!Z8</f>
        <v>16.98333333333333</v>
      </c>
      <c r="L10" s="27">
        <f>'11月'!Z8</f>
        <v>13.841666666666669</v>
      </c>
      <c r="M10" s="28">
        <f>'12月'!Z8</f>
        <v>11.766666666666667</v>
      </c>
      <c r="N10" s="7"/>
    </row>
    <row r="11" spans="1:14" ht="18" customHeight="1">
      <c r="A11" s="25">
        <v>7</v>
      </c>
      <c r="B11" s="26">
        <f>'1月'!Z9</f>
        <v>4.166666666666667</v>
      </c>
      <c r="C11" s="27">
        <f>'2月'!Z9</f>
        <v>4.404166666666667</v>
      </c>
      <c r="D11" s="27">
        <f>'3月'!Z9</f>
        <v>9.099999999999998</v>
      </c>
      <c r="E11" s="27">
        <f>'4月'!Z9</f>
        <v>12.641666666666666</v>
      </c>
      <c r="F11" s="27">
        <f>'5月'!Z9</f>
        <v>15.70416666666666</v>
      </c>
      <c r="G11" s="27">
        <f>'6月'!Z9</f>
        <v>18.216666666666665</v>
      </c>
      <c r="H11" s="27">
        <f>'7月'!Z9</f>
        <v>26.05</v>
      </c>
      <c r="I11" s="27">
        <f>'8月'!Z9</f>
        <v>24.808333333333337</v>
      </c>
      <c r="J11" s="27">
        <f>'9月'!Z9</f>
        <v>21.729166666666668</v>
      </c>
      <c r="K11" s="27">
        <f>'10月'!Z9</f>
        <v>17.104166666666668</v>
      </c>
      <c r="L11" s="27">
        <f>'11月'!Z9</f>
        <v>15.354166666666666</v>
      </c>
      <c r="M11" s="28">
        <f>'12月'!Z9</f>
        <v>9.154166666666669</v>
      </c>
      <c r="N11" s="7"/>
    </row>
    <row r="12" spans="1:14" ht="18" customHeight="1">
      <c r="A12" s="25">
        <v>8</v>
      </c>
      <c r="B12" s="26">
        <f>'1月'!Z10</f>
        <v>4.179166666666667</v>
      </c>
      <c r="C12" s="27">
        <f>'2月'!Z10</f>
        <v>6.333333333333333</v>
      </c>
      <c r="D12" s="27">
        <f>'3月'!Z10</f>
        <v>7.220833333333331</v>
      </c>
      <c r="E12" s="27">
        <f>'4月'!Z10</f>
        <v>12.608333333333333</v>
      </c>
      <c r="F12" s="27">
        <f>'5月'!Z10</f>
        <v>14.950000000000003</v>
      </c>
      <c r="G12" s="27">
        <f>'6月'!Z10</f>
        <v>16.025000000000002</v>
      </c>
      <c r="H12" s="27">
        <f>'7月'!Z10</f>
        <v>25.691666666666663</v>
      </c>
      <c r="I12" s="27">
        <f>'8月'!Z10</f>
        <v>23.5625</v>
      </c>
      <c r="J12" s="27">
        <f>'9月'!Z10</f>
        <v>22.629166666666663</v>
      </c>
      <c r="K12" s="27">
        <f>'10月'!Z10</f>
        <v>19.374999999999996</v>
      </c>
      <c r="L12" s="27">
        <f>'11月'!Z10</f>
        <v>15.487499999999999</v>
      </c>
      <c r="M12" s="28">
        <f>'12月'!Z10</f>
        <v>7.083333333333333</v>
      </c>
      <c r="N12" s="7"/>
    </row>
    <row r="13" spans="1:14" ht="18" customHeight="1">
      <c r="A13" s="25">
        <v>9</v>
      </c>
      <c r="B13" s="26">
        <f>'1月'!Z11</f>
        <v>5.191666666666667</v>
      </c>
      <c r="C13" s="27">
        <f>'2月'!Z11</f>
        <v>4.633333333333333</v>
      </c>
      <c r="D13" s="27">
        <f>'3月'!Z11</f>
        <v>8.779166666666667</v>
      </c>
      <c r="E13" s="27">
        <f>'4月'!Z11</f>
        <v>15.141666666666667</v>
      </c>
      <c r="F13" s="27">
        <f>'5月'!Z11</f>
        <v>16.04583333333333</v>
      </c>
      <c r="G13" s="27">
        <f>'6月'!Z11</f>
        <v>18.220833333333335</v>
      </c>
      <c r="H13" s="27">
        <f>'7月'!Z11</f>
        <v>23.537499999999998</v>
      </c>
      <c r="I13" s="27">
        <f>'8月'!Z11</f>
        <v>24.25</v>
      </c>
      <c r="J13" s="27">
        <f>'9月'!Z11</f>
        <v>20.812500000000004</v>
      </c>
      <c r="K13" s="27">
        <f>'10月'!Z11</f>
        <v>18.09166666666667</v>
      </c>
      <c r="L13" s="27">
        <f>'11月'!Z11</f>
        <v>16.900000000000002</v>
      </c>
      <c r="M13" s="28">
        <f>'12月'!Z11</f>
        <v>10.308333333333335</v>
      </c>
      <c r="N13" s="7"/>
    </row>
    <row r="14" spans="1:14" ht="18" customHeight="1">
      <c r="A14" s="29">
        <v>10</v>
      </c>
      <c r="B14" s="30">
        <f>'1月'!Z12</f>
        <v>5.5</v>
      </c>
      <c r="C14" s="31">
        <f>'2月'!Z12</f>
        <v>6.520833333333333</v>
      </c>
      <c r="D14" s="31">
        <f>'3月'!Z12</f>
        <v>9.425000000000002</v>
      </c>
      <c r="E14" s="31">
        <f>'4月'!Z12</f>
        <v>18.337500000000002</v>
      </c>
      <c r="F14" s="31">
        <f>'5月'!Z12</f>
        <v>19.84583333333334</v>
      </c>
      <c r="G14" s="31">
        <f>'6月'!Z12</f>
        <v>19.404166666666672</v>
      </c>
      <c r="H14" s="31">
        <f>'7月'!Z12</f>
        <v>26.03333333333333</v>
      </c>
      <c r="I14" s="31">
        <f>'8月'!Z12</f>
        <v>23.32083333333333</v>
      </c>
      <c r="J14" s="31">
        <f>'9月'!Z12</f>
        <v>21.362499999999997</v>
      </c>
      <c r="K14" s="31">
        <f>'10月'!Z12</f>
        <v>14.970833333333333</v>
      </c>
      <c r="L14" s="31">
        <f>'11月'!Z12</f>
        <v>16.395833333333336</v>
      </c>
      <c r="M14" s="32">
        <f>'12月'!Z12</f>
        <v>9.108333333333334</v>
      </c>
      <c r="N14" s="7"/>
    </row>
    <row r="15" spans="1:14" ht="18" customHeight="1">
      <c r="A15" s="21">
        <v>11</v>
      </c>
      <c r="B15" s="22">
        <f>'1月'!Z13</f>
        <v>2.075</v>
      </c>
      <c r="C15" s="23">
        <f>'2月'!Z13</f>
        <v>4.154166666666667</v>
      </c>
      <c r="D15" s="23">
        <f>'3月'!Z13</f>
        <v>5.2250000000000005</v>
      </c>
      <c r="E15" s="23">
        <f>'4月'!Z13</f>
        <v>13.733333333333333</v>
      </c>
      <c r="F15" s="23">
        <f>'5月'!Z13</f>
        <v>15.929166666666665</v>
      </c>
      <c r="G15" s="23">
        <f>'6月'!Z13</f>
        <v>18.525000000000002</v>
      </c>
      <c r="H15" s="23">
        <f>'7月'!Z13</f>
        <v>22</v>
      </c>
      <c r="I15" s="23">
        <f>'8月'!Z13</f>
        <v>23.712500000000002</v>
      </c>
      <c r="J15" s="23">
        <f>'9月'!Z13</f>
        <v>20.537499999999998</v>
      </c>
      <c r="K15" s="23">
        <f>'10月'!Z13</f>
        <v>15.612499999999997</v>
      </c>
      <c r="L15" s="23">
        <f>'11月'!Z13</f>
        <v>15.441666666666665</v>
      </c>
      <c r="M15" s="24">
        <f>'12月'!Z13</f>
        <v>9.304166666666665</v>
      </c>
      <c r="N15" s="7"/>
    </row>
    <row r="16" spans="1:14" ht="18" customHeight="1">
      <c r="A16" s="25">
        <v>12</v>
      </c>
      <c r="B16" s="26">
        <f>'1月'!Z14</f>
        <v>3.879166666666666</v>
      </c>
      <c r="C16" s="27">
        <f>'2月'!Z14</f>
        <v>6.612500000000001</v>
      </c>
      <c r="D16" s="27">
        <f>'3月'!Z14</f>
        <v>4.8</v>
      </c>
      <c r="E16" s="27">
        <f>'4月'!Z14</f>
        <v>14.462499999999999</v>
      </c>
      <c r="F16" s="27">
        <f>'5月'!Z14</f>
        <v>18.041666666666664</v>
      </c>
      <c r="G16" s="27">
        <f>'6月'!Z14</f>
        <v>19.366666666666664</v>
      </c>
      <c r="H16" s="27">
        <f>'7月'!Z14</f>
        <v>22.624999999999996</v>
      </c>
      <c r="I16" s="27">
        <f>'8月'!Z14</f>
        <v>21.9875</v>
      </c>
      <c r="J16" s="27">
        <f>'9月'!Z14</f>
        <v>19.425000000000004</v>
      </c>
      <c r="K16" s="27">
        <f>'10月'!Z14</f>
        <v>14.712499999999997</v>
      </c>
      <c r="L16" s="27">
        <f>'11月'!Z14</f>
        <v>11.254166666666668</v>
      </c>
      <c r="M16" s="28">
        <f>'12月'!Z14</f>
        <v>12.629166666666668</v>
      </c>
      <c r="N16" s="7"/>
    </row>
    <row r="17" spans="1:14" ht="18" customHeight="1">
      <c r="A17" s="25">
        <v>13</v>
      </c>
      <c r="B17" s="26">
        <f>'1月'!Z15</f>
        <v>4.283333333333334</v>
      </c>
      <c r="C17" s="27">
        <f>'2月'!Z15</f>
        <v>9.945833333333335</v>
      </c>
      <c r="D17" s="27">
        <f>'3月'!Z15</f>
        <v>8.125000000000002</v>
      </c>
      <c r="E17" s="27">
        <f>'4月'!Z15</f>
        <v>17.55</v>
      </c>
      <c r="F17" s="27">
        <f>'5月'!Z15</f>
        <v>17.920833333333334</v>
      </c>
      <c r="G17" s="27">
        <f>'6月'!Z15</f>
        <v>19.420833333333338</v>
      </c>
      <c r="H17" s="27">
        <f>'7月'!Z15</f>
        <v>26.241666666666664</v>
      </c>
      <c r="I17" s="27">
        <f>'8月'!Z15</f>
        <v>24.46666666666667</v>
      </c>
      <c r="J17" s="27">
        <f>'9月'!Z15</f>
        <v>21.466666666666665</v>
      </c>
      <c r="K17" s="27">
        <f>'10月'!Z15</f>
        <v>16.866666666666667</v>
      </c>
      <c r="L17" s="27">
        <f>'11月'!Z15</f>
        <v>12.020833333333334</v>
      </c>
      <c r="M17" s="28">
        <f>'12月'!Z15</f>
        <v>8.704166666666666</v>
      </c>
      <c r="N17" s="7"/>
    </row>
    <row r="18" spans="1:14" ht="18" customHeight="1">
      <c r="A18" s="25">
        <v>14</v>
      </c>
      <c r="B18" s="26">
        <f>'1月'!Z16</f>
        <v>5.391666666666666</v>
      </c>
      <c r="C18" s="27">
        <f>'2月'!Z16</f>
        <v>16.183333333333334</v>
      </c>
      <c r="D18" s="27">
        <f>'3月'!Z16</f>
        <v>9.558333333333334</v>
      </c>
      <c r="E18" s="27">
        <f>'4月'!Z16</f>
        <v>15.995833333333337</v>
      </c>
      <c r="F18" s="27">
        <f>'5月'!Z16</f>
        <v>14.583333333333334</v>
      </c>
      <c r="G18" s="27">
        <f>'6月'!Z16</f>
        <v>18</v>
      </c>
      <c r="H18" s="27">
        <f>'7月'!Z16</f>
        <v>23.741666666666664</v>
      </c>
      <c r="I18" s="27">
        <f>'8月'!Z16</f>
        <v>25.14166666666667</v>
      </c>
      <c r="J18" s="27">
        <f>'9月'!Z16</f>
        <v>19.9</v>
      </c>
      <c r="K18" s="27">
        <f>'10月'!Z16</f>
        <v>15.804166666666665</v>
      </c>
      <c r="L18" s="27">
        <f>'11月'!Z16</f>
        <v>16.616666666666664</v>
      </c>
      <c r="M18" s="28">
        <f>'12月'!Z16</f>
        <v>7.604166666666668</v>
      </c>
      <c r="N18" s="7"/>
    </row>
    <row r="19" spans="1:14" ht="18" customHeight="1">
      <c r="A19" s="25">
        <v>15</v>
      </c>
      <c r="B19" s="26">
        <f>'1月'!Z17</f>
        <v>3.1374999999999997</v>
      </c>
      <c r="C19" s="27">
        <f>'2月'!Z17</f>
        <v>9.8625</v>
      </c>
      <c r="D19" s="27">
        <f>'3月'!Z17</f>
        <v>6.254166666666666</v>
      </c>
      <c r="E19" s="27">
        <f>'4月'!Z17</f>
        <v>17.36666666666667</v>
      </c>
      <c r="F19" s="27">
        <f>'5月'!Z17</f>
        <v>12.533333333333333</v>
      </c>
      <c r="G19" s="27">
        <f>'6月'!Z17</f>
        <v>17.141666666666662</v>
      </c>
      <c r="H19" s="27">
        <f>'7月'!Z17</f>
        <v>27.30416666666667</v>
      </c>
      <c r="I19" s="27">
        <f>'8月'!Z17</f>
        <v>23.40416666666667</v>
      </c>
      <c r="J19" s="27">
        <f>'9月'!Z17</f>
        <v>20.454166666666666</v>
      </c>
      <c r="K19" s="27">
        <f>'10月'!Z17</f>
        <v>14.741666666666669</v>
      </c>
      <c r="L19" s="27">
        <f>'11月'!Z17</f>
        <v>14.604166666666666</v>
      </c>
      <c r="M19" s="28">
        <f>'12月'!Z17</f>
        <v>6.266666666666667</v>
      </c>
      <c r="N19" s="7"/>
    </row>
    <row r="20" spans="1:14" ht="18" customHeight="1">
      <c r="A20" s="25">
        <v>16</v>
      </c>
      <c r="B20" s="26">
        <f>'1月'!Z18</f>
        <v>3.379166666666667</v>
      </c>
      <c r="C20" s="27">
        <f>'2月'!Z18</f>
        <v>5.749999999999999</v>
      </c>
      <c r="D20" s="27">
        <f>'3月'!Z18</f>
        <v>8.912500000000001</v>
      </c>
      <c r="E20" s="27">
        <f>'4月'!Z18</f>
        <v>13.654166666666661</v>
      </c>
      <c r="F20" s="27">
        <f>'5月'!Z18</f>
        <v>15.5625</v>
      </c>
      <c r="G20" s="27">
        <f>'6月'!Z18</f>
        <v>17.316666666666663</v>
      </c>
      <c r="H20" s="27">
        <f>'7月'!Z18</f>
        <v>25.645833333333332</v>
      </c>
      <c r="I20" s="27">
        <f>'8月'!Z18</f>
        <v>23.28333333333333</v>
      </c>
      <c r="J20" s="27">
        <f>'9月'!Z18</f>
        <v>21.2375</v>
      </c>
      <c r="K20" s="27">
        <f>'10月'!Z18</f>
        <v>14.920833333333329</v>
      </c>
      <c r="L20" s="27">
        <f>'11月'!Z18</f>
        <v>11.916666666666666</v>
      </c>
      <c r="M20" s="28">
        <f>'12月'!Z18</f>
        <v>5.1499999999999995</v>
      </c>
      <c r="N20" s="7"/>
    </row>
    <row r="21" spans="1:14" ht="18" customHeight="1">
      <c r="A21" s="25">
        <v>17</v>
      </c>
      <c r="B21" s="26">
        <f>'1月'!Z19</f>
        <v>5.445833333333333</v>
      </c>
      <c r="C21" s="27">
        <f>'2月'!Z19</f>
        <v>2.733333333333333</v>
      </c>
      <c r="D21" s="27">
        <f>'3月'!Z19</f>
        <v>9.979166666666666</v>
      </c>
      <c r="E21" s="27">
        <f>'4月'!Z19</f>
        <v>10.570833333333335</v>
      </c>
      <c r="F21" s="27">
        <f>'5月'!Z19</f>
        <v>17.079166666666666</v>
      </c>
      <c r="G21" s="27">
        <f>'6月'!Z19</f>
        <v>17.229166666666668</v>
      </c>
      <c r="H21" s="27">
        <f>'7月'!Z19</f>
        <v>23.929166666666664</v>
      </c>
      <c r="I21" s="27">
        <f>'8月'!Z19</f>
        <v>23.858333333333334</v>
      </c>
      <c r="J21" s="27">
        <f>'9月'!Z19</f>
        <v>19.633333333333336</v>
      </c>
      <c r="K21" s="27">
        <f>'10月'!Z19</f>
        <v>16.633333333333333</v>
      </c>
      <c r="L21" s="27">
        <f>'11月'!Z19</f>
        <v>10.012500000000001</v>
      </c>
      <c r="M21" s="28">
        <f>'12月'!Z19</f>
        <v>4.279166666666667</v>
      </c>
      <c r="N21" s="7"/>
    </row>
    <row r="22" spans="1:14" ht="18" customHeight="1">
      <c r="A22" s="25">
        <v>18</v>
      </c>
      <c r="B22" s="26">
        <f>'1月'!Z20</f>
        <v>5.866666666666666</v>
      </c>
      <c r="C22" s="27">
        <f>'2月'!Z20</f>
        <v>2.9375</v>
      </c>
      <c r="D22" s="27">
        <f>'3月'!Z20</f>
        <v>12.512500000000001</v>
      </c>
      <c r="E22" s="27">
        <f>'4月'!Z20</f>
        <v>12.887500000000001</v>
      </c>
      <c r="F22" s="27">
        <f>'5月'!Z20</f>
        <v>20.65416666666667</v>
      </c>
      <c r="G22" s="27">
        <f>'6月'!Z20</f>
        <v>17.72083333333333</v>
      </c>
      <c r="H22" s="27">
        <f>'7月'!Z20</f>
        <v>23.40416666666667</v>
      </c>
      <c r="I22" s="27">
        <f>'8月'!Z20</f>
        <v>23.733333333333334</v>
      </c>
      <c r="J22" s="27">
        <f>'9月'!Z20</f>
        <v>19.283333333333335</v>
      </c>
      <c r="K22" s="27">
        <f>'10月'!Z20</f>
        <v>18.070833333333333</v>
      </c>
      <c r="L22" s="27">
        <f>'11月'!Z20</f>
        <v>8.4375</v>
      </c>
      <c r="M22" s="28">
        <f>'12月'!Z20</f>
        <v>4.041666666666666</v>
      </c>
      <c r="N22" s="7"/>
    </row>
    <row r="23" spans="1:14" ht="18" customHeight="1">
      <c r="A23" s="25">
        <v>19</v>
      </c>
      <c r="B23" s="26">
        <f>'1月'!Z21</f>
        <v>8.845833333333333</v>
      </c>
      <c r="C23" s="27">
        <f>'2月'!Z21</f>
        <v>3.158333333333332</v>
      </c>
      <c r="D23" s="27">
        <f>'3月'!Z21</f>
        <v>15.204166666666664</v>
      </c>
      <c r="E23" s="27">
        <f>'4月'!Z21</f>
        <v>13.945833333333333</v>
      </c>
      <c r="F23" s="27">
        <f>'5月'!Z21</f>
        <v>19.7</v>
      </c>
      <c r="G23" s="27">
        <f>'6月'!Z21</f>
        <v>17.070833333333336</v>
      </c>
      <c r="H23" s="27">
        <f>'7月'!Z21</f>
        <v>27.287499999999998</v>
      </c>
      <c r="I23" s="27">
        <f>'8月'!Z21</f>
        <v>24.07083333333333</v>
      </c>
      <c r="J23" s="27">
        <f>'9月'!Z21</f>
        <v>19.69166666666667</v>
      </c>
      <c r="K23" s="27">
        <f>'10月'!Z21</f>
        <v>17.099999999999998</v>
      </c>
      <c r="L23" s="27">
        <f>'11月'!Z21</f>
        <v>6.858333333333331</v>
      </c>
      <c r="M23" s="28">
        <f>'12月'!Z21</f>
        <v>2.316666666666667</v>
      </c>
      <c r="N23" s="7"/>
    </row>
    <row r="24" spans="1:14" ht="18" customHeight="1">
      <c r="A24" s="29">
        <v>20</v>
      </c>
      <c r="B24" s="30">
        <f>'1月'!Z22</f>
        <v>4.266666666666667</v>
      </c>
      <c r="C24" s="31">
        <f>'2月'!Z22</f>
        <v>7.704166666666667</v>
      </c>
      <c r="D24" s="31">
        <f>'3月'!Z22</f>
        <v>11.958333333333334</v>
      </c>
      <c r="E24" s="31">
        <f>'4月'!Z22</f>
        <v>13.362499999999999</v>
      </c>
      <c r="F24" s="31">
        <f>'5月'!Z22</f>
        <v>18.979166666666664</v>
      </c>
      <c r="G24" s="31">
        <f>'6月'!Z22</f>
        <v>18.987499999999994</v>
      </c>
      <c r="H24" s="31">
        <f>'7月'!Z22</f>
        <v>23.412500000000005</v>
      </c>
      <c r="I24" s="31">
        <f>'8月'!Z22</f>
        <v>25.141666666666666</v>
      </c>
      <c r="J24" s="31">
        <f>'9月'!Z22</f>
        <v>19.70833333333333</v>
      </c>
      <c r="K24" s="31">
        <f>'10月'!Z22</f>
        <v>17.95416666666667</v>
      </c>
      <c r="L24" s="31">
        <f>'11月'!Z22</f>
        <v>8.8625</v>
      </c>
      <c r="M24" s="32">
        <f>'12月'!Z22</f>
        <v>4.454166666666667</v>
      </c>
      <c r="N24" s="7"/>
    </row>
    <row r="25" spans="1:14" ht="18" customHeight="1">
      <c r="A25" s="21">
        <v>21</v>
      </c>
      <c r="B25" s="22">
        <f>'1月'!Z23</f>
        <v>5.716666666666668</v>
      </c>
      <c r="C25" s="23">
        <f>'2月'!Z23</f>
        <v>3.804166666666667</v>
      </c>
      <c r="D25" s="23">
        <f>'3月'!Z23</f>
        <v>7.466666666666666</v>
      </c>
      <c r="E25" s="23">
        <f>'4月'!Z23</f>
        <v>16.016666666666662</v>
      </c>
      <c r="F25" s="23">
        <f>'5月'!Z23</f>
        <v>21.350000000000005</v>
      </c>
      <c r="G25" s="23">
        <f>'6月'!Z23</f>
        <v>20.579166666666666</v>
      </c>
      <c r="H25" s="23">
        <f>'7月'!Z23</f>
        <v>21.150000000000002</v>
      </c>
      <c r="I25" s="23">
        <f>'8月'!Z23</f>
        <v>26.179166666666664</v>
      </c>
      <c r="J25" s="23">
        <f>'9月'!Z23</f>
        <v>18.333333333333332</v>
      </c>
      <c r="K25" s="23">
        <f>'10月'!Z23</f>
        <v>16.287499999999998</v>
      </c>
      <c r="L25" s="23">
        <f>'11月'!Z23</f>
        <v>9.962499999999999</v>
      </c>
      <c r="M25" s="24">
        <f>'12月'!Z23</f>
        <v>3.3124999999999996</v>
      </c>
      <c r="N25" s="7"/>
    </row>
    <row r="26" spans="1:14" ht="18" customHeight="1">
      <c r="A26" s="25">
        <v>22</v>
      </c>
      <c r="B26" s="26">
        <f>'1月'!Z24</f>
        <v>7.083333333333333</v>
      </c>
      <c r="C26" s="27">
        <f>'2月'!Z24</f>
        <v>6.041666666666667</v>
      </c>
      <c r="D26" s="27">
        <f>'3月'!Z24</f>
        <v>13.233333333333334</v>
      </c>
      <c r="E26" s="27">
        <f>'4月'!Z24</f>
        <v>16.929166666666664</v>
      </c>
      <c r="F26" s="27">
        <f>'5月'!Z24</f>
        <v>20.30833333333333</v>
      </c>
      <c r="G26" s="27">
        <f>'6月'!Z24</f>
        <v>19.287499999999998</v>
      </c>
      <c r="H26" s="27">
        <f>'7月'!Z24</f>
        <v>20.862500000000004</v>
      </c>
      <c r="I26" s="27">
        <f>'8月'!Z24</f>
        <v>25.424999999999997</v>
      </c>
      <c r="J26" s="27">
        <f>'9月'!Z24</f>
        <v>19.875000000000004</v>
      </c>
      <c r="K26" s="27">
        <f>'10月'!Z24</f>
        <v>15.783333333333331</v>
      </c>
      <c r="L26" s="27">
        <f>'11月'!Z24</f>
        <v>6.5708333333333355</v>
      </c>
      <c r="M26" s="28">
        <f>'12月'!Z24</f>
        <v>4.458333333333332</v>
      </c>
      <c r="N26" s="7"/>
    </row>
    <row r="27" spans="1:14" ht="18" customHeight="1">
      <c r="A27" s="25">
        <v>23</v>
      </c>
      <c r="B27" s="26">
        <f>'1月'!Z25</f>
        <v>11.204166666666667</v>
      </c>
      <c r="C27" s="27">
        <f>'2月'!Z25</f>
        <v>4.708333333333334</v>
      </c>
      <c r="D27" s="27">
        <f>'3月'!Z25</f>
        <v>10.866666666666667</v>
      </c>
      <c r="E27" s="27">
        <f>'4月'!Z25</f>
        <v>14.091666666666669</v>
      </c>
      <c r="F27" s="27">
        <f>'5月'!Z25</f>
        <v>19.620833333333337</v>
      </c>
      <c r="G27" s="27">
        <f>'6月'!Z25</f>
        <v>25.316666666666663</v>
      </c>
      <c r="H27" s="27">
        <f>'7月'!Z25</f>
        <v>21.17083333333333</v>
      </c>
      <c r="I27" s="27">
        <f>'8月'!Z25</f>
        <v>24.183333333333337</v>
      </c>
      <c r="J27" s="27">
        <f>'9月'!Z25</f>
        <v>21.01666666666667</v>
      </c>
      <c r="K27" s="27">
        <f>'10月'!Z25</f>
        <v>14.679166666666665</v>
      </c>
      <c r="L27" s="27">
        <f>'11月'!Z25</f>
        <v>10.3375</v>
      </c>
      <c r="M27" s="28">
        <f>'12月'!Z25</f>
        <v>6.6625000000000005</v>
      </c>
      <c r="N27" s="7"/>
    </row>
    <row r="28" spans="1:14" ht="18" customHeight="1">
      <c r="A28" s="25">
        <v>24</v>
      </c>
      <c r="B28" s="26">
        <f>'1月'!Z26</f>
        <v>2.591666666666667</v>
      </c>
      <c r="C28" s="27">
        <f>'2月'!Z26</f>
        <v>3.850000000000001</v>
      </c>
      <c r="D28" s="27">
        <f>'3月'!Z26</f>
        <v>6.170833333333334</v>
      </c>
      <c r="E28" s="27">
        <f>'4月'!Z26</f>
        <v>10.095833333333331</v>
      </c>
      <c r="F28" s="27">
        <f>'5月'!Z26</f>
        <v>18.179166666666664</v>
      </c>
      <c r="G28" s="27">
        <f>'6月'!Z26</f>
        <v>21.112499999999997</v>
      </c>
      <c r="H28" s="27">
        <f>'7月'!Z26</f>
        <v>23.79166666666667</v>
      </c>
      <c r="I28" s="27">
        <f>'8月'!Z26</f>
        <v>23.495833333333326</v>
      </c>
      <c r="J28" s="27">
        <f>'9月'!Z26</f>
        <v>20.999999999999996</v>
      </c>
      <c r="K28" s="27">
        <f>'10月'!Z26</f>
        <v>14.633333333333333</v>
      </c>
      <c r="L28" s="27">
        <f>'11月'!Z26</f>
        <v>11.720833333333331</v>
      </c>
      <c r="M28" s="28">
        <f>'12月'!Z26</f>
        <v>7.420833333333334</v>
      </c>
      <c r="N28" s="7"/>
    </row>
    <row r="29" spans="1:14" ht="18" customHeight="1">
      <c r="A29" s="25">
        <v>25</v>
      </c>
      <c r="B29" s="26">
        <f>'1月'!Z27</f>
        <v>3.5166666666666675</v>
      </c>
      <c r="C29" s="27">
        <f>'2月'!Z27</f>
        <v>7.358333333333334</v>
      </c>
      <c r="D29" s="27">
        <f>'3月'!Z27</f>
        <v>5.5874999999999995</v>
      </c>
      <c r="E29" s="27">
        <f>'4月'!Z27</f>
        <v>10.424999999999999</v>
      </c>
      <c r="F29" s="27">
        <f>'5月'!Z27</f>
        <v>16.066666666666666</v>
      </c>
      <c r="G29" s="27">
        <f>'6月'!Z27</f>
        <v>22.654166666666665</v>
      </c>
      <c r="H29" s="27">
        <f>'7月'!Z27</f>
        <v>26.77916666666667</v>
      </c>
      <c r="I29" s="27">
        <f>'8月'!Z27</f>
        <v>21.912499999999998</v>
      </c>
      <c r="J29" s="27">
        <f>'9月'!Z27</f>
        <v>20.466666666666665</v>
      </c>
      <c r="K29" s="27">
        <f>'10月'!Z27</f>
        <v>15.150000000000006</v>
      </c>
      <c r="L29" s="27">
        <f>'11月'!Z27</f>
        <v>12.529166666666669</v>
      </c>
      <c r="M29" s="28">
        <f>'12月'!Z27</f>
        <v>7.058333333333333</v>
      </c>
      <c r="N29" s="7"/>
    </row>
    <row r="30" spans="1:14" ht="18" customHeight="1">
      <c r="A30" s="25">
        <v>26</v>
      </c>
      <c r="B30" s="26">
        <f>'1月'!Z28</f>
        <v>4.395833333333334</v>
      </c>
      <c r="C30" s="27">
        <f>'2月'!Z28</f>
        <v>4.529166666666668</v>
      </c>
      <c r="D30" s="27">
        <f>'3月'!Z28</f>
        <v>5.366666666666667</v>
      </c>
      <c r="E30" s="27">
        <f>'4月'!Z28</f>
        <v>13.308333333333335</v>
      </c>
      <c r="F30" s="27">
        <f>'5月'!Z28</f>
        <v>16.345833333333335</v>
      </c>
      <c r="G30" s="27">
        <f>'6月'!Z28</f>
        <v>25.616666666666664</v>
      </c>
      <c r="H30" s="27">
        <f>'7月'!Z28</f>
        <v>26.841666666666665</v>
      </c>
      <c r="I30" s="27">
        <f>'8月'!Z28</f>
        <v>21.904166666666672</v>
      </c>
      <c r="J30" s="27">
        <f>'9月'!Z28</f>
        <v>20.529166666666665</v>
      </c>
      <c r="K30" s="27">
        <f>'10月'!Z28</f>
        <v>15.3125</v>
      </c>
      <c r="L30" s="27">
        <f>'11月'!Z28</f>
        <v>12.158333333333333</v>
      </c>
      <c r="M30" s="28">
        <f>'12月'!Z28</f>
        <v>8.574999999999998</v>
      </c>
      <c r="N30" s="7"/>
    </row>
    <row r="31" spans="1:14" ht="18" customHeight="1">
      <c r="A31" s="25">
        <v>27</v>
      </c>
      <c r="B31" s="26">
        <f>'1月'!Z29</f>
        <v>5.8500000000000005</v>
      </c>
      <c r="C31" s="27">
        <f>'2月'!Z29</f>
        <v>2.354166666666667</v>
      </c>
      <c r="D31" s="27">
        <f>'3月'!Z29</f>
        <v>5</v>
      </c>
      <c r="E31" s="27">
        <f>'4月'!Z29</f>
        <v>12.895833333333336</v>
      </c>
      <c r="F31" s="27">
        <f>'5月'!Z29</f>
        <v>18.67083333333333</v>
      </c>
      <c r="G31" s="27">
        <f>'6月'!Z29</f>
        <v>25.36666666666667</v>
      </c>
      <c r="H31" s="27">
        <f>'7月'!Z29</f>
        <v>25.30833333333334</v>
      </c>
      <c r="I31" s="27">
        <f>'8月'!Z29</f>
        <v>22.708333333333332</v>
      </c>
      <c r="J31" s="27">
        <f>'9月'!Z29</f>
        <v>18.95</v>
      </c>
      <c r="K31" s="27">
        <f>'10月'!Z29</f>
        <v>16.5125</v>
      </c>
      <c r="L31" s="27">
        <f>'11月'!Z29</f>
        <v>12.712499999999999</v>
      </c>
      <c r="M31" s="28">
        <f>'12月'!Z29</f>
        <v>7.620833333333334</v>
      </c>
      <c r="N31" s="7"/>
    </row>
    <row r="32" spans="1:14" ht="18" customHeight="1">
      <c r="A32" s="25">
        <v>28</v>
      </c>
      <c r="B32" s="26">
        <f>'1月'!Z30</f>
        <v>5</v>
      </c>
      <c r="C32" s="27">
        <f>'2月'!Z30</f>
        <v>5.033333333333333</v>
      </c>
      <c r="D32" s="27">
        <f>'3月'!Z30</f>
        <v>4.679166666666666</v>
      </c>
      <c r="E32" s="27">
        <f>'4月'!Z30</f>
        <v>9.645833333333332</v>
      </c>
      <c r="F32" s="27">
        <f>'5月'!Z30</f>
        <v>17.691666666666666</v>
      </c>
      <c r="G32" s="27">
        <f>'6月'!Z30</f>
        <v>22.737499999999997</v>
      </c>
      <c r="H32" s="27">
        <f>'7月'!Z30</f>
        <v>24.97083333333333</v>
      </c>
      <c r="I32" s="27">
        <f>'8月'!Z30</f>
        <v>25.17916666666666</v>
      </c>
      <c r="J32" s="27">
        <f>'9月'!Z30</f>
        <v>21.166666666666668</v>
      </c>
      <c r="K32" s="27">
        <f>'10月'!Z30</f>
        <v>14.700000000000001</v>
      </c>
      <c r="L32" s="27">
        <f>'11月'!Z30</f>
        <v>11.654166666666667</v>
      </c>
      <c r="M32" s="28">
        <f>'12月'!Z30</f>
        <v>7.6875</v>
      </c>
      <c r="N32" s="7"/>
    </row>
    <row r="33" spans="1:14" ht="18" customHeight="1">
      <c r="A33" s="25">
        <v>29</v>
      </c>
      <c r="B33" s="26">
        <f>'1月'!Z31</f>
        <v>7.954166666666669</v>
      </c>
      <c r="C33" s="27"/>
      <c r="D33" s="27">
        <f>'3月'!Z31</f>
        <v>6.020833333333332</v>
      </c>
      <c r="E33" s="27">
        <f>'4月'!Z31</f>
        <v>10.862499999999999</v>
      </c>
      <c r="F33" s="27">
        <f>'5月'!Z31</f>
        <v>16.57916666666667</v>
      </c>
      <c r="G33" s="27">
        <f>'6月'!Z31</f>
        <v>21.4375</v>
      </c>
      <c r="H33" s="27">
        <f>'7月'!Z31</f>
        <v>25.554166666666664</v>
      </c>
      <c r="I33" s="27">
        <f>'8月'!Z31</f>
        <v>26.16666666666666</v>
      </c>
      <c r="J33" s="27">
        <f>'9月'!Z31</f>
        <v>21.399999999999995</v>
      </c>
      <c r="K33" s="27">
        <f>'10月'!Z31</f>
        <v>16.462500000000002</v>
      </c>
      <c r="L33" s="27">
        <f>'11月'!Z31</f>
        <v>8.683333333333335</v>
      </c>
      <c r="M33" s="28">
        <f>'12月'!Z31</f>
        <v>4.133333333333333</v>
      </c>
      <c r="N33" s="7"/>
    </row>
    <row r="34" spans="1:14" ht="18" customHeight="1">
      <c r="A34" s="25">
        <v>30</v>
      </c>
      <c r="B34" s="26">
        <f>'1月'!Z32</f>
        <v>9.466666666666667</v>
      </c>
      <c r="C34" s="27"/>
      <c r="D34" s="27">
        <f>'3月'!Z32</f>
        <v>6.037499999999999</v>
      </c>
      <c r="E34" s="27">
        <f>'4月'!Z32</f>
        <v>15.191666666666665</v>
      </c>
      <c r="F34" s="27">
        <f>'5月'!Z32</f>
        <v>17.62083333333333</v>
      </c>
      <c r="G34" s="27">
        <f>'6月'!Z32</f>
        <v>19.8875</v>
      </c>
      <c r="H34" s="27">
        <f>'7月'!Z32</f>
        <v>24.025000000000002</v>
      </c>
      <c r="I34" s="27">
        <f>'8月'!Z32</f>
        <v>20.7375</v>
      </c>
      <c r="J34" s="27">
        <f>'9月'!Z32</f>
        <v>18.754166666666666</v>
      </c>
      <c r="K34" s="27">
        <f>'10月'!Z32</f>
        <v>18.025000000000002</v>
      </c>
      <c r="L34" s="27">
        <f>'11月'!Z32</f>
        <v>9.395833333333334</v>
      </c>
      <c r="M34" s="28">
        <f>'12月'!Z32</f>
        <v>6.883333333333333</v>
      </c>
      <c r="N34" s="7"/>
    </row>
    <row r="35" spans="1:14" ht="18" customHeight="1">
      <c r="A35" s="33">
        <v>31</v>
      </c>
      <c r="B35" s="34">
        <f>'1月'!Z33</f>
        <v>6.104166666666665</v>
      </c>
      <c r="C35" s="35"/>
      <c r="D35" s="35">
        <f>'3月'!Z33</f>
        <v>7.895833333333333</v>
      </c>
      <c r="E35" s="35"/>
      <c r="F35" s="35">
        <f>'5月'!Z33</f>
        <v>15.612499999999999</v>
      </c>
      <c r="G35" s="35"/>
      <c r="H35" s="35">
        <f>'7月'!Z33</f>
        <v>21.333333333333332</v>
      </c>
      <c r="I35" s="35">
        <f>'8月'!Z33</f>
        <v>18.395833333333332</v>
      </c>
      <c r="J35" s="35"/>
      <c r="K35" s="35">
        <f>'10月'!Z33</f>
        <v>16.400000000000002</v>
      </c>
      <c r="L35" s="35"/>
      <c r="M35" s="36">
        <f>'12月'!Z33</f>
        <v>5.0375000000000005</v>
      </c>
      <c r="N35" s="7"/>
    </row>
    <row r="36" spans="1:14" ht="18" customHeight="1">
      <c r="A36" s="183" t="s">
        <v>9</v>
      </c>
      <c r="B36" s="184">
        <f>AVERAGE(B5:B35)</f>
        <v>5.291532258064516</v>
      </c>
      <c r="C36" s="185">
        <f>AVERAGE(C5:C35)</f>
        <v>5.665327380952382</v>
      </c>
      <c r="D36" s="185">
        <f aca="true" t="shared" si="0" ref="D36:M36">AVERAGE(D5:D35)</f>
        <v>7.630376344086024</v>
      </c>
      <c r="E36" s="185">
        <f t="shared" si="0"/>
        <v>12.990277777777775</v>
      </c>
      <c r="F36" s="185">
        <f t="shared" si="0"/>
        <v>17.411559139784945</v>
      </c>
      <c r="G36" s="185">
        <f t="shared" si="0"/>
        <v>19.578750000000003</v>
      </c>
      <c r="H36" s="185">
        <f t="shared" si="0"/>
        <v>23.602956989247314</v>
      </c>
      <c r="I36" s="185">
        <f t="shared" si="0"/>
        <v>23.449327956989244</v>
      </c>
      <c r="J36" s="185">
        <f t="shared" si="0"/>
        <v>20.602777777777778</v>
      </c>
      <c r="K36" s="185">
        <f t="shared" si="0"/>
        <v>16.809946236559135</v>
      </c>
      <c r="L36" s="185">
        <f t="shared" si="0"/>
        <v>11.958749999999998</v>
      </c>
      <c r="M36" s="186">
        <f t="shared" si="0"/>
        <v>7.483602150537633</v>
      </c>
      <c r="N36" s="7"/>
    </row>
    <row r="37" spans="1:14" ht="18" customHeight="1">
      <c r="A37" s="37" t="s">
        <v>35</v>
      </c>
      <c r="B37" s="38">
        <f>AVERAGE(B5:B14)</f>
        <v>4.858333333333333</v>
      </c>
      <c r="C37" s="39">
        <f aca="true" t="shared" si="1" ref="C37:M37">AVERAGE(C5:C14)</f>
        <v>5.190833333333334</v>
      </c>
      <c r="D37" s="39">
        <f t="shared" si="1"/>
        <v>6.56875</v>
      </c>
      <c r="E37" s="39">
        <f t="shared" si="1"/>
        <v>11.671666666666667</v>
      </c>
      <c r="F37" s="39">
        <f t="shared" si="1"/>
        <v>17.072916666666664</v>
      </c>
      <c r="G37" s="39">
        <f t="shared" si="1"/>
        <v>18.25875</v>
      </c>
      <c r="H37" s="39">
        <f t="shared" si="1"/>
        <v>22.43125</v>
      </c>
      <c r="I37" s="39">
        <f t="shared" si="1"/>
        <v>23.184166666666666</v>
      </c>
      <c r="J37" s="39">
        <f t="shared" si="1"/>
        <v>21.525416666666665</v>
      </c>
      <c r="K37" s="39">
        <f t="shared" si="1"/>
        <v>18.474583333333335</v>
      </c>
      <c r="L37" s="39">
        <f t="shared" si="1"/>
        <v>13.701250000000002</v>
      </c>
      <c r="M37" s="40">
        <f t="shared" si="1"/>
        <v>9.839166666666667</v>
      </c>
      <c r="N37" s="7"/>
    </row>
    <row r="38" spans="1:14" ht="18" customHeight="1">
      <c r="A38" s="41" t="s">
        <v>36</v>
      </c>
      <c r="B38" s="42">
        <f>AVERAGE(B15:B24)</f>
        <v>4.657083333333333</v>
      </c>
      <c r="C38" s="43">
        <f aca="true" t="shared" si="2" ref="C38:M38">AVERAGE(C15:C24)</f>
        <v>6.904166666666667</v>
      </c>
      <c r="D38" s="43">
        <f t="shared" si="2"/>
        <v>9.252916666666668</v>
      </c>
      <c r="E38" s="43">
        <f t="shared" si="2"/>
        <v>14.352916666666669</v>
      </c>
      <c r="F38" s="43">
        <f t="shared" si="2"/>
        <v>17.098333333333333</v>
      </c>
      <c r="G38" s="43">
        <f t="shared" si="2"/>
        <v>18.077916666666663</v>
      </c>
      <c r="H38" s="43">
        <f t="shared" si="2"/>
        <v>24.559166666666666</v>
      </c>
      <c r="I38" s="43">
        <f t="shared" si="2"/>
        <v>23.880000000000003</v>
      </c>
      <c r="J38" s="43">
        <f t="shared" si="2"/>
        <v>20.13375</v>
      </c>
      <c r="K38" s="43">
        <f t="shared" si="2"/>
        <v>16.241666666666667</v>
      </c>
      <c r="L38" s="43">
        <f t="shared" si="2"/>
        <v>11.602500000000001</v>
      </c>
      <c r="M38" s="44">
        <f t="shared" si="2"/>
        <v>6.475</v>
      </c>
      <c r="N38" s="7"/>
    </row>
    <row r="39" spans="1:14" ht="18" customHeight="1">
      <c r="A39" s="45" t="s">
        <v>37</v>
      </c>
      <c r="B39" s="46">
        <f>AVERAGE(B25:B35)</f>
        <v>6.262121212121214</v>
      </c>
      <c r="C39" s="47">
        <f aca="true" t="shared" si="3" ref="C39:M39">AVERAGE(C25:C35)</f>
        <v>4.709895833333333</v>
      </c>
      <c r="D39" s="47">
        <f t="shared" si="3"/>
        <v>7.120454545454544</v>
      </c>
      <c r="E39" s="47">
        <f t="shared" si="3"/>
        <v>12.946249999999997</v>
      </c>
      <c r="F39" s="47">
        <f t="shared" si="3"/>
        <v>18.004166666666666</v>
      </c>
      <c r="G39" s="47">
        <f t="shared" si="3"/>
        <v>22.399583333333332</v>
      </c>
      <c r="H39" s="47">
        <f t="shared" si="3"/>
        <v>23.798863636363638</v>
      </c>
      <c r="I39" s="47">
        <f t="shared" si="3"/>
        <v>23.298863636363638</v>
      </c>
      <c r="J39" s="47">
        <f t="shared" si="3"/>
        <v>20.149166666666666</v>
      </c>
      <c r="K39" s="47">
        <f t="shared" si="3"/>
        <v>15.813257575757577</v>
      </c>
      <c r="L39" s="47">
        <f t="shared" si="3"/>
        <v>10.572500000000002</v>
      </c>
      <c r="M39" s="48">
        <f t="shared" si="3"/>
        <v>6.259090909090909</v>
      </c>
      <c r="N39" s="7"/>
    </row>
    <row r="41" spans="1:13" ht="18" customHeight="1">
      <c r="A41" s="179" t="s">
        <v>38</v>
      </c>
      <c r="B41" s="180">
        <v>4.537500896057348</v>
      </c>
      <c r="C41" s="181">
        <v>4.429226717296113</v>
      </c>
      <c r="D41" s="181">
        <v>6.815475806451611</v>
      </c>
      <c r="E41" s="181">
        <v>11.97903425925926</v>
      </c>
      <c r="F41" s="181">
        <v>16.07158154121864</v>
      </c>
      <c r="G41" s="181">
        <v>19.13666759259259</v>
      </c>
      <c r="H41" s="181">
        <v>22.90294265232975</v>
      </c>
      <c r="I41" s="181">
        <v>24.812900537634405</v>
      </c>
      <c r="J41" s="181">
        <v>21.601480092592592</v>
      </c>
      <c r="K41" s="181">
        <v>16.616767025089608</v>
      </c>
      <c r="L41" s="181">
        <v>11.792525925925924</v>
      </c>
      <c r="M41" s="182">
        <v>7.2079471326164875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6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53" customWidth="1"/>
    <col min="2" max="13" width="7.25390625" style="53" customWidth="1"/>
    <col min="14" max="16384" width="6.75390625" style="53" customWidth="1"/>
  </cols>
  <sheetData>
    <row r="1" spans="1:14" ht="24.75" customHeight="1">
      <c r="A1" s="49" t="s">
        <v>39</v>
      </c>
      <c r="B1" s="50"/>
      <c r="C1" s="50"/>
      <c r="D1" s="50"/>
      <c r="E1" s="50"/>
      <c r="F1" s="50"/>
      <c r="G1" s="51"/>
      <c r="H1" s="51"/>
      <c r="I1" s="175">
        <f>'1月'!Z1</f>
        <v>2009</v>
      </c>
      <c r="J1" s="174" t="s">
        <v>1</v>
      </c>
      <c r="K1" s="173" t="str">
        <f>("（平成"&amp;TEXT((I1-1988),"0")&amp;"年）")</f>
        <v>（平成21年）</v>
      </c>
      <c r="L1" s="51"/>
      <c r="M1" s="51"/>
      <c r="N1" s="52"/>
    </row>
    <row r="2" spans="1:14" ht="16.5" customHeight="1">
      <c r="A2" s="54" t="s">
        <v>2</v>
      </c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52"/>
    </row>
    <row r="3" spans="1:14" ht="16.5" customHeight="1">
      <c r="A3" s="58"/>
      <c r="B3" s="59" t="s">
        <v>22</v>
      </c>
      <c r="C3" s="60" t="s">
        <v>23</v>
      </c>
      <c r="D3" s="60" t="s">
        <v>24</v>
      </c>
      <c r="E3" s="60" t="s">
        <v>25</v>
      </c>
      <c r="F3" s="60" t="s">
        <v>26</v>
      </c>
      <c r="G3" s="60" t="s">
        <v>27</v>
      </c>
      <c r="H3" s="60" t="s">
        <v>28</v>
      </c>
      <c r="I3" s="60" t="s">
        <v>29</v>
      </c>
      <c r="J3" s="60" t="s">
        <v>30</v>
      </c>
      <c r="K3" s="60" t="s">
        <v>31</v>
      </c>
      <c r="L3" s="60" t="s">
        <v>32</v>
      </c>
      <c r="M3" s="61" t="s">
        <v>33</v>
      </c>
      <c r="N3" s="52"/>
    </row>
    <row r="4" spans="1:14" ht="16.5" customHeight="1">
      <c r="A4" s="62" t="s">
        <v>34</v>
      </c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  <c r="N4" s="52"/>
    </row>
    <row r="5" spans="1:14" ht="16.5" customHeight="1">
      <c r="A5" s="66">
        <v>1</v>
      </c>
      <c r="B5" s="67">
        <f>'1月'!AA3</f>
        <v>9.4</v>
      </c>
      <c r="C5" s="68">
        <f>'2月'!AA3</f>
        <v>9.7</v>
      </c>
      <c r="D5" s="68">
        <f>'3月'!AA3</f>
        <v>8.9</v>
      </c>
      <c r="E5" s="68">
        <f>'4月'!AA3</f>
        <v>11.5</v>
      </c>
      <c r="F5" s="68">
        <f>'5月'!AA3</f>
        <v>21.8</v>
      </c>
      <c r="G5" s="68">
        <f>'6月'!AA3</f>
        <v>18.9</v>
      </c>
      <c r="H5" s="68">
        <f>'7月'!AA3</f>
        <v>25.2</v>
      </c>
      <c r="I5" s="68">
        <f>'8月'!AA3</f>
        <v>24.6</v>
      </c>
      <c r="J5" s="68">
        <f>'9月'!AA3</f>
        <v>26.1</v>
      </c>
      <c r="K5" s="68">
        <f>'10月'!AA3</f>
        <v>21.3</v>
      </c>
      <c r="L5" s="68">
        <f>'11月'!AA3</f>
        <v>23.4</v>
      </c>
      <c r="M5" s="69">
        <f>'12月'!AA3</f>
        <v>13</v>
      </c>
      <c r="N5" s="52"/>
    </row>
    <row r="6" spans="1:14" ht="16.5" customHeight="1">
      <c r="A6" s="70">
        <v>2</v>
      </c>
      <c r="B6" s="71">
        <f>'1月'!AA4</f>
        <v>10.5</v>
      </c>
      <c r="C6" s="72">
        <f>'2月'!AA4</f>
        <v>8</v>
      </c>
      <c r="D6" s="72">
        <f>'3月'!AA4</f>
        <v>9.9</v>
      </c>
      <c r="E6" s="72">
        <f>'4月'!AA4</f>
        <v>12.4</v>
      </c>
      <c r="F6" s="72">
        <f>'5月'!AA4</f>
        <v>22.7</v>
      </c>
      <c r="G6" s="72">
        <f>'6月'!AA4</f>
        <v>24.4</v>
      </c>
      <c r="H6" s="72">
        <f>'7月'!AA4</f>
        <v>21</v>
      </c>
      <c r="I6" s="72">
        <f>'8月'!AA4</f>
        <v>23</v>
      </c>
      <c r="J6" s="72">
        <f>'9月'!AA4</f>
        <v>23.2</v>
      </c>
      <c r="K6" s="72">
        <f>'10月'!AA4</f>
        <v>23.1</v>
      </c>
      <c r="L6" s="72">
        <f>'11月'!AA4</f>
        <v>13.3</v>
      </c>
      <c r="M6" s="73">
        <f>'12月'!AA4</f>
        <v>15.8</v>
      </c>
      <c r="N6" s="52"/>
    </row>
    <row r="7" spans="1:14" ht="16.5" customHeight="1">
      <c r="A7" s="70">
        <v>3</v>
      </c>
      <c r="B7" s="71">
        <f>'1月'!AA5</f>
        <v>10.3</v>
      </c>
      <c r="C7" s="72">
        <f>'2月'!AA5</f>
        <v>11.3</v>
      </c>
      <c r="D7" s="72">
        <f>'3月'!AA5</f>
        <v>5</v>
      </c>
      <c r="E7" s="72">
        <f>'4月'!AA5</f>
        <v>13</v>
      </c>
      <c r="F7" s="72">
        <f>'5月'!AA5</f>
        <v>22.9</v>
      </c>
      <c r="G7" s="72">
        <f>'6月'!AA5</f>
        <v>23.4</v>
      </c>
      <c r="H7" s="72">
        <f>'7月'!AA5</f>
        <v>21.6</v>
      </c>
      <c r="I7" s="72">
        <f>'8月'!AA5</f>
        <v>26.8</v>
      </c>
      <c r="J7" s="72">
        <f>'9月'!AA5</f>
        <v>23</v>
      </c>
      <c r="K7" s="72">
        <f>'10月'!AA5</f>
        <v>23.7</v>
      </c>
      <c r="L7" s="72">
        <f>'11月'!AA5</f>
        <v>12</v>
      </c>
      <c r="M7" s="73">
        <f>'12月'!AA5</f>
        <v>12.5</v>
      </c>
      <c r="N7" s="52"/>
    </row>
    <row r="8" spans="1:14" ht="16.5" customHeight="1">
      <c r="A8" s="70">
        <v>4</v>
      </c>
      <c r="B8" s="71">
        <f>'1月'!AA6</f>
        <v>11.4</v>
      </c>
      <c r="C8" s="72">
        <f>'2月'!AA6</f>
        <v>7.3</v>
      </c>
      <c r="D8" s="72">
        <f>'3月'!AA6</f>
        <v>8.8</v>
      </c>
      <c r="E8" s="72">
        <f>'4月'!AA6</f>
        <v>14.5</v>
      </c>
      <c r="F8" s="72">
        <f>'5月'!AA6</f>
        <v>20.9</v>
      </c>
      <c r="G8" s="72">
        <f>'6月'!AA6</f>
        <v>21.7</v>
      </c>
      <c r="H8" s="72">
        <f>'7月'!AA6</f>
        <v>22.3</v>
      </c>
      <c r="I8" s="72">
        <f>'8月'!AA6</f>
        <v>25.8</v>
      </c>
      <c r="J8" s="72">
        <f>'9月'!AA6</f>
        <v>23.5</v>
      </c>
      <c r="K8" s="72">
        <f>'10月'!AA6</f>
        <v>23.6</v>
      </c>
      <c r="L8" s="72">
        <f>'11月'!AA6</f>
        <v>15.6</v>
      </c>
      <c r="M8" s="73">
        <f>'12月'!AA6</f>
        <v>12.5</v>
      </c>
      <c r="N8" s="52"/>
    </row>
    <row r="9" spans="1:14" ht="16.5" customHeight="1">
      <c r="A9" s="70">
        <v>5</v>
      </c>
      <c r="B9" s="71">
        <f>'1月'!AA7</f>
        <v>10.6</v>
      </c>
      <c r="C9" s="72">
        <f>'2月'!AA7</f>
        <v>9.1</v>
      </c>
      <c r="D9" s="72">
        <f>'3月'!AA7</f>
        <v>8.6</v>
      </c>
      <c r="E9" s="72">
        <f>'4月'!AA7</f>
        <v>17.3</v>
      </c>
      <c r="F9" s="72">
        <f>'5月'!AA7</f>
        <v>19.6</v>
      </c>
      <c r="G9" s="72">
        <f>'6月'!AA7</f>
        <v>20.3</v>
      </c>
      <c r="H9" s="72">
        <f>'7月'!AA7</f>
        <v>23.1</v>
      </c>
      <c r="I9" s="72">
        <f>'8月'!AA7</f>
        <v>25.9</v>
      </c>
      <c r="J9" s="72">
        <f>'9月'!AA7</f>
        <v>26.1</v>
      </c>
      <c r="K9" s="72">
        <f>'10月'!AA7</f>
        <v>21.1</v>
      </c>
      <c r="L9" s="72">
        <f>'11月'!AA7</f>
        <v>17.7</v>
      </c>
      <c r="M9" s="73">
        <f>'12月'!AA7</f>
        <v>14.2</v>
      </c>
      <c r="N9" s="52"/>
    </row>
    <row r="10" spans="1:14" ht="16.5" customHeight="1">
      <c r="A10" s="70">
        <v>6</v>
      </c>
      <c r="B10" s="71">
        <f>'1月'!AA8</f>
        <v>9.7</v>
      </c>
      <c r="C10" s="72">
        <f>'2月'!AA8</f>
        <v>10.3</v>
      </c>
      <c r="D10" s="72">
        <f>'3月'!AA8</f>
        <v>13</v>
      </c>
      <c r="E10" s="72">
        <f>'4月'!AA8</f>
        <v>15.5</v>
      </c>
      <c r="F10" s="72">
        <f>'5月'!AA8</f>
        <v>17.8</v>
      </c>
      <c r="G10" s="72">
        <f>'6月'!AA8</f>
        <v>23.4</v>
      </c>
      <c r="H10" s="72">
        <f>'7月'!AA8</f>
        <v>27.5</v>
      </c>
      <c r="I10" s="72">
        <f>'8月'!AA8</f>
        <v>28.3</v>
      </c>
      <c r="J10" s="72">
        <f>'9月'!AA8</f>
        <v>25.8</v>
      </c>
      <c r="K10" s="72">
        <f>'10月'!AA8</f>
        <v>18.7</v>
      </c>
      <c r="L10" s="72">
        <f>'11月'!AA8</f>
        <v>18.4</v>
      </c>
      <c r="M10" s="73">
        <f>'12月'!AA8</f>
        <v>16.7</v>
      </c>
      <c r="N10" s="52"/>
    </row>
    <row r="11" spans="1:14" ht="16.5" customHeight="1">
      <c r="A11" s="70">
        <v>7</v>
      </c>
      <c r="B11" s="71">
        <f>'1月'!AA9</f>
        <v>8.6</v>
      </c>
      <c r="C11" s="72">
        <f>'2月'!AA9</f>
        <v>7.8</v>
      </c>
      <c r="D11" s="72">
        <f>'3月'!AA9</f>
        <v>13.3</v>
      </c>
      <c r="E11" s="72">
        <f>'4月'!AA9</f>
        <v>16.5</v>
      </c>
      <c r="F11" s="72">
        <f>'5月'!AA9</f>
        <v>17.8</v>
      </c>
      <c r="G11" s="72">
        <f>'6月'!AA9</f>
        <v>22.4</v>
      </c>
      <c r="H11" s="72">
        <f>'7月'!AA9</f>
        <v>30.5</v>
      </c>
      <c r="I11" s="72">
        <f>'8月'!AA9</f>
        <v>27.7</v>
      </c>
      <c r="J11" s="72">
        <f>'9月'!AA9</f>
        <v>25.3</v>
      </c>
      <c r="K11" s="72">
        <f>'10月'!AA9</f>
        <v>18.3</v>
      </c>
      <c r="L11" s="72">
        <f>'11月'!AA9</f>
        <v>19</v>
      </c>
      <c r="M11" s="73">
        <f>'12月'!AA9</f>
        <v>13.9</v>
      </c>
      <c r="N11" s="52"/>
    </row>
    <row r="12" spans="1:14" ht="16.5" customHeight="1">
      <c r="A12" s="70">
        <v>8</v>
      </c>
      <c r="B12" s="71">
        <f>'1月'!AA10</f>
        <v>8</v>
      </c>
      <c r="C12" s="72">
        <f>'2月'!AA10</f>
        <v>10.6</v>
      </c>
      <c r="D12" s="72">
        <f>'3月'!AA10</f>
        <v>9.1</v>
      </c>
      <c r="E12" s="72">
        <f>'4月'!AA10</f>
        <v>16.1</v>
      </c>
      <c r="F12" s="72">
        <f>'5月'!AA10</f>
        <v>17.2</v>
      </c>
      <c r="G12" s="72">
        <f>'6月'!AA10</f>
        <v>18.4</v>
      </c>
      <c r="H12" s="72">
        <f>'7月'!AA10</f>
        <v>28.3</v>
      </c>
      <c r="I12" s="72">
        <f>'8月'!AA10</f>
        <v>25.2</v>
      </c>
      <c r="J12" s="72">
        <f>'9月'!AA10</f>
        <v>27</v>
      </c>
      <c r="K12" s="72">
        <f>'10月'!AA10</f>
        <v>24.2</v>
      </c>
      <c r="L12" s="72">
        <f>'11月'!AA10</f>
        <v>19.1</v>
      </c>
      <c r="M12" s="73">
        <f>'12月'!AA10</f>
        <v>11.5</v>
      </c>
      <c r="N12" s="52"/>
    </row>
    <row r="13" spans="1:14" ht="16.5" customHeight="1">
      <c r="A13" s="70">
        <v>9</v>
      </c>
      <c r="B13" s="71">
        <f>'1月'!AA11</f>
        <v>8.5</v>
      </c>
      <c r="C13" s="72">
        <f>'2月'!AA11</f>
        <v>7.6</v>
      </c>
      <c r="D13" s="72">
        <f>'3月'!AA11</f>
        <v>10.9</v>
      </c>
      <c r="E13" s="72">
        <f>'4月'!AA11</f>
        <v>20</v>
      </c>
      <c r="F13" s="72">
        <f>'5月'!AA11</f>
        <v>19.5</v>
      </c>
      <c r="G13" s="72">
        <f>'6月'!AA11</f>
        <v>20.5</v>
      </c>
      <c r="H13" s="72">
        <f>'7月'!AA11</f>
        <v>26.2</v>
      </c>
      <c r="I13" s="72">
        <f>'8月'!AA11</f>
        <v>26.9</v>
      </c>
      <c r="J13" s="72">
        <f>'9月'!AA11</f>
        <v>23.7</v>
      </c>
      <c r="K13" s="72">
        <f>'10月'!AA11</f>
        <v>23.3</v>
      </c>
      <c r="L13" s="72">
        <f>'11月'!AA11</f>
        <v>22.1</v>
      </c>
      <c r="M13" s="73">
        <f>'12月'!AA11</f>
        <v>12.6</v>
      </c>
      <c r="N13" s="52"/>
    </row>
    <row r="14" spans="1:14" ht="16.5" customHeight="1">
      <c r="A14" s="74">
        <v>10</v>
      </c>
      <c r="B14" s="75">
        <f>'1月'!AA12</f>
        <v>9.3</v>
      </c>
      <c r="C14" s="76">
        <f>'2月'!AA12</f>
        <v>11.8</v>
      </c>
      <c r="D14" s="76">
        <f>'3月'!AA12</f>
        <v>16.4</v>
      </c>
      <c r="E14" s="76">
        <f>'4月'!AA12</f>
        <v>24.7</v>
      </c>
      <c r="F14" s="76">
        <f>'5月'!AA12</f>
        <v>26.1</v>
      </c>
      <c r="G14" s="76">
        <f>'6月'!AA12</f>
        <v>21.7</v>
      </c>
      <c r="H14" s="76">
        <f>'7月'!AA12</f>
        <v>31</v>
      </c>
      <c r="I14" s="76">
        <f>'8月'!AA12</f>
        <v>24.3</v>
      </c>
      <c r="J14" s="76">
        <f>'9月'!AA12</f>
        <v>27.6</v>
      </c>
      <c r="K14" s="76">
        <f>'10月'!AA12</f>
        <v>18.8</v>
      </c>
      <c r="L14" s="76">
        <f>'11月'!AA12</f>
        <v>19.9</v>
      </c>
      <c r="M14" s="77">
        <f>'12月'!AA12</f>
        <v>11.2</v>
      </c>
      <c r="N14" s="52"/>
    </row>
    <row r="15" spans="1:14" ht="16.5" customHeight="1">
      <c r="A15" s="66">
        <v>11</v>
      </c>
      <c r="B15" s="67">
        <f>'1月'!AA13</f>
        <v>7.5</v>
      </c>
      <c r="C15" s="68">
        <f>'2月'!AA13</f>
        <v>7.5</v>
      </c>
      <c r="D15" s="68">
        <f>'3月'!AA13</f>
        <v>10.8</v>
      </c>
      <c r="E15" s="68">
        <f>'4月'!AA13</f>
        <v>22</v>
      </c>
      <c r="F15" s="68">
        <f>'5月'!AA13</f>
        <v>20.2</v>
      </c>
      <c r="G15" s="68">
        <f>'6月'!AA13</f>
        <v>21</v>
      </c>
      <c r="H15" s="68">
        <f>'7月'!AA13</f>
        <v>24.7</v>
      </c>
      <c r="I15" s="68">
        <f>'8月'!AA13</f>
        <v>27.6</v>
      </c>
      <c r="J15" s="68">
        <f>'9月'!AA13</f>
        <v>25.1</v>
      </c>
      <c r="K15" s="68">
        <f>'10月'!AA13</f>
        <v>22.2</v>
      </c>
      <c r="L15" s="68">
        <f>'11月'!AA13</f>
        <v>16.8</v>
      </c>
      <c r="M15" s="69">
        <f>'12月'!AA13</f>
        <v>11.4</v>
      </c>
      <c r="N15" s="52"/>
    </row>
    <row r="16" spans="1:14" ht="16.5" customHeight="1">
      <c r="A16" s="70">
        <v>12</v>
      </c>
      <c r="B16" s="71">
        <f>'1月'!AA14</f>
        <v>9.2</v>
      </c>
      <c r="C16" s="72">
        <f>'2月'!AA14</f>
        <v>12.2</v>
      </c>
      <c r="D16" s="72">
        <f>'3月'!AA14</f>
        <v>11.1</v>
      </c>
      <c r="E16" s="72">
        <f>'4月'!AA14</f>
        <v>18.5</v>
      </c>
      <c r="F16" s="72">
        <f>'5月'!AA14</f>
        <v>20.9</v>
      </c>
      <c r="G16" s="72">
        <f>'6月'!AA14</f>
        <v>24.4</v>
      </c>
      <c r="H16" s="72">
        <f>'7月'!AA14</f>
        <v>27.9</v>
      </c>
      <c r="I16" s="72">
        <f>'8月'!AA14</f>
        <v>24.8</v>
      </c>
      <c r="J16" s="72">
        <f>'9月'!AA14</f>
        <v>20.3</v>
      </c>
      <c r="K16" s="72">
        <f>'10月'!AA14</f>
        <v>17.9</v>
      </c>
      <c r="L16" s="72">
        <f>'11月'!AA14</f>
        <v>13.2</v>
      </c>
      <c r="M16" s="73">
        <f>'12月'!AA14</f>
        <v>16.4</v>
      </c>
      <c r="N16" s="52"/>
    </row>
    <row r="17" spans="1:14" ht="16.5" customHeight="1">
      <c r="A17" s="70">
        <v>13</v>
      </c>
      <c r="B17" s="71">
        <f>'1月'!AA15</f>
        <v>8.8</v>
      </c>
      <c r="C17" s="72">
        <f>'2月'!AA15</f>
        <v>16.1</v>
      </c>
      <c r="D17" s="72">
        <f>'3月'!AA15</f>
        <v>12.7</v>
      </c>
      <c r="E17" s="72">
        <f>'4月'!AA15</f>
        <v>21.7</v>
      </c>
      <c r="F17" s="72">
        <f>'5月'!AA15</f>
        <v>22.2</v>
      </c>
      <c r="G17" s="72">
        <f>'6月'!AA15</f>
        <v>23.9</v>
      </c>
      <c r="H17" s="72">
        <f>'7月'!AA15</f>
        <v>34.1</v>
      </c>
      <c r="I17" s="72">
        <f>'8月'!AA15</f>
        <v>28.4</v>
      </c>
      <c r="J17" s="72">
        <f>'9月'!AA15</f>
        <v>27.7</v>
      </c>
      <c r="K17" s="72">
        <f>'10月'!AA15</f>
        <v>20.6</v>
      </c>
      <c r="L17" s="72">
        <f>'11月'!AA15</f>
        <v>14.4</v>
      </c>
      <c r="M17" s="73">
        <f>'12月'!AA15</f>
        <v>11.7</v>
      </c>
      <c r="N17" s="52"/>
    </row>
    <row r="18" spans="1:14" ht="16.5" customHeight="1">
      <c r="A18" s="70">
        <v>14</v>
      </c>
      <c r="B18" s="71">
        <f>'1月'!AA16</f>
        <v>8.9</v>
      </c>
      <c r="C18" s="72">
        <f>'2月'!AA16</f>
        <v>23.3</v>
      </c>
      <c r="D18" s="72">
        <f>'3月'!AA16</f>
        <v>15.6</v>
      </c>
      <c r="E18" s="72">
        <f>'4月'!AA16</f>
        <v>21.9</v>
      </c>
      <c r="F18" s="72">
        <f>'5月'!AA16</f>
        <v>20.8</v>
      </c>
      <c r="G18" s="72">
        <f>'6月'!AA16</f>
        <v>20.7</v>
      </c>
      <c r="H18" s="72">
        <f>'7月'!AA16</f>
        <v>27.7</v>
      </c>
      <c r="I18" s="72">
        <f>'8月'!AA16</f>
        <v>29.8</v>
      </c>
      <c r="J18" s="72">
        <f>'9月'!AA16</f>
        <v>24.4</v>
      </c>
      <c r="K18" s="72">
        <f>'10月'!AA16</f>
        <v>19.9</v>
      </c>
      <c r="L18" s="72">
        <f>'11月'!AA16</f>
        <v>19.6</v>
      </c>
      <c r="M18" s="73">
        <f>'12月'!AA16</f>
        <v>9.4</v>
      </c>
      <c r="N18" s="52"/>
    </row>
    <row r="19" spans="1:14" ht="16.5" customHeight="1">
      <c r="A19" s="70">
        <v>15</v>
      </c>
      <c r="B19" s="71">
        <f>'1月'!AA17</f>
        <v>7</v>
      </c>
      <c r="C19" s="72">
        <f>'2月'!AA17</f>
        <v>12.5</v>
      </c>
      <c r="D19" s="72">
        <f>'3月'!AA17</f>
        <v>12.5</v>
      </c>
      <c r="E19" s="72">
        <f>'4月'!AA17</f>
        <v>22.7</v>
      </c>
      <c r="F19" s="72">
        <f>'5月'!AA17</f>
        <v>15.6</v>
      </c>
      <c r="G19" s="72">
        <f>'6月'!AA17</f>
        <v>20.3</v>
      </c>
      <c r="H19" s="72">
        <f>'7月'!AA17</f>
        <v>33</v>
      </c>
      <c r="I19" s="72">
        <f>'8月'!AA17</f>
        <v>27.4</v>
      </c>
      <c r="J19" s="72">
        <f>'9月'!AA17</f>
        <v>24.2</v>
      </c>
      <c r="K19" s="72">
        <f>'10月'!AA17</f>
        <v>19.2</v>
      </c>
      <c r="L19" s="72">
        <f>'11月'!AA17</f>
        <v>21.6</v>
      </c>
      <c r="M19" s="73">
        <f>'12月'!AA17</f>
        <v>8.4</v>
      </c>
      <c r="N19" s="52"/>
    </row>
    <row r="20" spans="1:14" ht="16.5" customHeight="1">
      <c r="A20" s="70">
        <v>16</v>
      </c>
      <c r="B20" s="71">
        <f>'1月'!AA18</f>
        <v>9.1</v>
      </c>
      <c r="C20" s="72">
        <f>'2月'!AA18</f>
        <v>10.3</v>
      </c>
      <c r="D20" s="72">
        <f>'3月'!AA18</f>
        <v>12.3</v>
      </c>
      <c r="E20" s="72">
        <f>'4月'!AA18</f>
        <v>16.3</v>
      </c>
      <c r="F20" s="72">
        <f>'5月'!AA18</f>
        <v>18.1</v>
      </c>
      <c r="G20" s="72">
        <f>'6月'!AA18</f>
        <v>20.6</v>
      </c>
      <c r="H20" s="72">
        <f>'7月'!AA18</f>
        <v>30.5</v>
      </c>
      <c r="I20" s="72">
        <f>'8月'!AA18</f>
        <v>27</v>
      </c>
      <c r="J20" s="72">
        <f>'9月'!AA18</f>
        <v>25</v>
      </c>
      <c r="K20" s="72">
        <f>'10月'!AA18</f>
        <v>19.8</v>
      </c>
      <c r="L20" s="72">
        <f>'11月'!AA18</f>
        <v>15.2</v>
      </c>
      <c r="M20" s="73">
        <f>'12月'!AA18</f>
        <v>7.6</v>
      </c>
      <c r="N20" s="52"/>
    </row>
    <row r="21" spans="1:14" ht="16.5" customHeight="1">
      <c r="A21" s="70">
        <v>17</v>
      </c>
      <c r="B21" s="71">
        <f>'1月'!AA19</f>
        <v>8.6</v>
      </c>
      <c r="C21" s="72">
        <f>'2月'!AA19</f>
        <v>8.3</v>
      </c>
      <c r="D21" s="72">
        <f>'3月'!AA19</f>
        <v>16.8</v>
      </c>
      <c r="E21" s="72">
        <f>'4月'!AA19</f>
        <v>12.2</v>
      </c>
      <c r="F21" s="72">
        <f>'5月'!AA19</f>
        <v>21.3</v>
      </c>
      <c r="G21" s="72">
        <f>'6月'!AA19</f>
        <v>19.3</v>
      </c>
      <c r="H21" s="72">
        <f>'7月'!AA19</f>
        <v>28.1</v>
      </c>
      <c r="I21" s="72">
        <f>'8月'!AA19</f>
        <v>27.5</v>
      </c>
      <c r="J21" s="72">
        <f>'9月'!AA19</f>
        <v>23.4</v>
      </c>
      <c r="K21" s="72">
        <f>'10月'!AA19</f>
        <v>20.2</v>
      </c>
      <c r="L21" s="72">
        <f>'11月'!AA19</f>
        <v>11.9</v>
      </c>
      <c r="M21" s="73">
        <f>'12月'!AA19</f>
        <v>7.1</v>
      </c>
      <c r="N21" s="52"/>
    </row>
    <row r="22" spans="1:14" ht="16.5" customHeight="1">
      <c r="A22" s="70">
        <v>18</v>
      </c>
      <c r="B22" s="71">
        <f>'1月'!AA20</f>
        <v>8.3</v>
      </c>
      <c r="C22" s="72">
        <f>'2月'!AA20</f>
        <v>7.3</v>
      </c>
      <c r="D22" s="72">
        <f>'3月'!AA20</f>
        <v>19.1</v>
      </c>
      <c r="E22" s="72">
        <f>'4月'!AA20</f>
        <v>16.1</v>
      </c>
      <c r="F22" s="72">
        <f>'5月'!AA20</f>
        <v>26.4</v>
      </c>
      <c r="G22" s="72">
        <f>'6月'!AA20</f>
        <v>19.7</v>
      </c>
      <c r="H22" s="72">
        <f>'7月'!AA20</f>
        <v>26.2</v>
      </c>
      <c r="I22" s="72">
        <f>'8月'!AA20</f>
        <v>27.3</v>
      </c>
      <c r="J22" s="72">
        <f>'9月'!AA20</f>
        <v>22.7</v>
      </c>
      <c r="K22" s="72">
        <f>'10月'!AA20</f>
        <v>21.9</v>
      </c>
      <c r="L22" s="72">
        <f>'11月'!AA20</f>
        <v>13.6</v>
      </c>
      <c r="M22" s="73">
        <f>'12月'!AA20</f>
        <v>8.6</v>
      </c>
      <c r="N22" s="52"/>
    </row>
    <row r="23" spans="1:14" ht="16.5" customHeight="1">
      <c r="A23" s="70">
        <v>19</v>
      </c>
      <c r="B23" s="71">
        <f>'1月'!AA21</f>
        <v>15</v>
      </c>
      <c r="C23" s="72">
        <f>'2月'!AA21</f>
        <v>6.5</v>
      </c>
      <c r="D23" s="72">
        <f>'3月'!AA21</f>
        <v>21.6</v>
      </c>
      <c r="E23" s="72">
        <f>'4月'!AA21</f>
        <v>17.5</v>
      </c>
      <c r="F23" s="72">
        <f>'5月'!AA21</f>
        <v>25.1</v>
      </c>
      <c r="G23" s="72">
        <f>'6月'!AA21</f>
        <v>18.7</v>
      </c>
      <c r="H23" s="72">
        <f>'7月'!AA21</f>
        <v>31.9</v>
      </c>
      <c r="I23" s="72">
        <f>'8月'!AA21</f>
        <v>27.1</v>
      </c>
      <c r="J23" s="72">
        <f>'9月'!AA21</f>
        <v>22.5</v>
      </c>
      <c r="K23" s="72">
        <f>'10月'!AA21</f>
        <v>23</v>
      </c>
      <c r="L23" s="72">
        <f>'11月'!AA21</f>
        <v>9.9</v>
      </c>
      <c r="M23" s="73">
        <f>'12月'!AA21</f>
        <v>6.6</v>
      </c>
      <c r="N23" s="52"/>
    </row>
    <row r="24" spans="1:14" ht="16.5" customHeight="1">
      <c r="A24" s="74">
        <v>20</v>
      </c>
      <c r="B24" s="75">
        <f>'1月'!AA22</f>
        <v>7.9</v>
      </c>
      <c r="C24" s="76">
        <f>'2月'!AA22</f>
        <v>12.3</v>
      </c>
      <c r="D24" s="76">
        <f>'3月'!AA22</f>
        <v>16.7</v>
      </c>
      <c r="E24" s="76">
        <f>'4月'!AA22</f>
        <v>15.6</v>
      </c>
      <c r="F24" s="76">
        <f>'5月'!AA22</f>
        <v>24.2</v>
      </c>
      <c r="G24" s="76">
        <f>'6月'!AA22</f>
        <v>21.4</v>
      </c>
      <c r="H24" s="76">
        <f>'7月'!AA22</f>
        <v>26.9</v>
      </c>
      <c r="I24" s="76">
        <f>'8月'!AA22</f>
        <v>28.9</v>
      </c>
      <c r="J24" s="76">
        <f>'9月'!AA22</f>
        <v>25</v>
      </c>
      <c r="K24" s="76">
        <f>'10月'!AA22</f>
        <v>22.2</v>
      </c>
      <c r="L24" s="76">
        <f>'11月'!AA22</f>
        <v>11.7</v>
      </c>
      <c r="M24" s="77">
        <f>'12月'!AA22</f>
        <v>10.1</v>
      </c>
      <c r="N24" s="52"/>
    </row>
    <row r="25" spans="1:14" ht="16.5" customHeight="1">
      <c r="A25" s="66">
        <v>21</v>
      </c>
      <c r="B25" s="67">
        <f>'1月'!AA23</f>
        <v>7.8</v>
      </c>
      <c r="C25" s="68">
        <f>'2月'!AA23</f>
        <v>7.9</v>
      </c>
      <c r="D25" s="68">
        <f>'3月'!AA23</f>
        <v>10.7</v>
      </c>
      <c r="E25" s="68">
        <f>'4月'!AA23</f>
        <v>17.7</v>
      </c>
      <c r="F25" s="68">
        <f>'5月'!AA23</f>
        <v>26.1</v>
      </c>
      <c r="G25" s="68">
        <f>'6月'!AA23</f>
        <v>21.7</v>
      </c>
      <c r="H25" s="68">
        <f>'7月'!AA23</f>
        <v>24.2</v>
      </c>
      <c r="I25" s="68">
        <f>'8月'!AA23</f>
        <v>29.6</v>
      </c>
      <c r="J25" s="68">
        <f>'9月'!AA23</f>
        <v>21.8</v>
      </c>
      <c r="K25" s="68">
        <f>'10月'!AA23</f>
        <v>21.4</v>
      </c>
      <c r="L25" s="68">
        <f>'11月'!AA23</f>
        <v>16.8</v>
      </c>
      <c r="M25" s="69">
        <f>'12月'!AA23</f>
        <v>7.2</v>
      </c>
      <c r="N25" s="52"/>
    </row>
    <row r="26" spans="1:14" ht="16.5" customHeight="1">
      <c r="A26" s="70">
        <v>22</v>
      </c>
      <c r="B26" s="71">
        <f>'1月'!AA24</f>
        <v>9.4</v>
      </c>
      <c r="C26" s="72">
        <f>'2月'!AA24</f>
        <v>11.6</v>
      </c>
      <c r="D26" s="72">
        <f>'3月'!AA24</f>
        <v>16.1</v>
      </c>
      <c r="E26" s="72">
        <f>'4月'!AA24</f>
        <v>20.8</v>
      </c>
      <c r="F26" s="72">
        <f>'5月'!AA24</f>
        <v>22.2</v>
      </c>
      <c r="G26" s="72">
        <f>'6月'!AA24</f>
        <v>21.4</v>
      </c>
      <c r="H26" s="72">
        <f>'7月'!AA24</f>
        <v>24.6</v>
      </c>
      <c r="I26" s="72">
        <f>'8月'!AA24</f>
        <v>28.8</v>
      </c>
      <c r="J26" s="72">
        <f>'9月'!AA24</f>
        <v>23.5</v>
      </c>
      <c r="K26" s="72">
        <f>'10月'!AA24</f>
        <v>20</v>
      </c>
      <c r="L26" s="72">
        <f>'11月'!AA24</f>
        <v>8.1</v>
      </c>
      <c r="M26" s="73">
        <f>'12月'!AA24</f>
        <v>9.5</v>
      </c>
      <c r="N26" s="52"/>
    </row>
    <row r="27" spans="1:14" ht="16.5" customHeight="1">
      <c r="A27" s="70">
        <v>23</v>
      </c>
      <c r="B27" s="71">
        <f>'1月'!AA25</f>
        <v>14.8</v>
      </c>
      <c r="C27" s="72">
        <f>'2月'!AA25</f>
        <v>7.9</v>
      </c>
      <c r="D27" s="72">
        <f>'3月'!AA25</f>
        <v>15.2</v>
      </c>
      <c r="E27" s="72">
        <f>'4月'!AA25</f>
        <v>19.9</v>
      </c>
      <c r="F27" s="72">
        <f>'5月'!AA25</f>
        <v>23.1</v>
      </c>
      <c r="G27" s="72">
        <f>'6月'!AA25</f>
        <v>31.6</v>
      </c>
      <c r="H27" s="72">
        <f>'7月'!AA25</f>
        <v>24.8</v>
      </c>
      <c r="I27" s="72">
        <f>'8月'!AA25</f>
        <v>28.2</v>
      </c>
      <c r="J27" s="72">
        <f>'9月'!AA25</f>
        <v>25</v>
      </c>
      <c r="K27" s="72">
        <f>'10月'!AA25</f>
        <v>17.8</v>
      </c>
      <c r="L27" s="72">
        <f>'11月'!AA25</f>
        <v>14.5</v>
      </c>
      <c r="M27" s="73">
        <f>'12月'!AA25</f>
        <v>13.1</v>
      </c>
      <c r="N27" s="52"/>
    </row>
    <row r="28" spans="1:14" ht="16.5" customHeight="1">
      <c r="A28" s="70">
        <v>24</v>
      </c>
      <c r="B28" s="71">
        <f>'1月'!AA26</f>
        <v>10.5</v>
      </c>
      <c r="C28" s="72">
        <f>'2月'!AA26</f>
        <v>7.6</v>
      </c>
      <c r="D28" s="72">
        <f>'3月'!AA26</f>
        <v>8.3</v>
      </c>
      <c r="E28" s="72">
        <f>'4月'!AA26</f>
        <v>12.8</v>
      </c>
      <c r="F28" s="72">
        <f>'5月'!AA26</f>
        <v>20.2</v>
      </c>
      <c r="G28" s="72">
        <f>'6月'!AA26</f>
        <v>23.6</v>
      </c>
      <c r="H28" s="72">
        <f>'7月'!AA26</f>
        <v>27.4</v>
      </c>
      <c r="I28" s="72">
        <f>'8月'!AA26</f>
        <v>27.4</v>
      </c>
      <c r="J28" s="72">
        <f>'9月'!AA26</f>
        <v>24.4</v>
      </c>
      <c r="K28" s="72">
        <f>'10月'!AA26</f>
        <v>16.5</v>
      </c>
      <c r="L28" s="72">
        <f>'11月'!AA26</f>
        <v>14.9</v>
      </c>
      <c r="M28" s="73">
        <f>'12月'!AA26</f>
        <v>13.1</v>
      </c>
      <c r="N28" s="52"/>
    </row>
    <row r="29" spans="1:14" ht="16.5" customHeight="1">
      <c r="A29" s="70">
        <v>25</v>
      </c>
      <c r="B29" s="71">
        <f>'1月'!AA27</f>
        <v>9.2</v>
      </c>
      <c r="C29" s="72">
        <f>'2月'!AA27</f>
        <v>10.2</v>
      </c>
      <c r="D29" s="72">
        <f>'3月'!AA27</f>
        <v>7.3</v>
      </c>
      <c r="E29" s="72">
        <f>'4月'!AA27</f>
        <v>13.6</v>
      </c>
      <c r="F29" s="72">
        <f>'5月'!AA27</f>
        <v>18.9</v>
      </c>
      <c r="G29" s="72">
        <f>'6月'!AA27</f>
        <v>26.4</v>
      </c>
      <c r="H29" s="72">
        <f>'7月'!AA27</f>
        <v>31.2</v>
      </c>
      <c r="I29" s="72">
        <f>'8月'!AA27</f>
        <v>25</v>
      </c>
      <c r="J29" s="72">
        <f>'9月'!AA27</f>
        <v>25</v>
      </c>
      <c r="K29" s="72">
        <f>'10月'!AA27</f>
        <v>17.5</v>
      </c>
      <c r="L29" s="72">
        <f>'11月'!AA27</f>
        <v>15.7</v>
      </c>
      <c r="M29" s="73">
        <f>'12月'!AA27</f>
        <v>10.7</v>
      </c>
      <c r="N29" s="52"/>
    </row>
    <row r="30" spans="1:14" ht="16.5" customHeight="1">
      <c r="A30" s="70">
        <v>26</v>
      </c>
      <c r="B30" s="71">
        <f>'1月'!AA28</f>
        <v>10</v>
      </c>
      <c r="C30" s="72">
        <f>'2月'!AA28</f>
        <v>6.4</v>
      </c>
      <c r="D30" s="72">
        <f>'3月'!AA28</f>
        <v>11.6</v>
      </c>
      <c r="E30" s="72">
        <f>'4月'!AA28</f>
        <v>16.4</v>
      </c>
      <c r="F30" s="72">
        <f>'5月'!AA28</f>
        <v>19.8</v>
      </c>
      <c r="G30" s="72">
        <f>'6月'!AA28</f>
        <v>32.1</v>
      </c>
      <c r="H30" s="72">
        <f>'7月'!AA28</f>
        <v>33</v>
      </c>
      <c r="I30" s="72">
        <f>'8月'!AA28</f>
        <v>25.2</v>
      </c>
      <c r="J30" s="72">
        <f>'9月'!AA28</f>
        <v>23.7</v>
      </c>
      <c r="K30" s="72">
        <f>'10月'!AA28</f>
        <v>16.4</v>
      </c>
      <c r="L30" s="72">
        <f>'11月'!AA28</f>
        <v>15.1</v>
      </c>
      <c r="M30" s="73">
        <f>'12月'!AA28</f>
        <v>13.5</v>
      </c>
      <c r="N30" s="52"/>
    </row>
    <row r="31" spans="1:14" ht="16.5" customHeight="1">
      <c r="A31" s="70">
        <v>27</v>
      </c>
      <c r="B31" s="71">
        <f>'1月'!AA29</f>
        <v>10.6</v>
      </c>
      <c r="C31" s="72">
        <f>'2月'!AA29</f>
        <v>4.4</v>
      </c>
      <c r="D31" s="72">
        <f>'3月'!AA29</f>
        <v>9.1</v>
      </c>
      <c r="E31" s="72">
        <f>'4月'!AA29</f>
        <v>18.5</v>
      </c>
      <c r="F31" s="72">
        <f>'5月'!AA29</f>
        <v>21.7</v>
      </c>
      <c r="G31" s="72">
        <f>'6月'!AA29</f>
        <v>29.6</v>
      </c>
      <c r="H31" s="72">
        <f>'7月'!AA29</f>
        <v>29</v>
      </c>
      <c r="I31" s="72">
        <f>'8月'!AA29</f>
        <v>26.5</v>
      </c>
      <c r="J31" s="72">
        <f>'9月'!AA29</f>
        <v>20.2</v>
      </c>
      <c r="K31" s="72">
        <f>'10月'!AA29</f>
        <v>21.6</v>
      </c>
      <c r="L31" s="72">
        <f>'11月'!AA29</f>
        <v>16.5</v>
      </c>
      <c r="M31" s="73">
        <f>'12月'!AA29</f>
        <v>10.4</v>
      </c>
      <c r="N31" s="52"/>
    </row>
    <row r="32" spans="1:14" ht="16.5" customHeight="1">
      <c r="A32" s="70">
        <v>28</v>
      </c>
      <c r="B32" s="71">
        <f>'1月'!AA30</f>
        <v>7.6</v>
      </c>
      <c r="C32" s="72">
        <f>'2月'!AA30</f>
        <v>8.8</v>
      </c>
      <c r="D32" s="72">
        <f>'3月'!AA30</f>
        <v>8.6</v>
      </c>
      <c r="E32" s="72">
        <f>'4月'!AA30</f>
        <v>14.2</v>
      </c>
      <c r="F32" s="72">
        <f>'5月'!AA30</f>
        <v>20.2</v>
      </c>
      <c r="G32" s="72">
        <f>'6月'!AA30</f>
        <v>25.4</v>
      </c>
      <c r="H32" s="72">
        <f>'7月'!AA30</f>
        <v>28.1</v>
      </c>
      <c r="I32" s="72">
        <f>'8月'!AA30</f>
        <v>28.9</v>
      </c>
      <c r="J32" s="72">
        <f>'9月'!AA30</f>
        <v>24.1</v>
      </c>
      <c r="K32" s="72">
        <f>'10月'!AA30</f>
        <v>20.1</v>
      </c>
      <c r="L32" s="72">
        <f>'11月'!AA30</f>
        <v>16.8</v>
      </c>
      <c r="M32" s="73">
        <f>'12月'!AA30</f>
        <v>12.2</v>
      </c>
      <c r="N32" s="52"/>
    </row>
    <row r="33" spans="1:14" ht="16.5" customHeight="1">
      <c r="A33" s="70">
        <v>29</v>
      </c>
      <c r="B33" s="71">
        <f>'1月'!AA31</f>
        <v>10.6</v>
      </c>
      <c r="C33" s="72"/>
      <c r="D33" s="72">
        <f>'3月'!AA31</f>
        <v>11.2</v>
      </c>
      <c r="E33" s="72">
        <f>'4月'!AA31</f>
        <v>15.4</v>
      </c>
      <c r="F33" s="72">
        <f>'5月'!AA31</f>
        <v>17.5</v>
      </c>
      <c r="G33" s="72">
        <f>'6月'!AA31</f>
        <v>25.7</v>
      </c>
      <c r="H33" s="72">
        <f>'7月'!AA31</f>
        <v>28.9</v>
      </c>
      <c r="I33" s="72">
        <f>'8月'!AA31</f>
        <v>30.4</v>
      </c>
      <c r="J33" s="72">
        <f>'9月'!AA31</f>
        <v>23.2</v>
      </c>
      <c r="K33" s="72">
        <f>'10月'!AA31</f>
        <v>20.9</v>
      </c>
      <c r="L33" s="72">
        <f>'11月'!AA31</f>
        <v>11.2</v>
      </c>
      <c r="M33" s="73">
        <f>'12月'!AA31</f>
        <v>8.5</v>
      </c>
      <c r="N33" s="52"/>
    </row>
    <row r="34" spans="1:14" ht="16.5" customHeight="1">
      <c r="A34" s="70">
        <v>30</v>
      </c>
      <c r="B34" s="71">
        <f>'1月'!AA32</f>
        <v>10.8</v>
      </c>
      <c r="C34" s="72"/>
      <c r="D34" s="72">
        <f>'3月'!AA32</f>
        <v>9.7</v>
      </c>
      <c r="E34" s="72">
        <f>'4月'!AA32</f>
        <v>21.5</v>
      </c>
      <c r="F34" s="72">
        <f>'5月'!AA32</f>
        <v>21</v>
      </c>
      <c r="G34" s="72">
        <f>'6月'!AA32</f>
        <v>21.3</v>
      </c>
      <c r="H34" s="72">
        <f>'7月'!AA32</f>
        <v>30.5</v>
      </c>
      <c r="I34" s="72">
        <f>'8月'!AA32</f>
        <v>24.7</v>
      </c>
      <c r="J34" s="72">
        <f>'9月'!AA32</f>
        <v>20.1</v>
      </c>
      <c r="K34" s="72">
        <f>'10月'!AA32</f>
        <v>24.4</v>
      </c>
      <c r="L34" s="72">
        <f>'11月'!AA32</f>
        <v>11.1</v>
      </c>
      <c r="M34" s="73">
        <f>'12月'!AA32</f>
        <v>9.3</v>
      </c>
      <c r="N34" s="52"/>
    </row>
    <row r="35" spans="1:14" ht="16.5" customHeight="1">
      <c r="A35" s="78">
        <v>31</v>
      </c>
      <c r="B35" s="79">
        <f>'1月'!AA33</f>
        <v>8.2</v>
      </c>
      <c r="C35" s="80"/>
      <c r="D35" s="80">
        <f>'3月'!AA33</f>
        <v>11.4</v>
      </c>
      <c r="E35" s="80"/>
      <c r="F35" s="80">
        <f>'5月'!AA33</f>
        <v>17.7</v>
      </c>
      <c r="G35" s="80"/>
      <c r="H35" s="80">
        <f>'7月'!AA33</f>
        <v>24.3</v>
      </c>
      <c r="I35" s="80">
        <f>'8月'!AA33</f>
        <v>21.4</v>
      </c>
      <c r="J35" s="80"/>
      <c r="K35" s="80">
        <f>'10月'!AA33</f>
        <v>19</v>
      </c>
      <c r="L35" s="80"/>
      <c r="M35" s="81">
        <f>'12月'!AA33</f>
        <v>10.1</v>
      </c>
      <c r="N35" s="82"/>
    </row>
    <row r="36" spans="1:14" ht="16.5" customHeight="1">
      <c r="A36" s="234" t="s">
        <v>9</v>
      </c>
      <c r="B36" s="184">
        <f>AVERAGE(B5:B35)</f>
        <v>9.55161290322581</v>
      </c>
      <c r="C36" s="185">
        <f>AVERAGE(C5:C35)</f>
        <v>9.807142857142859</v>
      </c>
      <c r="D36" s="185">
        <f aca="true" t="shared" si="0" ref="D36:M36">AVERAGE(D5:D35)</f>
        <v>12.00967741935484</v>
      </c>
      <c r="E36" s="185">
        <f t="shared" si="0"/>
        <v>17.226666666666667</v>
      </c>
      <c r="F36" s="185">
        <f t="shared" si="0"/>
        <v>20.95161290322581</v>
      </c>
      <c r="G36" s="185">
        <f t="shared" si="0"/>
        <v>22.796666666666667</v>
      </c>
      <c r="H36" s="185">
        <f t="shared" si="0"/>
        <v>27.538709677419355</v>
      </c>
      <c r="I36" s="185">
        <f t="shared" si="0"/>
        <v>26.78709677419355</v>
      </c>
      <c r="J36" s="185">
        <f t="shared" si="0"/>
        <v>24.08666666666667</v>
      </c>
      <c r="K36" s="185">
        <f t="shared" si="0"/>
        <v>20.599999999999998</v>
      </c>
      <c r="L36" s="185">
        <f t="shared" si="0"/>
        <v>15.636666666666667</v>
      </c>
      <c r="M36" s="186">
        <f t="shared" si="0"/>
        <v>11.251612903225807</v>
      </c>
      <c r="N36" s="82"/>
    </row>
    <row r="37" spans="1:14" ht="16.5" customHeight="1">
      <c r="A37" s="235" t="s">
        <v>48</v>
      </c>
      <c r="B37" s="231">
        <f>MAX(B5:B35)</f>
        <v>15</v>
      </c>
      <c r="C37" s="232">
        <f aca="true" t="shared" si="1" ref="C37:M37">MAX(C5:C35)</f>
        <v>23.3</v>
      </c>
      <c r="D37" s="232">
        <f t="shared" si="1"/>
        <v>21.6</v>
      </c>
      <c r="E37" s="232">
        <f t="shared" si="1"/>
        <v>24.7</v>
      </c>
      <c r="F37" s="232">
        <f t="shared" si="1"/>
        <v>26.4</v>
      </c>
      <c r="G37" s="232">
        <f t="shared" si="1"/>
        <v>32.1</v>
      </c>
      <c r="H37" s="232">
        <f t="shared" si="1"/>
        <v>34.1</v>
      </c>
      <c r="I37" s="232">
        <f t="shared" si="1"/>
        <v>30.4</v>
      </c>
      <c r="J37" s="232">
        <f t="shared" si="1"/>
        <v>27.7</v>
      </c>
      <c r="K37" s="232">
        <f t="shared" si="1"/>
        <v>24.4</v>
      </c>
      <c r="L37" s="232">
        <f t="shared" si="1"/>
        <v>23.4</v>
      </c>
      <c r="M37" s="233">
        <f t="shared" si="1"/>
        <v>16.7</v>
      </c>
      <c r="N37" s="82"/>
    </row>
    <row r="38" spans="1:14" ht="16.5" customHeight="1">
      <c r="A38" s="236" t="s">
        <v>35</v>
      </c>
      <c r="B38" s="83">
        <f>AVERAGE(B5:B14)</f>
        <v>9.629999999999999</v>
      </c>
      <c r="C38" s="84">
        <f aca="true" t="shared" si="2" ref="C38:M38">AVERAGE(C5:C14)</f>
        <v>9.349999999999998</v>
      </c>
      <c r="D38" s="84">
        <f t="shared" si="2"/>
        <v>10.39</v>
      </c>
      <c r="E38" s="84">
        <f t="shared" si="2"/>
        <v>16.15</v>
      </c>
      <c r="F38" s="84">
        <f t="shared" si="2"/>
        <v>20.63</v>
      </c>
      <c r="G38" s="84">
        <f t="shared" si="2"/>
        <v>21.509999999999998</v>
      </c>
      <c r="H38" s="84">
        <f t="shared" si="2"/>
        <v>25.670000000000005</v>
      </c>
      <c r="I38" s="84">
        <f t="shared" si="2"/>
        <v>25.85</v>
      </c>
      <c r="J38" s="84">
        <f t="shared" si="2"/>
        <v>25.130000000000003</v>
      </c>
      <c r="K38" s="84">
        <f t="shared" si="2"/>
        <v>21.610000000000003</v>
      </c>
      <c r="L38" s="84">
        <f t="shared" si="2"/>
        <v>18.05</v>
      </c>
      <c r="M38" s="85">
        <f t="shared" si="2"/>
        <v>13.39</v>
      </c>
      <c r="N38" s="82"/>
    </row>
    <row r="39" spans="1:14" ht="16.5" customHeight="1">
      <c r="A39" s="237" t="s">
        <v>36</v>
      </c>
      <c r="B39" s="86">
        <f>AVERAGE(B15:B24)</f>
        <v>9.030000000000001</v>
      </c>
      <c r="C39" s="87">
        <f aca="true" t="shared" si="3" ref="C39:M39">AVERAGE(C15:C24)</f>
        <v>11.629999999999999</v>
      </c>
      <c r="D39" s="87">
        <f t="shared" si="3"/>
        <v>14.919999999999998</v>
      </c>
      <c r="E39" s="87">
        <f t="shared" si="3"/>
        <v>18.449999999999996</v>
      </c>
      <c r="F39" s="87">
        <f t="shared" si="3"/>
        <v>21.479999999999997</v>
      </c>
      <c r="G39" s="87">
        <f t="shared" si="3"/>
        <v>21</v>
      </c>
      <c r="H39" s="87">
        <f t="shared" si="3"/>
        <v>29.099999999999994</v>
      </c>
      <c r="I39" s="87">
        <f t="shared" si="3"/>
        <v>27.580000000000002</v>
      </c>
      <c r="J39" s="87">
        <f t="shared" si="3"/>
        <v>24.029999999999998</v>
      </c>
      <c r="K39" s="87">
        <f t="shared" si="3"/>
        <v>20.689999999999998</v>
      </c>
      <c r="L39" s="87">
        <f t="shared" si="3"/>
        <v>14.789999999999997</v>
      </c>
      <c r="M39" s="88">
        <f t="shared" si="3"/>
        <v>9.729999999999997</v>
      </c>
      <c r="N39" s="52"/>
    </row>
    <row r="40" spans="1:14" ht="16.5" customHeight="1">
      <c r="A40" s="238" t="s">
        <v>37</v>
      </c>
      <c r="B40" s="89">
        <f>AVERAGE(B25:B35)</f>
        <v>9.954545454545453</v>
      </c>
      <c r="C40" s="90">
        <f aca="true" t="shared" si="4" ref="C40:M40">AVERAGE(C25:C35)</f>
        <v>8.1</v>
      </c>
      <c r="D40" s="90">
        <f t="shared" si="4"/>
        <v>10.836363636363636</v>
      </c>
      <c r="E40" s="90">
        <f t="shared" si="4"/>
        <v>17.08</v>
      </c>
      <c r="F40" s="90">
        <f t="shared" si="4"/>
        <v>20.763636363636362</v>
      </c>
      <c r="G40" s="90">
        <f t="shared" si="4"/>
        <v>25.879999999999995</v>
      </c>
      <c r="H40" s="90">
        <f t="shared" si="4"/>
        <v>27.818181818181817</v>
      </c>
      <c r="I40" s="90">
        <f t="shared" si="4"/>
        <v>26.918181818181814</v>
      </c>
      <c r="J40" s="90">
        <f t="shared" si="4"/>
        <v>23.099999999999994</v>
      </c>
      <c r="K40" s="90">
        <f t="shared" si="4"/>
        <v>19.599999999999998</v>
      </c>
      <c r="L40" s="90">
        <f t="shared" si="4"/>
        <v>14.069999999999999</v>
      </c>
      <c r="M40" s="91">
        <f t="shared" si="4"/>
        <v>10.69090909090909</v>
      </c>
      <c r="N40" s="52"/>
    </row>
    <row r="41" spans="1:14" ht="16.5" customHeight="1">
      <c r="A41" s="239" t="s">
        <v>40</v>
      </c>
      <c r="B41" s="92">
        <f>DCOUNTA($A3:$M35,2,B45:B46)</f>
        <v>0</v>
      </c>
      <c r="C41" s="93">
        <f>DCOUNTA($A3:$M35,3,C45:C46)</f>
        <v>0</v>
      </c>
      <c r="D41" s="93">
        <f>DCOUNTA($A3:$M35,4,D45:D46)</f>
        <v>0</v>
      </c>
      <c r="E41" s="93">
        <f>DCOUNTA($A3:$M35,5,E45:E46)</f>
        <v>0</v>
      </c>
      <c r="F41" s="93">
        <f>DCOUNTA($A3:$M35,6,F45:F46)</f>
        <v>0</v>
      </c>
      <c r="G41" s="93">
        <f>DCOUNTA($A3:$M35,7,G45:G46)</f>
        <v>0</v>
      </c>
      <c r="H41" s="93">
        <f>DCOUNTA($A3:$M35,8,H45:H46)</f>
        <v>0</v>
      </c>
      <c r="I41" s="93">
        <f>DCOUNTA($A3:$M35,9,I45:I46)</f>
        <v>0</v>
      </c>
      <c r="J41" s="93">
        <f>DCOUNTA($A3:$M35,10,J45:J46)</f>
        <v>0</v>
      </c>
      <c r="K41" s="93">
        <f>DCOUNTA($A3:$M35,11,K45:K46)</f>
        <v>0</v>
      </c>
      <c r="L41" s="93">
        <f>DCOUNTA($A3:$M35,12,L45:L46)</f>
        <v>0</v>
      </c>
      <c r="M41" s="94">
        <f>DCOUNTA($A3:$M35,13,M45:M46)</f>
        <v>0</v>
      </c>
      <c r="N41" s="52"/>
    </row>
    <row r="42" spans="1:14" ht="16.5" customHeight="1">
      <c r="A42" s="240" t="s">
        <v>41</v>
      </c>
      <c r="B42" s="95">
        <f>DCOUNTA($A3:$M35,2,B48:B49)</f>
        <v>0</v>
      </c>
      <c r="C42" s="96">
        <f>DCOUNTA($A3:$M35,3,C48:C49)</f>
        <v>0</v>
      </c>
      <c r="D42" s="96">
        <f>DCOUNTA($A3:$M35,4,D48:D49)</f>
        <v>0</v>
      </c>
      <c r="E42" s="96">
        <f>DCOUNTA($A3:$M35,5,E48:E49)</f>
        <v>0</v>
      </c>
      <c r="F42" s="96">
        <f>DCOUNTA($A3:$M35,6,F48:F49)</f>
        <v>4</v>
      </c>
      <c r="G42" s="96">
        <f>DCOUNTA($A3:$M35,7,G48:G49)</f>
        <v>6</v>
      </c>
      <c r="H42" s="96">
        <f>DCOUNTA($A3:$M35,8,H48:H49)</f>
        <v>22</v>
      </c>
      <c r="I42" s="96">
        <f>DCOUNTA($A3:$M35,9,I48:I49)</f>
        <v>25</v>
      </c>
      <c r="J42" s="96">
        <f>DCOUNTA($A3:$M35,10,J48:J49)</f>
        <v>12</v>
      </c>
      <c r="K42" s="96">
        <f>DCOUNTA($A3:$M35,11,K48:K49)</f>
        <v>0</v>
      </c>
      <c r="L42" s="96">
        <f>DCOUNTA($A3:$M35,12,L48:L49)</f>
        <v>0</v>
      </c>
      <c r="M42" s="97">
        <f>DCOUNTA($A3:$M35,13,M48:M49)</f>
        <v>0</v>
      </c>
      <c r="N42" s="52"/>
    </row>
    <row r="43" spans="1:14" ht="16.5" customHeight="1">
      <c r="A43" s="238" t="s">
        <v>42</v>
      </c>
      <c r="B43" s="98">
        <f>DCOUNTA($A3:$M35,2,B51:B52)</f>
        <v>0</v>
      </c>
      <c r="C43" s="99">
        <f>DCOUNTA($A3:$M35,3,C51:C52)</f>
        <v>0</v>
      </c>
      <c r="D43" s="99">
        <f>DCOUNTA($A3:$M35,4,D51:D52)</f>
        <v>0</v>
      </c>
      <c r="E43" s="99">
        <f>DCOUNTA($A3:$M35,5,E51:E52)</f>
        <v>0</v>
      </c>
      <c r="F43" s="99">
        <f>DCOUNTA($A3:$M35,6,F51:F52)</f>
        <v>0</v>
      </c>
      <c r="G43" s="99">
        <f>DCOUNTA($A3:$M35,7,G51:G52)</f>
        <v>2</v>
      </c>
      <c r="H43" s="99">
        <f>DCOUNTA($A3:$M35,8,H51:H52)</f>
        <v>9</v>
      </c>
      <c r="I43" s="99">
        <f>DCOUNTA($A3:$M35,9,I51:I52)</f>
        <v>1</v>
      </c>
      <c r="J43" s="99">
        <f>DCOUNTA($A3:$M35,10,J51:J52)</f>
        <v>0</v>
      </c>
      <c r="K43" s="99">
        <f>DCOUNTA($A3:$M35,11,K51:K52)</f>
        <v>0</v>
      </c>
      <c r="L43" s="99">
        <f>DCOUNTA($A3:$M35,12,L51:L52)</f>
        <v>0</v>
      </c>
      <c r="M43" s="100">
        <f>DCOUNTA($A3:$M35,13,M51:M52)</f>
        <v>0</v>
      </c>
      <c r="N43" s="52"/>
    </row>
    <row r="44" spans="1:14" ht="16.5" customHeight="1">
      <c r="A44" s="241" t="s">
        <v>38</v>
      </c>
      <c r="B44" s="187">
        <v>9.158602150537634</v>
      </c>
      <c r="C44" s="188">
        <v>8.965369458128079</v>
      </c>
      <c r="D44" s="188">
        <v>11.129032258064516</v>
      </c>
      <c r="E44" s="188">
        <v>16.29988888888889</v>
      </c>
      <c r="F44" s="188">
        <v>20.053440860215055</v>
      </c>
      <c r="G44" s="188">
        <v>22.426588888888894</v>
      </c>
      <c r="H44" s="188">
        <v>26.342903225806456</v>
      </c>
      <c r="I44" s="188">
        <v>28.34086021505376</v>
      </c>
      <c r="J44" s="188">
        <v>25.04055555555556</v>
      </c>
      <c r="K44" s="188">
        <v>20.539032258064513</v>
      </c>
      <c r="L44" s="188">
        <v>16.169777777777778</v>
      </c>
      <c r="M44" s="189">
        <v>11.78322580645161</v>
      </c>
      <c r="N44" s="52"/>
    </row>
    <row r="45" spans="1:13" ht="12">
      <c r="A45" s="101" t="s">
        <v>43</v>
      </c>
      <c r="B45" s="102" t="s">
        <v>22</v>
      </c>
      <c r="C45" s="102" t="s">
        <v>23</v>
      </c>
      <c r="D45" s="102" t="s">
        <v>24</v>
      </c>
      <c r="E45" s="102" t="s">
        <v>25</v>
      </c>
      <c r="F45" s="102" t="s">
        <v>26</v>
      </c>
      <c r="G45" s="102" t="s">
        <v>27</v>
      </c>
      <c r="H45" s="102" t="s">
        <v>28</v>
      </c>
      <c r="I45" s="102" t="s">
        <v>29</v>
      </c>
      <c r="J45" s="102" t="s">
        <v>30</v>
      </c>
      <c r="K45" s="102" t="s">
        <v>31</v>
      </c>
      <c r="L45" s="102" t="s">
        <v>32</v>
      </c>
      <c r="M45" s="102" t="s">
        <v>33</v>
      </c>
    </row>
    <row r="46" spans="2:13" ht="12">
      <c r="B46" s="253" t="s">
        <v>51</v>
      </c>
      <c r="C46" s="103" t="s">
        <v>50</v>
      </c>
      <c r="D46" s="103" t="s">
        <v>50</v>
      </c>
      <c r="E46" s="103" t="s">
        <v>50</v>
      </c>
      <c r="F46" s="103" t="s">
        <v>50</v>
      </c>
      <c r="G46" s="103" t="s">
        <v>50</v>
      </c>
      <c r="H46" s="103" t="s">
        <v>50</v>
      </c>
      <c r="I46" s="103" t="s">
        <v>50</v>
      </c>
      <c r="J46" s="103" t="s">
        <v>50</v>
      </c>
      <c r="K46" s="103" t="s">
        <v>50</v>
      </c>
      <c r="L46" s="103" t="s">
        <v>50</v>
      </c>
      <c r="M46" s="103" t="s">
        <v>50</v>
      </c>
    </row>
    <row r="48" spans="1:13" ht="12">
      <c r="A48" s="101" t="s">
        <v>44</v>
      </c>
      <c r="B48" s="102" t="s">
        <v>22</v>
      </c>
      <c r="C48" s="102" t="s">
        <v>23</v>
      </c>
      <c r="D48" s="102" t="s">
        <v>24</v>
      </c>
      <c r="E48" s="102" t="s">
        <v>25</v>
      </c>
      <c r="F48" s="102" t="s">
        <v>26</v>
      </c>
      <c r="G48" s="102" t="s">
        <v>27</v>
      </c>
      <c r="H48" s="102" t="s">
        <v>28</v>
      </c>
      <c r="I48" s="102" t="s">
        <v>29</v>
      </c>
      <c r="J48" s="102" t="s">
        <v>30</v>
      </c>
      <c r="K48" s="102" t="s">
        <v>31</v>
      </c>
      <c r="L48" s="102" t="s">
        <v>32</v>
      </c>
      <c r="M48" s="102" t="s">
        <v>33</v>
      </c>
    </row>
    <row r="49" spans="2:13" ht="12">
      <c r="B49" s="253" t="s">
        <v>53</v>
      </c>
      <c r="C49" s="103" t="s">
        <v>52</v>
      </c>
      <c r="D49" s="103" t="s">
        <v>52</v>
      </c>
      <c r="E49" s="103" t="s">
        <v>52</v>
      </c>
      <c r="F49" s="103" t="s">
        <v>52</v>
      </c>
      <c r="G49" s="103" t="s">
        <v>52</v>
      </c>
      <c r="H49" s="103" t="s">
        <v>52</v>
      </c>
      <c r="I49" s="103" t="s">
        <v>52</v>
      </c>
      <c r="J49" s="103" t="s">
        <v>52</v>
      </c>
      <c r="K49" s="103" t="s">
        <v>52</v>
      </c>
      <c r="L49" s="103" t="s">
        <v>52</v>
      </c>
      <c r="M49" s="103" t="s">
        <v>52</v>
      </c>
    </row>
    <row r="51" spans="1:13" ht="12">
      <c r="A51" s="101" t="s">
        <v>45</v>
      </c>
      <c r="B51" s="102" t="s">
        <v>22</v>
      </c>
      <c r="C51" s="102" t="s">
        <v>23</v>
      </c>
      <c r="D51" s="102" t="s">
        <v>24</v>
      </c>
      <c r="E51" s="102" t="s">
        <v>25</v>
      </c>
      <c r="F51" s="102" t="s">
        <v>26</v>
      </c>
      <c r="G51" s="102" t="s">
        <v>27</v>
      </c>
      <c r="H51" s="102" t="s">
        <v>28</v>
      </c>
      <c r="I51" s="102" t="s">
        <v>29</v>
      </c>
      <c r="J51" s="102" t="s">
        <v>30</v>
      </c>
      <c r="K51" s="102" t="s">
        <v>31</v>
      </c>
      <c r="L51" s="102" t="s">
        <v>32</v>
      </c>
      <c r="M51" s="102" t="s">
        <v>33</v>
      </c>
    </row>
    <row r="52" spans="2:13" ht="12">
      <c r="B52" s="253" t="s">
        <v>55</v>
      </c>
      <c r="C52" s="103" t="s">
        <v>54</v>
      </c>
      <c r="D52" s="103" t="s">
        <v>54</v>
      </c>
      <c r="E52" s="103" t="s">
        <v>54</v>
      </c>
      <c r="F52" s="103" t="s">
        <v>54</v>
      </c>
      <c r="G52" s="103" t="s">
        <v>54</v>
      </c>
      <c r="H52" s="103" t="s">
        <v>54</v>
      </c>
      <c r="I52" s="103" t="s">
        <v>54</v>
      </c>
      <c r="J52" s="103" t="s">
        <v>54</v>
      </c>
      <c r="K52" s="103" t="s">
        <v>54</v>
      </c>
      <c r="L52" s="103" t="s">
        <v>54</v>
      </c>
      <c r="M52" s="103" t="s">
        <v>54</v>
      </c>
    </row>
    <row r="56" ht="12">
      <c r="A56" s="101" t="s">
        <v>46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108" customWidth="1"/>
    <col min="2" max="13" width="7.25390625" style="108" customWidth="1"/>
    <col min="14" max="16384" width="6.75390625" style="108" customWidth="1"/>
  </cols>
  <sheetData>
    <row r="1" spans="1:14" ht="24.75" customHeight="1">
      <c r="A1" s="104" t="s">
        <v>47</v>
      </c>
      <c r="B1" s="105"/>
      <c r="C1" s="105"/>
      <c r="D1" s="105"/>
      <c r="E1" s="105"/>
      <c r="F1" s="105"/>
      <c r="G1" s="106"/>
      <c r="H1" s="106"/>
      <c r="I1" s="172">
        <f>'1月'!Z1</f>
        <v>2009</v>
      </c>
      <c r="J1" s="171" t="s">
        <v>1</v>
      </c>
      <c r="K1" s="170" t="str">
        <f>("（平成"&amp;TEXT((I1-1988),"0")&amp;"年）")</f>
        <v>（平成21年）</v>
      </c>
      <c r="L1" s="106"/>
      <c r="M1" s="106"/>
      <c r="N1" s="107"/>
    </row>
    <row r="2" spans="1:14" ht="18" customHeight="1">
      <c r="A2" s="109" t="s">
        <v>2</v>
      </c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  <c r="N2" s="107"/>
    </row>
    <row r="3" spans="1:14" ht="18" customHeight="1">
      <c r="A3" s="113"/>
      <c r="B3" s="114" t="s">
        <v>22</v>
      </c>
      <c r="C3" s="115" t="s">
        <v>23</v>
      </c>
      <c r="D3" s="115" t="s">
        <v>24</v>
      </c>
      <c r="E3" s="115" t="s">
        <v>25</v>
      </c>
      <c r="F3" s="115" t="s">
        <v>26</v>
      </c>
      <c r="G3" s="115" t="s">
        <v>27</v>
      </c>
      <c r="H3" s="115" t="s">
        <v>28</v>
      </c>
      <c r="I3" s="115" t="s">
        <v>29</v>
      </c>
      <c r="J3" s="115" t="s">
        <v>30</v>
      </c>
      <c r="K3" s="115" t="s">
        <v>31</v>
      </c>
      <c r="L3" s="115" t="s">
        <v>32</v>
      </c>
      <c r="M3" s="116" t="s">
        <v>33</v>
      </c>
      <c r="N3" s="107"/>
    </row>
    <row r="4" spans="1:14" ht="18" customHeight="1">
      <c r="A4" s="117" t="s">
        <v>34</v>
      </c>
      <c r="B4" s="118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20"/>
      <c r="N4" s="107"/>
    </row>
    <row r="5" spans="1:14" ht="18" customHeight="1">
      <c r="A5" s="121">
        <v>1</v>
      </c>
      <c r="B5" s="122">
        <f>'1月'!AD3</f>
        <v>-1.7</v>
      </c>
      <c r="C5" s="123">
        <f>'2月'!AD3</f>
        <v>1.2</v>
      </c>
      <c r="D5" s="123">
        <f>'3月'!AD3</f>
        <v>3.6</v>
      </c>
      <c r="E5" s="123">
        <f>'4月'!AD3</f>
        <v>4.7</v>
      </c>
      <c r="F5" s="123">
        <f>'5月'!AD3</f>
        <v>11.7</v>
      </c>
      <c r="G5" s="123">
        <f>'6月'!AD3</f>
        <v>12.4</v>
      </c>
      <c r="H5" s="123">
        <f>'7月'!AD3</f>
        <v>19.4</v>
      </c>
      <c r="I5" s="123">
        <f>'8月'!AD3</f>
        <v>19.3</v>
      </c>
      <c r="J5" s="123">
        <f>'9月'!AD3</f>
        <v>18.9</v>
      </c>
      <c r="K5" s="123">
        <f>'10月'!AD3</f>
        <v>16.9</v>
      </c>
      <c r="L5" s="123">
        <f>'11月'!AD3</f>
        <v>12</v>
      </c>
      <c r="M5" s="124">
        <f>'12月'!AD3</f>
        <v>6.5</v>
      </c>
      <c r="N5" s="107"/>
    </row>
    <row r="6" spans="1:14" ht="18" customHeight="1">
      <c r="A6" s="125">
        <v>2</v>
      </c>
      <c r="B6" s="126">
        <f>'1月'!AD4</f>
        <v>-0.5</v>
      </c>
      <c r="C6" s="127">
        <f>'2月'!AD4</f>
        <v>-1.4</v>
      </c>
      <c r="D6" s="127">
        <f>'3月'!AD4</f>
        <v>-0.2</v>
      </c>
      <c r="E6" s="127">
        <f>'4月'!AD4</f>
        <v>3.4</v>
      </c>
      <c r="F6" s="127">
        <f>'5月'!AD4</f>
        <v>12.4</v>
      </c>
      <c r="G6" s="127">
        <f>'6月'!AD4</f>
        <v>12.3</v>
      </c>
      <c r="H6" s="127">
        <f>'7月'!AD4</f>
        <v>17.9</v>
      </c>
      <c r="I6" s="127">
        <f>'8月'!AD4</f>
        <v>19.7</v>
      </c>
      <c r="J6" s="127">
        <f>'9月'!AD4</f>
        <v>19.2</v>
      </c>
      <c r="K6" s="127">
        <f>'10月'!AD4</f>
        <v>17.1</v>
      </c>
      <c r="L6" s="127">
        <f>'11月'!AD4</f>
        <v>3.8</v>
      </c>
      <c r="M6" s="128">
        <f>'12月'!AD4</f>
        <v>5.3</v>
      </c>
      <c r="N6" s="107"/>
    </row>
    <row r="7" spans="1:14" ht="18" customHeight="1">
      <c r="A7" s="125">
        <v>3</v>
      </c>
      <c r="B7" s="126">
        <f>'1月'!AD5</f>
        <v>-0.3</v>
      </c>
      <c r="C7" s="127">
        <f>'2月'!AD5</f>
        <v>2</v>
      </c>
      <c r="D7" s="127">
        <f>'3月'!AD5</f>
        <v>-0.7</v>
      </c>
      <c r="E7" s="127">
        <f>'4月'!AD5</f>
        <v>2.5</v>
      </c>
      <c r="F7" s="127">
        <f>'5月'!AD5</f>
        <v>13.1</v>
      </c>
      <c r="G7" s="127">
        <f>'6月'!AD5</f>
        <v>18.3</v>
      </c>
      <c r="H7" s="127">
        <f>'7月'!AD5</f>
        <v>17.8</v>
      </c>
      <c r="I7" s="127">
        <f>'8月'!AD5</f>
        <v>21.3</v>
      </c>
      <c r="J7" s="127">
        <f>'9月'!AD5</f>
        <v>19.1</v>
      </c>
      <c r="K7" s="127">
        <f>'10月'!AD5</f>
        <v>17.9</v>
      </c>
      <c r="L7" s="127">
        <f>'11月'!AD5</f>
        <v>3.5</v>
      </c>
      <c r="M7" s="128">
        <f>'12月'!AD5</f>
        <v>9.6</v>
      </c>
      <c r="N7" s="107"/>
    </row>
    <row r="8" spans="1:14" ht="18" customHeight="1">
      <c r="A8" s="125">
        <v>4</v>
      </c>
      <c r="B8" s="126">
        <f>'1月'!AD6</f>
        <v>-0.5</v>
      </c>
      <c r="C8" s="127">
        <f>'2月'!AD6</f>
        <v>1.3</v>
      </c>
      <c r="D8" s="127">
        <f>'3月'!AD6</f>
        <v>0.4</v>
      </c>
      <c r="E8" s="127">
        <f>'4月'!AD6</f>
        <v>6</v>
      </c>
      <c r="F8" s="127">
        <f>'5月'!AD6</f>
        <v>15</v>
      </c>
      <c r="G8" s="127">
        <f>'6月'!AD6</f>
        <v>17.2</v>
      </c>
      <c r="H8" s="127">
        <f>'7月'!AD6</f>
        <v>18.9</v>
      </c>
      <c r="I8" s="127">
        <f>'8月'!AD6</f>
        <v>20.9</v>
      </c>
      <c r="J8" s="127">
        <f>'9月'!AD6</f>
        <v>18.5</v>
      </c>
      <c r="K8" s="127">
        <f>'10月'!AD6</f>
        <v>15.7</v>
      </c>
      <c r="L8" s="127">
        <f>'11月'!AD6</f>
        <v>4.9</v>
      </c>
      <c r="M8" s="128">
        <f>'12月'!AD6</f>
        <v>6.3</v>
      </c>
      <c r="N8" s="107"/>
    </row>
    <row r="9" spans="1:14" ht="18" customHeight="1">
      <c r="A9" s="125">
        <v>5</v>
      </c>
      <c r="B9" s="126">
        <f>'1月'!AD7</f>
        <v>0.7</v>
      </c>
      <c r="C9" s="127">
        <f>'2月'!AD7</f>
        <v>0.4</v>
      </c>
      <c r="D9" s="127">
        <f>'3月'!AD7</f>
        <v>0</v>
      </c>
      <c r="E9" s="127">
        <f>'4月'!AD7</f>
        <v>6.5</v>
      </c>
      <c r="F9" s="127">
        <f>'5月'!AD7</f>
        <v>15.2</v>
      </c>
      <c r="G9" s="127">
        <f>'6月'!AD7</f>
        <v>16.4</v>
      </c>
      <c r="H9" s="127">
        <f>'7月'!AD7</f>
        <v>18.4</v>
      </c>
      <c r="I9" s="127">
        <f>'8月'!AD7</f>
        <v>21.6</v>
      </c>
      <c r="J9" s="127">
        <f>'9月'!AD7</f>
        <v>19.4</v>
      </c>
      <c r="K9" s="127">
        <f>'10月'!AD7</f>
        <v>16</v>
      </c>
      <c r="L9" s="127">
        <f>'11月'!AD7</f>
        <v>10</v>
      </c>
      <c r="M9" s="128">
        <f>'12月'!AD7</f>
        <v>6.7</v>
      </c>
      <c r="N9" s="107"/>
    </row>
    <row r="10" spans="1:14" ht="18" customHeight="1">
      <c r="A10" s="125">
        <v>6</v>
      </c>
      <c r="B10" s="126">
        <f>'1月'!AD8</f>
        <v>0.8</v>
      </c>
      <c r="C10" s="127">
        <f>'2月'!AD8</f>
        <v>1.7</v>
      </c>
      <c r="D10" s="127">
        <f>'3月'!AD8</f>
        <v>5</v>
      </c>
      <c r="E10" s="127">
        <f>'4月'!AD8</f>
        <v>5.5</v>
      </c>
      <c r="F10" s="127">
        <f>'5月'!AD8</f>
        <v>14.4</v>
      </c>
      <c r="G10" s="127">
        <f>'6月'!AD8</f>
        <v>17.2</v>
      </c>
      <c r="H10" s="127">
        <f>'7月'!AD8</f>
        <v>19.3</v>
      </c>
      <c r="I10" s="127">
        <f>'8月'!AD8</f>
        <v>21.7</v>
      </c>
      <c r="J10" s="127">
        <f>'9月'!AD8</f>
        <v>19.8</v>
      </c>
      <c r="K10" s="127">
        <f>'10月'!AD8</f>
        <v>15.4</v>
      </c>
      <c r="L10" s="127">
        <f>'11月'!AD8</f>
        <v>10.4</v>
      </c>
      <c r="M10" s="128">
        <f>'12月'!AD8</f>
        <v>7.2</v>
      </c>
      <c r="N10" s="107"/>
    </row>
    <row r="11" spans="1:14" ht="18" customHeight="1">
      <c r="A11" s="125">
        <v>7</v>
      </c>
      <c r="B11" s="126">
        <f>'1月'!AD9</f>
        <v>0.9</v>
      </c>
      <c r="C11" s="127">
        <f>'2月'!AD9</f>
        <v>-0.3</v>
      </c>
      <c r="D11" s="127">
        <f>'3月'!AD9</f>
        <v>5.8</v>
      </c>
      <c r="E11" s="127">
        <f>'4月'!AD9</f>
        <v>7.8</v>
      </c>
      <c r="F11" s="127">
        <f>'5月'!AD9</f>
        <v>14.6</v>
      </c>
      <c r="G11" s="127">
        <f>'6月'!AD9</f>
        <v>14.8</v>
      </c>
      <c r="H11" s="127">
        <f>'7月'!AD9</f>
        <v>21.6</v>
      </c>
      <c r="I11" s="127">
        <f>'8月'!AD9</f>
        <v>23.3</v>
      </c>
      <c r="J11" s="127">
        <f>'9月'!AD9</f>
        <v>19.4</v>
      </c>
      <c r="K11" s="127">
        <f>'10月'!AD9</f>
        <v>15.9</v>
      </c>
      <c r="L11" s="127">
        <f>'11月'!AD9</f>
        <v>11.9</v>
      </c>
      <c r="M11" s="128">
        <f>'12月'!AD9</f>
        <v>5</v>
      </c>
      <c r="N11" s="107"/>
    </row>
    <row r="12" spans="1:14" ht="18" customHeight="1">
      <c r="A12" s="125">
        <v>8</v>
      </c>
      <c r="B12" s="126">
        <f>'1月'!AD10</f>
        <v>1.1</v>
      </c>
      <c r="C12" s="127">
        <f>'2月'!AD10</f>
        <v>0.2</v>
      </c>
      <c r="D12" s="127">
        <f>'3月'!AD10</f>
        <v>5.8</v>
      </c>
      <c r="E12" s="127">
        <f>'4月'!AD10</f>
        <v>8.9</v>
      </c>
      <c r="F12" s="127">
        <f>'5月'!AD10</f>
        <v>13.4</v>
      </c>
      <c r="G12" s="127">
        <f>'6月'!AD10</f>
        <v>14.5</v>
      </c>
      <c r="H12" s="127">
        <f>'7月'!AD10</f>
        <v>23.4</v>
      </c>
      <c r="I12" s="127">
        <f>'8月'!AD10</f>
        <v>22.4</v>
      </c>
      <c r="J12" s="127">
        <f>'9月'!AD10</f>
        <v>19.9</v>
      </c>
      <c r="K12" s="127">
        <f>'10月'!AD10</f>
        <v>14.3</v>
      </c>
      <c r="L12" s="127">
        <f>'11月'!AD10</f>
        <v>12.9</v>
      </c>
      <c r="M12" s="128">
        <f>'12月'!AD10</f>
        <v>2.8</v>
      </c>
      <c r="N12" s="107"/>
    </row>
    <row r="13" spans="1:14" ht="18" customHeight="1">
      <c r="A13" s="125">
        <v>9</v>
      </c>
      <c r="B13" s="126">
        <f>'1月'!AD11</f>
        <v>1.8</v>
      </c>
      <c r="C13" s="127">
        <f>'2月'!AD11</f>
        <v>-0.5</v>
      </c>
      <c r="D13" s="127">
        <f>'3月'!AD11</f>
        <v>5.4</v>
      </c>
      <c r="E13" s="127">
        <f>'4月'!AD11</f>
        <v>9.3</v>
      </c>
      <c r="F13" s="127">
        <f>'5月'!AD11</f>
        <v>11.9</v>
      </c>
      <c r="G13" s="127">
        <f>'6月'!AD11</f>
        <v>15.7</v>
      </c>
      <c r="H13" s="127">
        <f>'7月'!AD11</f>
        <v>22</v>
      </c>
      <c r="I13" s="127">
        <f>'8月'!AD11</f>
        <v>22.1</v>
      </c>
      <c r="J13" s="127">
        <f>'9月'!AD11</f>
        <v>18.3</v>
      </c>
      <c r="K13" s="127">
        <f>'10月'!AD11</f>
        <v>13.2</v>
      </c>
      <c r="L13" s="127">
        <f>'11月'!AD11</f>
        <v>12.2</v>
      </c>
      <c r="M13" s="128">
        <f>'12月'!AD11</f>
        <v>7.7</v>
      </c>
      <c r="N13" s="107"/>
    </row>
    <row r="14" spans="1:14" ht="18" customHeight="1">
      <c r="A14" s="129">
        <v>10</v>
      </c>
      <c r="B14" s="130">
        <f>'1月'!AD12</f>
        <v>1.6</v>
      </c>
      <c r="C14" s="131">
        <f>'2月'!AD12</f>
        <v>2.2</v>
      </c>
      <c r="D14" s="131">
        <f>'3月'!AD12</f>
        <v>4.1</v>
      </c>
      <c r="E14" s="131">
        <f>'4月'!AD12</f>
        <v>14.3</v>
      </c>
      <c r="F14" s="131">
        <f>'5月'!AD12</f>
        <v>14.6</v>
      </c>
      <c r="G14" s="131">
        <f>'6月'!AD12</f>
        <v>17</v>
      </c>
      <c r="H14" s="131">
        <f>'7月'!AD12</f>
        <v>21.3</v>
      </c>
      <c r="I14" s="131">
        <f>'8月'!AD12</f>
        <v>22.6</v>
      </c>
      <c r="J14" s="131">
        <f>'9月'!AD12</f>
        <v>15.8</v>
      </c>
      <c r="K14" s="131">
        <f>'10月'!AD12</f>
        <v>12.2</v>
      </c>
      <c r="L14" s="131">
        <f>'11月'!AD12</f>
        <v>13.3</v>
      </c>
      <c r="M14" s="132">
        <f>'12月'!AD12</f>
        <v>7.3</v>
      </c>
      <c r="N14" s="107"/>
    </row>
    <row r="15" spans="1:14" ht="18" customHeight="1">
      <c r="A15" s="121">
        <v>11</v>
      </c>
      <c r="B15" s="122">
        <f>'1月'!AD13</f>
        <v>-1.9</v>
      </c>
      <c r="C15" s="123">
        <f>'2月'!AD13</f>
        <v>0.4</v>
      </c>
      <c r="D15" s="123">
        <f>'3月'!AD13</f>
        <v>0.4</v>
      </c>
      <c r="E15" s="123">
        <f>'4月'!AD13</f>
        <v>10.4</v>
      </c>
      <c r="F15" s="123">
        <f>'5月'!AD13</f>
        <v>13</v>
      </c>
      <c r="G15" s="123">
        <f>'6月'!AD13</f>
        <v>15.9</v>
      </c>
      <c r="H15" s="123">
        <f>'7月'!AD13</f>
        <v>19.6</v>
      </c>
      <c r="I15" s="123">
        <f>'8月'!AD13</f>
        <v>22</v>
      </c>
      <c r="J15" s="123">
        <f>'9月'!AD13</f>
        <v>17</v>
      </c>
      <c r="K15" s="123">
        <f>'10月'!AD13</f>
        <v>10.9</v>
      </c>
      <c r="L15" s="123">
        <f>'11月'!AD13</f>
        <v>13.1</v>
      </c>
      <c r="M15" s="124">
        <f>'12月'!AD13</f>
        <v>7.2</v>
      </c>
      <c r="N15" s="107"/>
    </row>
    <row r="16" spans="1:14" ht="18" customHeight="1">
      <c r="A16" s="125">
        <v>12</v>
      </c>
      <c r="B16" s="126">
        <f>'1月'!AD14</f>
        <v>-1.1</v>
      </c>
      <c r="C16" s="127">
        <f>'2月'!AD14</f>
        <v>0.8</v>
      </c>
      <c r="D16" s="127">
        <f>'3月'!AD14</f>
        <v>-0.2</v>
      </c>
      <c r="E16" s="127">
        <f>'4月'!AD14</f>
        <v>10.4</v>
      </c>
      <c r="F16" s="127">
        <f>'5月'!AD14</f>
        <v>14.5</v>
      </c>
      <c r="G16" s="127">
        <f>'6月'!AD14</f>
        <v>13.8</v>
      </c>
      <c r="H16" s="127">
        <f>'7月'!AD14</f>
        <v>19.5</v>
      </c>
      <c r="I16" s="127">
        <f>'8月'!AD14</f>
        <v>20.7</v>
      </c>
      <c r="J16" s="127">
        <f>'9月'!AD14</f>
        <v>18.6</v>
      </c>
      <c r="K16" s="127">
        <f>'10月'!AD14</f>
        <v>11</v>
      </c>
      <c r="L16" s="127">
        <f>'11月'!AD14</f>
        <v>9</v>
      </c>
      <c r="M16" s="128">
        <f>'12月'!AD14</f>
        <v>10.1</v>
      </c>
      <c r="N16" s="107"/>
    </row>
    <row r="17" spans="1:14" ht="18" customHeight="1">
      <c r="A17" s="125">
        <v>13</v>
      </c>
      <c r="B17" s="126">
        <f>'1月'!AD15</f>
        <v>-0.6</v>
      </c>
      <c r="C17" s="127">
        <f>'2月'!AD15</f>
        <v>4</v>
      </c>
      <c r="D17" s="127">
        <f>'3月'!AD15</f>
        <v>1.7</v>
      </c>
      <c r="E17" s="127">
        <f>'4月'!AD15</f>
        <v>14.2</v>
      </c>
      <c r="F17" s="127">
        <f>'5月'!AD15</f>
        <v>12</v>
      </c>
      <c r="G17" s="127">
        <f>'6月'!AD15</f>
        <v>16.7</v>
      </c>
      <c r="H17" s="127">
        <f>'7月'!AD15</f>
        <v>19.8</v>
      </c>
      <c r="I17" s="127">
        <f>'8月'!AD15</f>
        <v>20.8</v>
      </c>
      <c r="J17" s="127">
        <f>'9月'!AD15</f>
        <v>17.2</v>
      </c>
      <c r="K17" s="127">
        <f>'10月'!AD15</f>
        <v>13.5</v>
      </c>
      <c r="L17" s="127">
        <f>'11月'!AD15</f>
        <v>9.1</v>
      </c>
      <c r="M17" s="128">
        <f>'12月'!AD15</f>
        <v>6</v>
      </c>
      <c r="N17" s="107"/>
    </row>
    <row r="18" spans="1:14" ht="18" customHeight="1">
      <c r="A18" s="125">
        <v>14</v>
      </c>
      <c r="B18" s="126">
        <f>'1月'!AD16</f>
        <v>1.5</v>
      </c>
      <c r="C18" s="127">
        <f>'2月'!AD16</f>
        <v>9</v>
      </c>
      <c r="D18" s="127">
        <f>'3月'!AD16</f>
        <v>3.6</v>
      </c>
      <c r="E18" s="127">
        <f>'4月'!AD16</f>
        <v>13.1</v>
      </c>
      <c r="F18" s="127">
        <f>'5月'!AD16</f>
        <v>8.2</v>
      </c>
      <c r="G18" s="127">
        <f>'6月'!AD16</f>
        <v>15.9</v>
      </c>
      <c r="H18" s="127">
        <f>'7月'!AD16</f>
        <v>19.9</v>
      </c>
      <c r="I18" s="127">
        <f>'8月'!AD16</f>
        <v>21.1</v>
      </c>
      <c r="J18" s="127">
        <f>'9月'!AD16</f>
        <v>16.7</v>
      </c>
      <c r="K18" s="127">
        <f>'10月'!AD16</f>
        <v>12.8</v>
      </c>
      <c r="L18" s="127">
        <f>'11月'!AD16</f>
        <v>13.5</v>
      </c>
      <c r="M18" s="128">
        <f>'12月'!AD16</f>
        <v>5.5</v>
      </c>
      <c r="N18" s="107"/>
    </row>
    <row r="19" spans="1:14" ht="18" customHeight="1">
      <c r="A19" s="125">
        <v>15</v>
      </c>
      <c r="B19" s="126">
        <f>'1月'!AD17</f>
        <v>-1.3</v>
      </c>
      <c r="C19" s="127">
        <f>'2月'!AD17</f>
        <v>5.3</v>
      </c>
      <c r="D19" s="127">
        <f>'3月'!AD17</f>
        <v>0.2</v>
      </c>
      <c r="E19" s="127">
        <f>'4月'!AD17</f>
        <v>13.8</v>
      </c>
      <c r="F19" s="127">
        <f>'5月'!AD17</f>
        <v>10.1</v>
      </c>
      <c r="G19" s="127">
        <f>'6月'!AD17</f>
        <v>15.1</v>
      </c>
      <c r="H19" s="127">
        <f>'7月'!AD17</f>
        <v>23.1</v>
      </c>
      <c r="I19" s="127">
        <f>'8月'!AD17</f>
        <v>20.1</v>
      </c>
      <c r="J19" s="127">
        <f>'9月'!AD17</f>
        <v>17.3</v>
      </c>
      <c r="K19" s="127">
        <f>'10月'!AD17</f>
        <v>10.5</v>
      </c>
      <c r="L19" s="127">
        <f>'11月'!AD17</f>
        <v>9.6</v>
      </c>
      <c r="M19" s="128">
        <f>'12月'!AD17</f>
        <v>3.7</v>
      </c>
      <c r="N19" s="107"/>
    </row>
    <row r="20" spans="1:14" ht="18" customHeight="1">
      <c r="A20" s="125">
        <v>16</v>
      </c>
      <c r="B20" s="126">
        <f>'1月'!AD18</f>
        <v>-2.8</v>
      </c>
      <c r="C20" s="127">
        <f>'2月'!AD18</f>
        <v>0.6</v>
      </c>
      <c r="D20" s="127">
        <f>'3月'!AD18</f>
        <v>4.7</v>
      </c>
      <c r="E20" s="127">
        <f>'4月'!AD18</f>
        <v>11.2</v>
      </c>
      <c r="F20" s="127">
        <f>'5月'!AD18</f>
        <v>11.1</v>
      </c>
      <c r="G20" s="127">
        <f>'6月'!AD18</f>
        <v>14.8</v>
      </c>
      <c r="H20" s="127">
        <f>'7月'!AD18</f>
        <v>20.4</v>
      </c>
      <c r="I20" s="127">
        <f>'8月'!AD18</f>
        <v>20.8</v>
      </c>
      <c r="J20" s="127">
        <f>'9月'!AD18</f>
        <v>18</v>
      </c>
      <c r="K20" s="127">
        <f>'10月'!AD18</f>
        <v>10.9</v>
      </c>
      <c r="L20" s="127">
        <f>'11月'!AD18</f>
        <v>8.4</v>
      </c>
      <c r="M20" s="128">
        <f>'12月'!AD18</f>
        <v>3.4</v>
      </c>
      <c r="N20" s="107"/>
    </row>
    <row r="21" spans="1:14" ht="18" customHeight="1">
      <c r="A21" s="125">
        <v>17</v>
      </c>
      <c r="B21" s="126">
        <f>'1月'!AD19</f>
        <v>2.1</v>
      </c>
      <c r="C21" s="127">
        <f>'2月'!AD19</f>
        <v>-0.9</v>
      </c>
      <c r="D21" s="127">
        <f>'3月'!AD19</f>
        <v>4.7</v>
      </c>
      <c r="E21" s="127">
        <f>'4月'!AD19</f>
        <v>9.6</v>
      </c>
      <c r="F21" s="127">
        <f>'5月'!AD19</f>
        <v>14.3</v>
      </c>
      <c r="G21" s="127">
        <f>'6月'!AD19</f>
        <v>16.1</v>
      </c>
      <c r="H21" s="127">
        <f>'7月'!AD19</f>
        <v>20.5</v>
      </c>
      <c r="I21" s="127">
        <f>'8月'!AD19</f>
        <v>21.2</v>
      </c>
      <c r="J21" s="127">
        <f>'9月'!AD19</f>
        <v>16.3</v>
      </c>
      <c r="K21" s="127">
        <f>'10月'!AD19</f>
        <v>12.5</v>
      </c>
      <c r="L21" s="127">
        <f>'11月'!AD19</f>
        <v>9</v>
      </c>
      <c r="M21" s="128">
        <f>'12月'!AD19</f>
        <v>2.2</v>
      </c>
      <c r="N21" s="107"/>
    </row>
    <row r="22" spans="1:14" ht="18" customHeight="1">
      <c r="A22" s="125">
        <v>18</v>
      </c>
      <c r="B22" s="126">
        <f>'1月'!AD20</f>
        <v>1.3</v>
      </c>
      <c r="C22" s="127">
        <f>'2月'!AD20</f>
        <v>-1.9</v>
      </c>
      <c r="D22" s="127">
        <f>'3月'!AD20</f>
        <v>5.4</v>
      </c>
      <c r="E22" s="127">
        <f>'4月'!AD20</f>
        <v>9.7</v>
      </c>
      <c r="F22" s="127">
        <f>'5月'!AD20</f>
        <v>16.1</v>
      </c>
      <c r="G22" s="127">
        <f>'6月'!AD20</f>
        <v>15.3</v>
      </c>
      <c r="H22" s="127">
        <f>'7月'!AD20</f>
        <v>20.6</v>
      </c>
      <c r="I22" s="127">
        <f>'8月'!AD20</f>
        <v>21.3</v>
      </c>
      <c r="J22" s="127">
        <f>'9月'!AD20</f>
        <v>15.3</v>
      </c>
      <c r="K22" s="127">
        <f>'10月'!AD20</f>
        <v>14.5</v>
      </c>
      <c r="L22" s="127">
        <f>'11月'!AD20</f>
        <v>3.4</v>
      </c>
      <c r="M22" s="128">
        <f>'12月'!AD20</f>
        <v>-0.4</v>
      </c>
      <c r="N22" s="107"/>
    </row>
    <row r="23" spans="1:14" ht="18" customHeight="1">
      <c r="A23" s="125">
        <v>19</v>
      </c>
      <c r="B23" s="126">
        <f>'1月'!AD21</f>
        <v>3</v>
      </c>
      <c r="C23" s="127">
        <f>'2月'!AD21</f>
        <v>0.1</v>
      </c>
      <c r="D23" s="127">
        <f>'3月'!AD21</f>
        <v>8</v>
      </c>
      <c r="E23" s="127">
        <f>'4月'!AD21</f>
        <v>11</v>
      </c>
      <c r="F23" s="127">
        <f>'5月'!AD21</f>
        <v>14.9</v>
      </c>
      <c r="G23" s="127">
        <f>'6月'!AD21</f>
        <v>16</v>
      </c>
      <c r="H23" s="127">
        <f>'7月'!AD21</f>
        <v>23.1</v>
      </c>
      <c r="I23" s="127">
        <f>'8月'!AD21</f>
        <v>21.7</v>
      </c>
      <c r="J23" s="127">
        <f>'9月'!AD21</f>
        <v>18</v>
      </c>
      <c r="K23" s="127">
        <f>'10月'!AD21</f>
        <v>12.7</v>
      </c>
      <c r="L23" s="127">
        <f>'11月'!AD21</f>
        <v>3.3</v>
      </c>
      <c r="M23" s="128">
        <f>'12月'!AD21</f>
        <v>-0.7</v>
      </c>
      <c r="N23" s="107"/>
    </row>
    <row r="24" spans="1:14" ht="18" customHeight="1">
      <c r="A24" s="129">
        <v>20</v>
      </c>
      <c r="B24" s="130">
        <f>'1月'!AD22</f>
        <v>-0.1</v>
      </c>
      <c r="C24" s="131">
        <f>'2月'!AD22</f>
        <v>3.7</v>
      </c>
      <c r="D24" s="131">
        <f>'3月'!AD22</f>
        <v>4</v>
      </c>
      <c r="E24" s="131">
        <f>'4月'!AD22</f>
        <v>10.1</v>
      </c>
      <c r="F24" s="131">
        <f>'5月'!AD22</f>
        <v>14.6</v>
      </c>
      <c r="G24" s="131">
        <f>'6月'!AD22</f>
        <v>16.3</v>
      </c>
      <c r="H24" s="131">
        <f>'7月'!AD22</f>
        <v>20.5</v>
      </c>
      <c r="I24" s="131">
        <f>'8月'!AD22</f>
        <v>22</v>
      </c>
      <c r="J24" s="131">
        <f>'9月'!AD22</f>
        <v>16.9</v>
      </c>
      <c r="K24" s="131">
        <f>'10月'!AD22</f>
        <v>13.3</v>
      </c>
      <c r="L24" s="131">
        <f>'11月'!AD22</f>
        <v>4.9</v>
      </c>
      <c r="M24" s="132">
        <f>'12月'!AD22</f>
        <v>-1.4</v>
      </c>
      <c r="N24" s="107"/>
    </row>
    <row r="25" spans="1:14" ht="18" customHeight="1">
      <c r="A25" s="121">
        <v>21</v>
      </c>
      <c r="B25" s="122">
        <f>'1月'!AD23</f>
        <v>2.2</v>
      </c>
      <c r="C25" s="123">
        <f>'2月'!AD23</f>
        <v>-0.2</v>
      </c>
      <c r="D25" s="123">
        <f>'3月'!AD23</f>
        <v>1.2</v>
      </c>
      <c r="E25" s="123">
        <f>'4月'!AD23</f>
        <v>14.5</v>
      </c>
      <c r="F25" s="123">
        <f>'5月'!AD23</f>
        <v>14.7</v>
      </c>
      <c r="G25" s="123">
        <f>'6月'!AD23</f>
        <v>19.4</v>
      </c>
      <c r="H25" s="123">
        <f>'7月'!AD23</f>
        <v>20.2</v>
      </c>
      <c r="I25" s="123">
        <f>'8月'!AD23</f>
        <v>23.5</v>
      </c>
      <c r="J25" s="123">
        <f>'9月'!AD23</f>
        <v>15.3</v>
      </c>
      <c r="K25" s="123">
        <f>'10月'!AD23</f>
        <v>12.3</v>
      </c>
      <c r="L25" s="123">
        <f>'11月'!AD23</f>
        <v>4.2</v>
      </c>
      <c r="M25" s="124">
        <f>'12月'!AD23</f>
        <v>-1.1</v>
      </c>
      <c r="N25" s="107"/>
    </row>
    <row r="26" spans="1:14" ht="18" customHeight="1">
      <c r="A26" s="125">
        <v>22</v>
      </c>
      <c r="B26" s="126">
        <f>'1月'!AD24</f>
        <v>4.1</v>
      </c>
      <c r="C26" s="127">
        <f>'2月'!AD24</f>
        <v>0.2</v>
      </c>
      <c r="D26" s="127">
        <f>'3月'!AD24</f>
        <v>10</v>
      </c>
      <c r="E26" s="127">
        <f>'4月'!AD24</f>
        <v>12.1</v>
      </c>
      <c r="F26" s="127">
        <f>'5月'!AD24</f>
        <v>18.3</v>
      </c>
      <c r="G26" s="127">
        <f>'6月'!AD24</f>
        <v>18</v>
      </c>
      <c r="H26" s="127">
        <f>'7月'!AD24</f>
        <v>19.7</v>
      </c>
      <c r="I26" s="127">
        <f>'8月'!AD24</f>
        <v>24</v>
      </c>
      <c r="J26" s="127">
        <f>'9月'!AD24</f>
        <v>15.9</v>
      </c>
      <c r="K26" s="127">
        <f>'10月'!AD24</f>
        <v>11.3</v>
      </c>
      <c r="L26" s="127">
        <f>'11月'!AD24</f>
        <v>3.4</v>
      </c>
      <c r="M26" s="128">
        <f>'12月'!AD24</f>
        <v>-1.9</v>
      </c>
      <c r="N26" s="107"/>
    </row>
    <row r="27" spans="1:14" ht="18" customHeight="1">
      <c r="A27" s="125">
        <v>23</v>
      </c>
      <c r="B27" s="126">
        <f>'1月'!AD25</f>
        <v>8.8</v>
      </c>
      <c r="C27" s="127">
        <f>'2月'!AD25</f>
        <v>0.9</v>
      </c>
      <c r="D27" s="127">
        <f>'3月'!AD25</f>
        <v>5.7</v>
      </c>
      <c r="E27" s="127">
        <f>'4月'!AD25</f>
        <v>8</v>
      </c>
      <c r="F27" s="127">
        <f>'5月'!AD25</f>
        <v>17.2</v>
      </c>
      <c r="G27" s="127">
        <f>'6月'!AD25</f>
        <v>20.5</v>
      </c>
      <c r="H27" s="127">
        <f>'7月'!AD25</f>
        <v>19.7</v>
      </c>
      <c r="I27" s="127">
        <f>'8月'!AD25</f>
        <v>21.1</v>
      </c>
      <c r="J27" s="127">
        <f>'9月'!AD25</f>
        <v>18.6</v>
      </c>
      <c r="K27" s="127">
        <f>'10月'!AD25</f>
        <v>12.4</v>
      </c>
      <c r="L27" s="127">
        <f>'11月'!AD25</f>
        <v>7.9</v>
      </c>
      <c r="M27" s="128">
        <f>'12月'!AD25</f>
        <v>2</v>
      </c>
      <c r="N27" s="107"/>
    </row>
    <row r="28" spans="1:14" ht="18" customHeight="1">
      <c r="A28" s="125">
        <v>24</v>
      </c>
      <c r="B28" s="126">
        <f>'1月'!AD26</f>
        <v>-0.4</v>
      </c>
      <c r="C28" s="127">
        <f>'2月'!AD26</f>
        <v>0.2</v>
      </c>
      <c r="D28" s="127">
        <f>'3月'!AD26</f>
        <v>3.6</v>
      </c>
      <c r="E28" s="127">
        <f>'4月'!AD26</f>
        <v>7.8</v>
      </c>
      <c r="F28" s="127">
        <f>'5月'!AD26</f>
        <v>14.9</v>
      </c>
      <c r="G28" s="127">
        <f>'6月'!AD26</f>
        <v>18.9</v>
      </c>
      <c r="H28" s="127">
        <f>'7月'!AD26</f>
        <v>21.3</v>
      </c>
      <c r="I28" s="127">
        <f>'8月'!AD26</f>
        <v>20.8</v>
      </c>
      <c r="J28" s="127">
        <f>'9月'!AD26</f>
        <v>18.9</v>
      </c>
      <c r="K28" s="127">
        <f>'10月'!AD26</f>
        <v>12.2</v>
      </c>
      <c r="L28" s="127">
        <f>'11月'!AD26</f>
        <v>7.1</v>
      </c>
      <c r="M28" s="128">
        <f>'12月'!AD26</f>
        <v>2.9</v>
      </c>
      <c r="N28" s="107"/>
    </row>
    <row r="29" spans="1:14" ht="18" customHeight="1">
      <c r="A29" s="125">
        <v>25</v>
      </c>
      <c r="B29" s="126">
        <f>'1月'!AD27</f>
        <v>-0.7</v>
      </c>
      <c r="C29" s="127">
        <f>'2月'!AD27</f>
        <v>5.1</v>
      </c>
      <c r="D29" s="127">
        <f>'3月'!AD27</f>
        <v>3.9</v>
      </c>
      <c r="E29" s="127">
        <f>'4月'!AD27</f>
        <v>8.9</v>
      </c>
      <c r="F29" s="127">
        <f>'5月'!AD27</f>
        <v>13.9</v>
      </c>
      <c r="G29" s="127">
        <f>'6月'!AD27</f>
        <v>19.4</v>
      </c>
      <c r="H29" s="127">
        <f>'7月'!AD27</f>
        <v>22.9</v>
      </c>
      <c r="I29" s="127">
        <f>'8月'!AD27</f>
        <v>19.4</v>
      </c>
      <c r="J29" s="127">
        <f>'9月'!AD27</f>
        <v>15.9</v>
      </c>
      <c r="K29" s="127">
        <f>'10月'!AD27</f>
        <v>13.6</v>
      </c>
      <c r="L29" s="127">
        <f>'11月'!AD27</f>
        <v>9.9</v>
      </c>
      <c r="M29" s="128">
        <f>'12月'!AD27</f>
        <v>3.8</v>
      </c>
      <c r="N29" s="107"/>
    </row>
    <row r="30" spans="1:14" ht="18" customHeight="1">
      <c r="A30" s="125">
        <v>26</v>
      </c>
      <c r="B30" s="126">
        <f>'1月'!AD28</f>
        <v>-0.4</v>
      </c>
      <c r="C30" s="127">
        <f>'2月'!AD28</f>
        <v>3.2</v>
      </c>
      <c r="D30" s="127">
        <f>'3月'!AD28</f>
        <v>0.7</v>
      </c>
      <c r="E30" s="127">
        <f>'4月'!AD28</f>
        <v>8.5</v>
      </c>
      <c r="F30" s="127">
        <f>'5月'!AD28</f>
        <v>12.6</v>
      </c>
      <c r="G30" s="127">
        <f>'6月'!AD28</f>
        <v>19.3</v>
      </c>
      <c r="H30" s="127">
        <f>'7月'!AD28</f>
        <v>23.8</v>
      </c>
      <c r="I30" s="127">
        <f>'8月'!AD28</f>
        <v>19.3</v>
      </c>
      <c r="J30" s="127">
        <f>'9月'!AD28</f>
        <v>18.6</v>
      </c>
      <c r="K30" s="127">
        <f>'10月'!AD28</f>
        <v>13.3</v>
      </c>
      <c r="L30" s="127">
        <f>'11月'!AD28</f>
        <v>9.5</v>
      </c>
      <c r="M30" s="128">
        <f>'12月'!AD28</f>
        <v>4</v>
      </c>
      <c r="N30" s="107"/>
    </row>
    <row r="31" spans="1:14" ht="18" customHeight="1">
      <c r="A31" s="125">
        <v>27</v>
      </c>
      <c r="B31" s="126">
        <f>'1月'!AD29</f>
        <v>1.4</v>
      </c>
      <c r="C31" s="127">
        <f>'2月'!AD29</f>
        <v>0.8</v>
      </c>
      <c r="D31" s="127">
        <f>'3月'!AD29</f>
        <v>-0.2</v>
      </c>
      <c r="E31" s="127">
        <f>'4月'!AD29</f>
        <v>8.2</v>
      </c>
      <c r="F31" s="127">
        <f>'5月'!AD29</f>
        <v>14.9</v>
      </c>
      <c r="G31" s="127">
        <f>'6月'!AD29</f>
        <v>20.2</v>
      </c>
      <c r="H31" s="127">
        <f>'7月'!AD29</f>
        <v>22.8</v>
      </c>
      <c r="I31" s="127">
        <f>'8月'!AD29</f>
        <v>19.1</v>
      </c>
      <c r="J31" s="127">
        <f>'9月'!AD29</f>
        <v>17.7</v>
      </c>
      <c r="K31" s="127">
        <f>'10月'!AD29</f>
        <v>13.3</v>
      </c>
      <c r="L31" s="127">
        <f>'11月'!AD29</f>
        <v>8</v>
      </c>
      <c r="M31" s="128">
        <f>'12月'!AD29</f>
        <v>2.5</v>
      </c>
      <c r="N31" s="107"/>
    </row>
    <row r="32" spans="1:14" ht="18" customHeight="1">
      <c r="A32" s="125">
        <v>28</v>
      </c>
      <c r="B32" s="126">
        <f>'1月'!AD30</f>
        <v>2.5</v>
      </c>
      <c r="C32" s="127">
        <f>'2月'!AD30</f>
        <v>1</v>
      </c>
      <c r="D32" s="127">
        <f>'3月'!AD30</f>
        <v>0.3</v>
      </c>
      <c r="E32" s="127">
        <f>'4月'!AD30</f>
        <v>4.5</v>
      </c>
      <c r="F32" s="127">
        <f>'5月'!AD30</f>
        <v>16</v>
      </c>
      <c r="G32" s="127">
        <f>'6月'!AD30</f>
        <v>20.2</v>
      </c>
      <c r="H32" s="127">
        <f>'7月'!AD30</f>
        <v>22.4</v>
      </c>
      <c r="I32" s="127">
        <f>'8月'!AD30</f>
        <v>21.8</v>
      </c>
      <c r="J32" s="127">
        <f>'9月'!AD30</f>
        <v>18.3</v>
      </c>
      <c r="K32" s="127">
        <f>'10月'!AD30</f>
        <v>11</v>
      </c>
      <c r="L32" s="127">
        <f>'11月'!AD30</f>
        <v>7.9</v>
      </c>
      <c r="M32" s="128">
        <f>'12月'!AD30</f>
        <v>2.8</v>
      </c>
      <c r="N32" s="107"/>
    </row>
    <row r="33" spans="1:14" ht="18" customHeight="1">
      <c r="A33" s="125">
        <v>29</v>
      </c>
      <c r="B33" s="126">
        <f>'1月'!AD31</f>
        <v>4.1</v>
      </c>
      <c r="C33" s="127"/>
      <c r="D33" s="127">
        <f>'3月'!AD31</f>
        <v>2.6</v>
      </c>
      <c r="E33" s="127">
        <f>'4月'!AD31</f>
        <v>5.6</v>
      </c>
      <c r="F33" s="127">
        <f>'5月'!AD31</f>
        <v>15.9</v>
      </c>
      <c r="G33" s="127">
        <f>'6月'!AD31</f>
        <v>17.2</v>
      </c>
      <c r="H33" s="127">
        <f>'7月'!AD31</f>
        <v>23.2</v>
      </c>
      <c r="I33" s="127">
        <f>'8月'!AD31</f>
        <v>23.5</v>
      </c>
      <c r="J33" s="127">
        <f>'9月'!AD31</f>
        <v>20.1</v>
      </c>
      <c r="K33" s="127">
        <f>'10月'!AD31</f>
        <v>12.7</v>
      </c>
      <c r="L33" s="127">
        <f>'11月'!AD31</f>
        <v>5.5</v>
      </c>
      <c r="M33" s="128">
        <f>'12月'!AD31</f>
        <v>0.2</v>
      </c>
      <c r="N33" s="107"/>
    </row>
    <row r="34" spans="1:14" ht="18" customHeight="1">
      <c r="A34" s="125">
        <v>30</v>
      </c>
      <c r="B34" s="126">
        <f>'1月'!AD32</f>
        <v>7.9</v>
      </c>
      <c r="C34" s="127"/>
      <c r="D34" s="127">
        <f>'3月'!AD32</f>
        <v>3</v>
      </c>
      <c r="E34" s="127">
        <f>'4月'!AD32</f>
        <v>8.4</v>
      </c>
      <c r="F34" s="127">
        <f>'5月'!AD32</f>
        <v>15.6</v>
      </c>
      <c r="G34" s="127">
        <f>'6月'!AD32</f>
        <v>18.5</v>
      </c>
      <c r="H34" s="127">
        <f>'7月'!AD32</f>
        <v>20.3</v>
      </c>
      <c r="I34" s="127">
        <f>'8月'!AD32</f>
        <v>17.5</v>
      </c>
      <c r="J34" s="127">
        <f>'9月'!AD32</f>
        <v>17.5</v>
      </c>
      <c r="K34" s="127">
        <f>'10月'!AD32</f>
        <v>14.1</v>
      </c>
      <c r="L34" s="127">
        <f>'11月'!AD32</f>
        <v>7.4</v>
      </c>
      <c r="M34" s="128">
        <f>'12月'!AD32</f>
        <v>2.5</v>
      </c>
      <c r="N34" s="107"/>
    </row>
    <row r="35" spans="1:14" ht="18" customHeight="1">
      <c r="A35" s="133">
        <v>31</v>
      </c>
      <c r="B35" s="130">
        <f>'1月'!AD33</f>
        <v>4.9</v>
      </c>
      <c r="C35" s="131"/>
      <c r="D35" s="131">
        <f>'3月'!AD33</f>
        <v>3</v>
      </c>
      <c r="E35" s="252"/>
      <c r="F35" s="131">
        <f>'5月'!AD33</f>
        <v>14.4</v>
      </c>
      <c r="G35" s="252"/>
      <c r="H35" s="131">
        <f>'7月'!AD33</f>
        <v>20.1</v>
      </c>
      <c r="I35" s="131">
        <f>'8月'!AD33</f>
        <v>16.9</v>
      </c>
      <c r="J35" s="252"/>
      <c r="K35" s="131">
        <f>'10月'!AD33</f>
        <v>13.4</v>
      </c>
      <c r="L35" s="131"/>
      <c r="M35" s="132">
        <f>'12月'!AD33</f>
        <v>-0.2</v>
      </c>
      <c r="N35" s="107"/>
    </row>
    <row r="36" spans="1:14" ht="18" customHeight="1">
      <c r="A36" s="245" t="s">
        <v>9</v>
      </c>
      <c r="B36" s="190">
        <f>AVERAGE(B5:B35)</f>
        <v>1.238709677419355</v>
      </c>
      <c r="C36" s="191">
        <f aca="true" t="shared" si="0" ref="C36:M36">AVERAGE(C5:C35)</f>
        <v>1.3964285714285716</v>
      </c>
      <c r="D36" s="191">
        <f t="shared" si="0"/>
        <v>3.0806451612903225</v>
      </c>
      <c r="E36" s="191">
        <f t="shared" si="0"/>
        <v>8.963333333333333</v>
      </c>
      <c r="F36" s="191">
        <f t="shared" si="0"/>
        <v>13.983870967741934</v>
      </c>
      <c r="G36" s="191">
        <f t="shared" si="0"/>
        <v>16.776666666666664</v>
      </c>
      <c r="H36" s="191">
        <f t="shared" si="0"/>
        <v>20.75483870967742</v>
      </c>
      <c r="I36" s="191">
        <f t="shared" si="0"/>
        <v>21.08064516129032</v>
      </c>
      <c r="J36" s="191">
        <f t="shared" si="0"/>
        <v>17.88</v>
      </c>
      <c r="K36" s="191">
        <f t="shared" si="0"/>
        <v>13.445161290322583</v>
      </c>
      <c r="L36" s="191">
        <f t="shared" si="0"/>
        <v>8.3</v>
      </c>
      <c r="M36" s="192">
        <f t="shared" si="0"/>
        <v>3.7903225806451615</v>
      </c>
      <c r="N36" s="107"/>
    </row>
    <row r="37" spans="1:14" ht="18" customHeight="1">
      <c r="A37" s="246" t="s">
        <v>49</v>
      </c>
      <c r="B37" s="242">
        <f>MIN(B5:B35)</f>
        <v>-2.8</v>
      </c>
      <c r="C37" s="243">
        <f aca="true" t="shared" si="1" ref="C37:M37">MIN(C5:C35)</f>
        <v>-1.9</v>
      </c>
      <c r="D37" s="243">
        <f t="shared" si="1"/>
        <v>-0.7</v>
      </c>
      <c r="E37" s="243">
        <f t="shared" si="1"/>
        <v>2.5</v>
      </c>
      <c r="F37" s="243">
        <f t="shared" si="1"/>
        <v>8.2</v>
      </c>
      <c r="G37" s="243">
        <f t="shared" si="1"/>
        <v>12.3</v>
      </c>
      <c r="H37" s="243">
        <f t="shared" si="1"/>
        <v>17.8</v>
      </c>
      <c r="I37" s="243">
        <f t="shared" si="1"/>
        <v>16.9</v>
      </c>
      <c r="J37" s="243">
        <f t="shared" si="1"/>
        <v>15.3</v>
      </c>
      <c r="K37" s="243">
        <f t="shared" si="1"/>
        <v>10.5</v>
      </c>
      <c r="L37" s="243">
        <f t="shared" si="1"/>
        <v>3.3</v>
      </c>
      <c r="M37" s="244">
        <f t="shared" si="1"/>
        <v>-1.9</v>
      </c>
      <c r="N37" s="107"/>
    </row>
    <row r="38" spans="1:14" ht="18" customHeight="1">
      <c r="A38" s="247" t="s">
        <v>35</v>
      </c>
      <c r="B38" s="134">
        <f>AVERAGE(B5:B14)</f>
        <v>0.39</v>
      </c>
      <c r="C38" s="135">
        <f aca="true" t="shared" si="2" ref="C38:M38">AVERAGE(C5:C14)</f>
        <v>0.68</v>
      </c>
      <c r="D38" s="135">
        <f t="shared" si="2"/>
        <v>2.9200000000000004</v>
      </c>
      <c r="E38" s="135">
        <f t="shared" si="2"/>
        <v>6.889999999999999</v>
      </c>
      <c r="F38" s="135">
        <f t="shared" si="2"/>
        <v>13.63</v>
      </c>
      <c r="G38" s="135">
        <f t="shared" si="2"/>
        <v>15.579999999999998</v>
      </c>
      <c r="H38" s="135">
        <f t="shared" si="2"/>
        <v>20.000000000000004</v>
      </c>
      <c r="I38" s="135">
        <f t="shared" si="2"/>
        <v>21.49</v>
      </c>
      <c r="J38" s="135">
        <f t="shared" si="2"/>
        <v>18.830000000000002</v>
      </c>
      <c r="K38" s="135">
        <f t="shared" si="2"/>
        <v>15.459999999999999</v>
      </c>
      <c r="L38" s="135">
        <f t="shared" si="2"/>
        <v>9.49</v>
      </c>
      <c r="M38" s="136">
        <f t="shared" si="2"/>
        <v>6.44</v>
      </c>
      <c r="N38" s="107"/>
    </row>
    <row r="39" spans="1:14" ht="18" customHeight="1">
      <c r="A39" s="248" t="s">
        <v>36</v>
      </c>
      <c r="B39" s="198">
        <f>AVERAGE(B15:B24)</f>
        <v>0.010000000000000018</v>
      </c>
      <c r="C39" s="137">
        <f aca="true" t="shared" si="3" ref="C39:M39">AVERAGE(C15:C24)</f>
        <v>2.1100000000000003</v>
      </c>
      <c r="D39" s="137">
        <f t="shared" si="3"/>
        <v>3.25</v>
      </c>
      <c r="E39" s="137">
        <f t="shared" si="3"/>
        <v>11.35</v>
      </c>
      <c r="F39" s="137">
        <f t="shared" si="3"/>
        <v>12.88</v>
      </c>
      <c r="G39" s="137">
        <f t="shared" si="3"/>
        <v>15.590000000000003</v>
      </c>
      <c r="H39" s="137">
        <f t="shared" si="3"/>
        <v>20.7</v>
      </c>
      <c r="I39" s="137">
        <f t="shared" si="3"/>
        <v>21.169999999999998</v>
      </c>
      <c r="J39" s="137">
        <f t="shared" si="3"/>
        <v>17.130000000000003</v>
      </c>
      <c r="K39" s="137">
        <f t="shared" si="3"/>
        <v>12.260000000000002</v>
      </c>
      <c r="L39" s="137">
        <f t="shared" si="3"/>
        <v>8.330000000000002</v>
      </c>
      <c r="M39" s="138">
        <f t="shared" si="3"/>
        <v>3.56</v>
      </c>
      <c r="N39" s="107"/>
    </row>
    <row r="40" spans="1:14" ht="18" customHeight="1">
      <c r="A40" s="249" t="s">
        <v>37</v>
      </c>
      <c r="B40" s="139">
        <f>AVERAGE(B25:B35)</f>
        <v>3.127272727272727</v>
      </c>
      <c r="C40" s="140">
        <f aca="true" t="shared" si="4" ref="C40:M40">AVERAGE(C25:C35)</f>
        <v>1.4</v>
      </c>
      <c r="D40" s="140">
        <f t="shared" si="4"/>
        <v>3.0727272727272723</v>
      </c>
      <c r="E40" s="140">
        <f t="shared" si="4"/>
        <v>8.65</v>
      </c>
      <c r="F40" s="140">
        <f t="shared" si="4"/>
        <v>15.30909090909091</v>
      </c>
      <c r="G40" s="140">
        <f t="shared" si="4"/>
        <v>19.159999999999997</v>
      </c>
      <c r="H40" s="140">
        <f t="shared" si="4"/>
        <v>21.49090909090909</v>
      </c>
      <c r="I40" s="140">
        <f t="shared" si="4"/>
        <v>20.62727272727273</v>
      </c>
      <c r="J40" s="140">
        <f t="shared" si="4"/>
        <v>17.68</v>
      </c>
      <c r="K40" s="140">
        <f t="shared" si="4"/>
        <v>12.69090909090909</v>
      </c>
      <c r="L40" s="140">
        <f t="shared" si="4"/>
        <v>7.08</v>
      </c>
      <c r="M40" s="141">
        <f t="shared" si="4"/>
        <v>1.5909090909090908</v>
      </c>
      <c r="N40" s="107"/>
    </row>
    <row r="41" spans="1:14" ht="18" customHeight="1">
      <c r="A41" s="250" t="s">
        <v>40</v>
      </c>
      <c r="B41" s="142">
        <f>DCOUNTA($A3:$M35,2,B44:B45)</f>
        <v>13</v>
      </c>
      <c r="C41" s="143">
        <f>DCOUNTA($A3:$M35,3,C44:C45)</f>
        <v>6</v>
      </c>
      <c r="D41" s="143">
        <f>DCOUNTA($A3:$M35,4,D44:D45)</f>
        <v>4</v>
      </c>
      <c r="E41" s="143">
        <f>DCOUNTA($A3:$M35,5,E44:E45)</f>
        <v>0</v>
      </c>
      <c r="F41" s="143">
        <f>DCOUNTA($A3:$M35,6,F44:F45)</f>
        <v>0</v>
      </c>
      <c r="G41" s="143">
        <f>DCOUNTA($A3:$M35,7,G44:G45)</f>
        <v>0</v>
      </c>
      <c r="H41" s="143">
        <f>DCOUNTA($A3:$M35,8,H44:H45)</f>
        <v>0</v>
      </c>
      <c r="I41" s="143">
        <f>DCOUNTA($A3:$M35,9,I44:I45)</f>
        <v>0</v>
      </c>
      <c r="J41" s="143">
        <f>DCOUNTA($A3:$M35,10,J44:J45)</f>
        <v>0</v>
      </c>
      <c r="K41" s="143">
        <f>DCOUNTA($A3:$M35,11,K44:K45)</f>
        <v>0</v>
      </c>
      <c r="L41" s="143">
        <f>DCOUNTA($A3:$M35,12,L44:L45)</f>
        <v>0</v>
      </c>
      <c r="M41" s="144">
        <f>DCOUNTA($A3:$M35,13,M44:M45)</f>
        <v>6</v>
      </c>
      <c r="N41" s="107"/>
    </row>
    <row r="42" spans="1:14" ht="18" customHeight="1">
      <c r="A42" s="249" t="s">
        <v>41</v>
      </c>
      <c r="B42" s="145">
        <f>DCOUNTA($A3:$M35,2,B47:B48)</f>
        <v>0</v>
      </c>
      <c r="C42" s="146">
        <f>DCOUNTA($A3:$M35,3,C47:C48)</f>
        <v>0</v>
      </c>
      <c r="D42" s="146">
        <f>DCOUNTA($A3:$M35,4,D47:D48)</f>
        <v>0</v>
      </c>
      <c r="E42" s="146">
        <f>DCOUNTA($A3:$M35,5,E47:E48)</f>
        <v>0</v>
      </c>
      <c r="F42" s="146">
        <f>DCOUNTA($A3:$M35,6,F47:F48)</f>
        <v>0</v>
      </c>
      <c r="G42" s="146">
        <f>DCOUNTA($A3:$M35,7,G47:G48)</f>
        <v>0</v>
      </c>
      <c r="H42" s="146">
        <f>DCOUNTA($A3:$M35,8,H47:H48)</f>
        <v>0</v>
      </c>
      <c r="I42" s="146">
        <f>DCOUNTA($A3:$M35,9,I47:I48)</f>
        <v>0</v>
      </c>
      <c r="J42" s="146">
        <f>DCOUNTA($A3:$M35,10,J47:J48)</f>
        <v>0</v>
      </c>
      <c r="K42" s="146">
        <f>DCOUNTA($A3:$M35,11,K47:K48)</f>
        <v>0</v>
      </c>
      <c r="L42" s="146">
        <f>DCOUNTA($A3:$M35,12,L47:L48)</f>
        <v>0</v>
      </c>
      <c r="M42" s="147">
        <f>DCOUNTA($A3:$M35,13,M47:M48)</f>
        <v>0</v>
      </c>
      <c r="N42" s="107"/>
    </row>
    <row r="43" spans="1:14" ht="18" customHeight="1">
      <c r="A43" s="251" t="s">
        <v>38</v>
      </c>
      <c r="B43" s="193">
        <v>0.21322580645161296</v>
      </c>
      <c r="C43" s="194">
        <v>0.1885426929392447</v>
      </c>
      <c r="D43" s="194">
        <v>2.609591397849462</v>
      </c>
      <c r="E43" s="194">
        <v>7.691111111111111</v>
      </c>
      <c r="F43" s="194">
        <v>12.209784946236558</v>
      </c>
      <c r="G43" s="194">
        <v>16.246888888888886</v>
      </c>
      <c r="H43" s="194">
        <v>20.110215053763444</v>
      </c>
      <c r="I43" s="194">
        <v>22</v>
      </c>
      <c r="J43" s="194">
        <v>18.810666666666673</v>
      </c>
      <c r="K43" s="194">
        <v>13.167096774193547</v>
      </c>
      <c r="L43" s="194">
        <v>7.7</v>
      </c>
      <c r="M43" s="195">
        <v>2.774086021505376</v>
      </c>
      <c r="N43" s="107"/>
    </row>
    <row r="44" spans="1:13" ht="12">
      <c r="A44" s="148" t="s">
        <v>43</v>
      </c>
      <c r="B44" s="149" t="s">
        <v>22</v>
      </c>
      <c r="C44" s="149" t="s">
        <v>23</v>
      </c>
      <c r="D44" s="149" t="s">
        <v>24</v>
      </c>
      <c r="E44" s="149" t="s">
        <v>25</v>
      </c>
      <c r="F44" s="149" t="s">
        <v>26</v>
      </c>
      <c r="G44" s="149" t="s">
        <v>27</v>
      </c>
      <c r="H44" s="149" t="s">
        <v>28</v>
      </c>
      <c r="I44" s="149" t="s">
        <v>29</v>
      </c>
      <c r="J44" s="149" t="s">
        <v>30</v>
      </c>
      <c r="K44" s="149" t="s">
        <v>31</v>
      </c>
      <c r="L44" s="149" t="s">
        <v>32</v>
      </c>
      <c r="M44" s="149" t="s">
        <v>33</v>
      </c>
    </row>
    <row r="45" spans="2:13" ht="12">
      <c r="B45" s="254" t="s">
        <v>51</v>
      </c>
      <c r="C45" s="150" t="s">
        <v>50</v>
      </c>
      <c r="D45" s="150" t="s">
        <v>50</v>
      </c>
      <c r="E45" s="150" t="s">
        <v>50</v>
      </c>
      <c r="F45" s="150" t="s">
        <v>50</v>
      </c>
      <c r="G45" s="150" t="s">
        <v>50</v>
      </c>
      <c r="H45" s="150" t="s">
        <v>50</v>
      </c>
      <c r="I45" s="150" t="s">
        <v>50</v>
      </c>
      <c r="J45" s="150" t="s">
        <v>50</v>
      </c>
      <c r="K45" s="150" t="s">
        <v>50</v>
      </c>
      <c r="L45" s="150" t="s">
        <v>50</v>
      </c>
      <c r="M45" s="150" t="s">
        <v>50</v>
      </c>
    </row>
    <row r="47" spans="1:13" ht="12">
      <c r="A47" s="148" t="s">
        <v>44</v>
      </c>
      <c r="B47" s="149" t="s">
        <v>22</v>
      </c>
      <c r="C47" s="149" t="s">
        <v>23</v>
      </c>
      <c r="D47" s="149" t="s">
        <v>24</v>
      </c>
      <c r="E47" s="149" t="s">
        <v>25</v>
      </c>
      <c r="F47" s="149" t="s">
        <v>26</v>
      </c>
      <c r="G47" s="149" t="s">
        <v>27</v>
      </c>
      <c r="H47" s="149" t="s">
        <v>28</v>
      </c>
      <c r="I47" s="149" t="s">
        <v>29</v>
      </c>
      <c r="J47" s="149" t="s">
        <v>30</v>
      </c>
      <c r="K47" s="149" t="s">
        <v>31</v>
      </c>
      <c r="L47" s="149" t="s">
        <v>32</v>
      </c>
      <c r="M47" s="149" t="s">
        <v>33</v>
      </c>
    </row>
    <row r="48" spans="2:13" ht="12">
      <c r="B48" s="254" t="s">
        <v>53</v>
      </c>
      <c r="C48" s="150" t="s">
        <v>52</v>
      </c>
      <c r="D48" s="150" t="s">
        <v>52</v>
      </c>
      <c r="E48" s="150" t="s">
        <v>52</v>
      </c>
      <c r="F48" s="150" t="s">
        <v>52</v>
      </c>
      <c r="G48" s="150" t="s">
        <v>52</v>
      </c>
      <c r="H48" s="150" t="s">
        <v>52</v>
      </c>
      <c r="I48" s="150" t="s">
        <v>52</v>
      </c>
      <c r="J48" s="150" t="s">
        <v>52</v>
      </c>
      <c r="K48" s="150" t="s">
        <v>52</v>
      </c>
      <c r="L48" s="150" t="s">
        <v>52</v>
      </c>
      <c r="M48" s="150" t="s">
        <v>52</v>
      </c>
    </row>
    <row r="58" ht="12">
      <c r="A58" s="148" t="s">
        <v>46</v>
      </c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Roman,標準"&amp;9- 10 -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5" t="s">
        <v>0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1"/>
      <c r="T1" s="1"/>
      <c r="U1" s="1"/>
      <c r="V1" s="1"/>
      <c r="W1" s="1"/>
      <c r="X1" s="1"/>
      <c r="Y1" s="1"/>
      <c r="Z1" s="227">
        <v>2009</v>
      </c>
      <c r="AA1" s="1" t="s">
        <v>1</v>
      </c>
      <c r="AB1" s="228">
        <v>2</v>
      </c>
      <c r="AC1" s="214"/>
      <c r="AD1" s="1" t="s">
        <v>2</v>
      </c>
      <c r="AE1" s="1"/>
      <c r="AF1" s="1"/>
    </row>
    <row r="2" spans="1:32" ht="12" customHeight="1">
      <c r="A2" s="223" t="s">
        <v>3</v>
      </c>
      <c r="B2" s="224">
        <v>1</v>
      </c>
      <c r="C2" s="224">
        <v>2</v>
      </c>
      <c r="D2" s="224">
        <v>3</v>
      </c>
      <c r="E2" s="224">
        <v>4</v>
      </c>
      <c r="F2" s="224">
        <v>5</v>
      </c>
      <c r="G2" s="224">
        <v>6</v>
      </c>
      <c r="H2" s="224">
        <v>7</v>
      </c>
      <c r="I2" s="224">
        <v>8</v>
      </c>
      <c r="J2" s="224">
        <v>9</v>
      </c>
      <c r="K2" s="224">
        <v>10</v>
      </c>
      <c r="L2" s="224">
        <v>11</v>
      </c>
      <c r="M2" s="224">
        <v>12</v>
      </c>
      <c r="N2" s="224">
        <v>13</v>
      </c>
      <c r="O2" s="224">
        <v>14</v>
      </c>
      <c r="P2" s="224">
        <v>15</v>
      </c>
      <c r="Q2" s="224">
        <v>16</v>
      </c>
      <c r="R2" s="224">
        <v>17</v>
      </c>
      <c r="S2" s="224">
        <v>18</v>
      </c>
      <c r="T2" s="224">
        <v>19</v>
      </c>
      <c r="U2" s="224">
        <v>20</v>
      </c>
      <c r="V2" s="224">
        <v>21</v>
      </c>
      <c r="W2" s="224">
        <v>22</v>
      </c>
      <c r="X2" s="224">
        <v>23</v>
      </c>
      <c r="Y2" s="224">
        <v>24</v>
      </c>
      <c r="Z2" s="229" t="s">
        <v>4</v>
      </c>
      <c r="AA2" s="229" t="s">
        <v>5</v>
      </c>
      <c r="AB2" s="230" t="s">
        <v>6</v>
      </c>
      <c r="AC2" s="229" t="s">
        <v>3</v>
      </c>
      <c r="AD2" s="229" t="s">
        <v>7</v>
      </c>
      <c r="AE2" s="230" t="s">
        <v>8</v>
      </c>
      <c r="AF2" s="1"/>
    </row>
    <row r="3" spans="1:32" ht="11.25" customHeight="1">
      <c r="A3" s="217">
        <v>1</v>
      </c>
      <c r="B3" s="209">
        <v>6.1</v>
      </c>
      <c r="C3" s="209">
        <v>5.9</v>
      </c>
      <c r="D3" s="209">
        <v>5.4</v>
      </c>
      <c r="E3" s="209">
        <v>5</v>
      </c>
      <c r="F3" s="209">
        <v>4.4</v>
      </c>
      <c r="G3" s="209">
        <v>4.1</v>
      </c>
      <c r="H3" s="209">
        <v>5</v>
      </c>
      <c r="I3" s="209">
        <v>5.8</v>
      </c>
      <c r="J3" s="209">
        <v>7</v>
      </c>
      <c r="K3" s="209">
        <v>7.9</v>
      </c>
      <c r="L3" s="209">
        <v>8.1</v>
      </c>
      <c r="M3" s="209">
        <v>8.5</v>
      </c>
      <c r="N3" s="209">
        <v>8.9</v>
      </c>
      <c r="O3" s="209">
        <v>8.8</v>
      </c>
      <c r="P3" s="209">
        <v>8.1</v>
      </c>
      <c r="Q3" s="209">
        <v>7</v>
      </c>
      <c r="R3" s="209">
        <v>5.4</v>
      </c>
      <c r="S3" s="209">
        <v>3.7</v>
      </c>
      <c r="T3" s="209">
        <v>4.1</v>
      </c>
      <c r="U3" s="209">
        <v>3.4</v>
      </c>
      <c r="V3" s="209">
        <v>3.2</v>
      </c>
      <c r="W3" s="209">
        <v>2.8</v>
      </c>
      <c r="X3" s="209">
        <v>2</v>
      </c>
      <c r="Y3" s="209">
        <v>1.2</v>
      </c>
      <c r="Z3" s="216">
        <f aca="true" t="shared" si="0" ref="Z3:Z30">AVERAGE(B3:Y3)</f>
        <v>5.491666666666666</v>
      </c>
      <c r="AA3" s="151">
        <v>9.7</v>
      </c>
      <c r="AB3" s="152">
        <v>0.5534722222222223</v>
      </c>
      <c r="AC3" s="2">
        <v>1</v>
      </c>
      <c r="AD3" s="151">
        <v>1.2</v>
      </c>
      <c r="AE3" s="255">
        <v>1</v>
      </c>
      <c r="AF3" s="1"/>
    </row>
    <row r="4" spans="1:32" ht="11.25" customHeight="1">
      <c r="A4" s="217">
        <v>2</v>
      </c>
      <c r="B4" s="209">
        <v>-0.5</v>
      </c>
      <c r="C4" s="209">
        <v>-0.7</v>
      </c>
      <c r="D4" s="209">
        <v>0.2</v>
      </c>
      <c r="E4" s="209">
        <v>-1</v>
      </c>
      <c r="F4" s="209">
        <v>-1.3</v>
      </c>
      <c r="G4" s="209">
        <v>0.2</v>
      </c>
      <c r="H4" s="209">
        <v>-0.7</v>
      </c>
      <c r="I4" s="209">
        <v>2.9</v>
      </c>
      <c r="J4" s="209">
        <v>4</v>
      </c>
      <c r="K4" s="209">
        <v>5.9</v>
      </c>
      <c r="L4" s="209">
        <v>6.7</v>
      </c>
      <c r="M4" s="209">
        <v>5.9</v>
      </c>
      <c r="N4" s="209">
        <v>6.7</v>
      </c>
      <c r="O4" s="209">
        <v>7</v>
      </c>
      <c r="P4" s="209">
        <v>7.5</v>
      </c>
      <c r="Q4" s="209">
        <v>6.9</v>
      </c>
      <c r="R4" s="209">
        <v>5.7</v>
      </c>
      <c r="S4" s="210">
        <v>3.8</v>
      </c>
      <c r="T4" s="209">
        <v>4.1</v>
      </c>
      <c r="U4" s="209">
        <v>4.2</v>
      </c>
      <c r="V4" s="209">
        <v>3.9</v>
      </c>
      <c r="W4" s="209">
        <v>2.3</v>
      </c>
      <c r="X4" s="209">
        <v>2.7</v>
      </c>
      <c r="Y4" s="209">
        <v>4.1</v>
      </c>
      <c r="Z4" s="216">
        <f t="shared" si="0"/>
        <v>3.3541666666666665</v>
      </c>
      <c r="AA4" s="151">
        <v>8</v>
      </c>
      <c r="AB4" s="152">
        <v>0.6034722222222222</v>
      </c>
      <c r="AC4" s="2">
        <v>2</v>
      </c>
      <c r="AD4" s="151">
        <v>-1.4</v>
      </c>
      <c r="AE4" s="255">
        <v>0.16180555555555556</v>
      </c>
      <c r="AF4" s="1"/>
    </row>
    <row r="5" spans="1:32" ht="11.25" customHeight="1">
      <c r="A5" s="217">
        <v>3</v>
      </c>
      <c r="B5" s="209">
        <v>5.9</v>
      </c>
      <c r="C5" s="209">
        <v>5.5</v>
      </c>
      <c r="D5" s="209">
        <v>4.5</v>
      </c>
      <c r="E5" s="209">
        <v>3.6</v>
      </c>
      <c r="F5" s="209">
        <v>3.5</v>
      </c>
      <c r="G5" s="209">
        <v>2.6</v>
      </c>
      <c r="H5" s="209">
        <v>4.4</v>
      </c>
      <c r="I5" s="209">
        <v>7.1</v>
      </c>
      <c r="J5" s="209">
        <v>8.3</v>
      </c>
      <c r="K5" s="209">
        <v>9.1</v>
      </c>
      <c r="L5" s="209">
        <v>9.7</v>
      </c>
      <c r="M5" s="209">
        <v>10</v>
      </c>
      <c r="N5" s="209">
        <v>9.6</v>
      </c>
      <c r="O5" s="209">
        <v>9.8</v>
      </c>
      <c r="P5" s="209">
        <v>10.2</v>
      </c>
      <c r="Q5" s="209">
        <v>10.1</v>
      </c>
      <c r="R5" s="209">
        <v>9</v>
      </c>
      <c r="S5" s="209">
        <v>7.6</v>
      </c>
      <c r="T5" s="209">
        <v>6.6</v>
      </c>
      <c r="U5" s="209">
        <v>6.4</v>
      </c>
      <c r="V5" s="209">
        <v>6.1</v>
      </c>
      <c r="W5" s="209">
        <v>5.6</v>
      </c>
      <c r="X5" s="209">
        <v>4.7</v>
      </c>
      <c r="Y5" s="209">
        <v>4</v>
      </c>
      <c r="Z5" s="216">
        <f t="shared" si="0"/>
        <v>6.829166666666666</v>
      </c>
      <c r="AA5" s="151">
        <v>11.3</v>
      </c>
      <c r="AB5" s="152">
        <v>0.5916666666666667</v>
      </c>
      <c r="AC5" s="2">
        <v>3</v>
      </c>
      <c r="AD5" s="151">
        <v>2</v>
      </c>
      <c r="AE5" s="255">
        <v>0.27638888888888885</v>
      </c>
      <c r="AF5" s="1"/>
    </row>
    <row r="6" spans="1:32" ht="11.25" customHeight="1">
      <c r="A6" s="217">
        <v>4</v>
      </c>
      <c r="B6" s="209">
        <v>3.8</v>
      </c>
      <c r="C6" s="209">
        <v>3.5</v>
      </c>
      <c r="D6" s="209">
        <v>3.5</v>
      </c>
      <c r="E6" s="209">
        <v>3.1</v>
      </c>
      <c r="F6" s="209">
        <v>2.8</v>
      </c>
      <c r="G6" s="209">
        <v>2.5</v>
      </c>
      <c r="H6" s="209">
        <v>2.1</v>
      </c>
      <c r="I6" s="209">
        <v>4</v>
      </c>
      <c r="J6" s="209">
        <v>5.1</v>
      </c>
      <c r="K6" s="209">
        <v>4.8</v>
      </c>
      <c r="L6" s="209">
        <v>5.9</v>
      </c>
      <c r="M6" s="209">
        <v>5.8</v>
      </c>
      <c r="N6" s="209">
        <v>6.1</v>
      </c>
      <c r="O6" s="209">
        <v>6.7</v>
      </c>
      <c r="P6" s="209">
        <v>6.4</v>
      </c>
      <c r="Q6" s="209">
        <v>5.9</v>
      </c>
      <c r="R6" s="209">
        <v>5.2</v>
      </c>
      <c r="S6" s="209">
        <v>3.7</v>
      </c>
      <c r="T6" s="209">
        <v>3.6</v>
      </c>
      <c r="U6" s="209">
        <v>3.1</v>
      </c>
      <c r="V6" s="209">
        <v>2.5</v>
      </c>
      <c r="W6" s="209">
        <v>2.3</v>
      </c>
      <c r="X6" s="209">
        <v>1.7</v>
      </c>
      <c r="Y6" s="209">
        <v>1.4</v>
      </c>
      <c r="Z6" s="216">
        <f t="shared" si="0"/>
        <v>3.9791666666666665</v>
      </c>
      <c r="AA6" s="151">
        <v>7.3</v>
      </c>
      <c r="AB6" s="152">
        <v>0.5708333333333333</v>
      </c>
      <c r="AC6" s="2">
        <v>4</v>
      </c>
      <c r="AD6" s="151">
        <v>1.3</v>
      </c>
      <c r="AE6" s="255">
        <v>0.9708333333333333</v>
      </c>
      <c r="AF6" s="1"/>
    </row>
    <row r="7" spans="1:32" ht="11.25" customHeight="1">
      <c r="A7" s="217">
        <v>5</v>
      </c>
      <c r="B7" s="209">
        <v>1.7</v>
      </c>
      <c r="C7" s="209">
        <v>1.3</v>
      </c>
      <c r="D7" s="209">
        <v>1.3</v>
      </c>
      <c r="E7" s="209">
        <v>0.9</v>
      </c>
      <c r="F7" s="209">
        <v>1</v>
      </c>
      <c r="G7" s="209">
        <v>1.3</v>
      </c>
      <c r="H7" s="209">
        <v>0.9</v>
      </c>
      <c r="I7" s="209">
        <v>3.6</v>
      </c>
      <c r="J7" s="209">
        <v>6.4</v>
      </c>
      <c r="K7" s="209">
        <v>6.8</v>
      </c>
      <c r="L7" s="209">
        <v>8.1</v>
      </c>
      <c r="M7" s="209">
        <v>8.2</v>
      </c>
      <c r="N7" s="209">
        <v>8.8</v>
      </c>
      <c r="O7" s="209">
        <v>8.5</v>
      </c>
      <c r="P7" s="209">
        <v>8.3</v>
      </c>
      <c r="Q7" s="209">
        <v>8.4</v>
      </c>
      <c r="R7" s="209">
        <v>8.1</v>
      </c>
      <c r="S7" s="209">
        <v>7.2</v>
      </c>
      <c r="T7" s="209">
        <v>6.5</v>
      </c>
      <c r="U7" s="209">
        <v>5.5</v>
      </c>
      <c r="V7" s="209">
        <v>4.9</v>
      </c>
      <c r="W7" s="209">
        <v>4.6</v>
      </c>
      <c r="X7" s="209">
        <v>4.1</v>
      </c>
      <c r="Y7" s="209">
        <v>3.8</v>
      </c>
      <c r="Z7" s="216">
        <f t="shared" si="0"/>
        <v>5.008333333333333</v>
      </c>
      <c r="AA7" s="151">
        <v>9.1</v>
      </c>
      <c r="AB7" s="152">
        <v>0.5493055555555556</v>
      </c>
      <c r="AC7" s="2">
        <v>5</v>
      </c>
      <c r="AD7" s="151">
        <v>0.4</v>
      </c>
      <c r="AE7" s="255">
        <v>0.2034722222222222</v>
      </c>
      <c r="AF7" s="1"/>
    </row>
    <row r="8" spans="1:32" ht="11.25" customHeight="1">
      <c r="A8" s="217">
        <v>6</v>
      </c>
      <c r="B8" s="209">
        <v>2.6</v>
      </c>
      <c r="C8" s="209">
        <v>2.9</v>
      </c>
      <c r="D8" s="209">
        <v>2.8</v>
      </c>
      <c r="E8" s="209">
        <v>4.3</v>
      </c>
      <c r="F8" s="209">
        <v>5.2</v>
      </c>
      <c r="G8" s="209">
        <v>2.6</v>
      </c>
      <c r="H8" s="209">
        <v>2.6</v>
      </c>
      <c r="I8" s="209">
        <v>6.2</v>
      </c>
      <c r="J8" s="209">
        <v>8.4</v>
      </c>
      <c r="K8" s="209">
        <v>8.8</v>
      </c>
      <c r="L8" s="209">
        <v>9.3</v>
      </c>
      <c r="M8" s="209">
        <v>9.6</v>
      </c>
      <c r="N8" s="209">
        <v>10</v>
      </c>
      <c r="O8" s="209">
        <v>9.5</v>
      </c>
      <c r="P8" s="209">
        <v>9</v>
      </c>
      <c r="Q8" s="209">
        <v>7.3</v>
      </c>
      <c r="R8" s="209">
        <v>5.6</v>
      </c>
      <c r="S8" s="209">
        <v>4</v>
      </c>
      <c r="T8" s="209">
        <v>3.7</v>
      </c>
      <c r="U8" s="209">
        <v>3.4</v>
      </c>
      <c r="V8" s="209">
        <v>3.4</v>
      </c>
      <c r="W8" s="209">
        <v>3.1</v>
      </c>
      <c r="X8" s="209">
        <v>2.5</v>
      </c>
      <c r="Y8" s="209">
        <v>1.7</v>
      </c>
      <c r="Z8" s="216">
        <f t="shared" si="0"/>
        <v>5.354166666666667</v>
      </c>
      <c r="AA8" s="151">
        <v>10.3</v>
      </c>
      <c r="AB8" s="152">
        <v>0.5569444444444445</v>
      </c>
      <c r="AC8" s="2">
        <v>6</v>
      </c>
      <c r="AD8" s="151">
        <v>1.7</v>
      </c>
      <c r="AE8" s="255">
        <v>1</v>
      </c>
      <c r="AF8" s="1"/>
    </row>
    <row r="9" spans="1:32" ht="11.25" customHeight="1">
      <c r="A9" s="217">
        <v>7</v>
      </c>
      <c r="B9" s="209">
        <v>1.9</v>
      </c>
      <c r="C9" s="209">
        <v>1.4</v>
      </c>
      <c r="D9" s="209">
        <v>0.8</v>
      </c>
      <c r="E9" s="209">
        <v>0.1</v>
      </c>
      <c r="F9" s="209">
        <v>0.1</v>
      </c>
      <c r="G9" s="209">
        <v>0.2</v>
      </c>
      <c r="H9" s="209">
        <v>0.2</v>
      </c>
      <c r="I9" s="209">
        <v>3.6</v>
      </c>
      <c r="J9" s="209">
        <v>4.2</v>
      </c>
      <c r="K9" s="209">
        <v>5.2</v>
      </c>
      <c r="L9" s="209">
        <v>6.3</v>
      </c>
      <c r="M9" s="209">
        <v>6.4</v>
      </c>
      <c r="N9" s="209">
        <v>7.2</v>
      </c>
      <c r="O9" s="209">
        <v>7.4</v>
      </c>
      <c r="P9" s="209">
        <v>7.2</v>
      </c>
      <c r="Q9" s="209">
        <v>6.9</v>
      </c>
      <c r="R9" s="209">
        <v>6.6</v>
      </c>
      <c r="S9" s="209">
        <v>5</v>
      </c>
      <c r="T9" s="209">
        <v>5.5</v>
      </c>
      <c r="U9" s="209">
        <v>5.2</v>
      </c>
      <c r="V9" s="209">
        <v>5.5</v>
      </c>
      <c r="W9" s="209">
        <v>5.3</v>
      </c>
      <c r="X9" s="209">
        <v>6.6</v>
      </c>
      <c r="Y9" s="209">
        <v>6.9</v>
      </c>
      <c r="Z9" s="216">
        <f t="shared" si="0"/>
        <v>4.404166666666667</v>
      </c>
      <c r="AA9" s="151">
        <v>7.8</v>
      </c>
      <c r="AB9" s="152">
        <v>0.6083333333333333</v>
      </c>
      <c r="AC9" s="2">
        <v>7</v>
      </c>
      <c r="AD9" s="151">
        <v>-0.3</v>
      </c>
      <c r="AE9" s="255">
        <v>0.21319444444444444</v>
      </c>
      <c r="AF9" s="1"/>
    </row>
    <row r="10" spans="1:32" ht="11.25" customHeight="1">
      <c r="A10" s="217">
        <v>8</v>
      </c>
      <c r="B10" s="209">
        <v>6.5</v>
      </c>
      <c r="C10" s="209">
        <v>6.3</v>
      </c>
      <c r="D10" s="209">
        <v>6.7</v>
      </c>
      <c r="E10" s="209">
        <v>6.3</v>
      </c>
      <c r="F10" s="209">
        <v>5.6</v>
      </c>
      <c r="G10" s="209">
        <v>5.2</v>
      </c>
      <c r="H10" s="209">
        <v>5.4</v>
      </c>
      <c r="I10" s="209">
        <v>6.8</v>
      </c>
      <c r="J10" s="209">
        <v>7.8</v>
      </c>
      <c r="K10" s="209">
        <v>8.8</v>
      </c>
      <c r="L10" s="209">
        <v>9.4</v>
      </c>
      <c r="M10" s="209">
        <v>10.1</v>
      </c>
      <c r="N10" s="209">
        <v>9.7</v>
      </c>
      <c r="O10" s="209">
        <v>9.6</v>
      </c>
      <c r="P10" s="209">
        <v>9.3</v>
      </c>
      <c r="Q10" s="209">
        <v>7.8</v>
      </c>
      <c r="R10" s="209">
        <v>6.4</v>
      </c>
      <c r="S10" s="209">
        <v>5.8</v>
      </c>
      <c r="T10" s="209">
        <v>4.6</v>
      </c>
      <c r="U10" s="209">
        <v>3.9</v>
      </c>
      <c r="V10" s="209">
        <v>3.6</v>
      </c>
      <c r="W10" s="209">
        <v>3.5</v>
      </c>
      <c r="X10" s="209">
        <v>2.4</v>
      </c>
      <c r="Y10" s="209">
        <v>0.5</v>
      </c>
      <c r="Z10" s="216">
        <f t="shared" si="0"/>
        <v>6.333333333333333</v>
      </c>
      <c r="AA10" s="151">
        <v>10.6</v>
      </c>
      <c r="AB10" s="152">
        <v>0.5090277777777777</v>
      </c>
      <c r="AC10" s="2">
        <v>8</v>
      </c>
      <c r="AD10" s="151">
        <v>0.2</v>
      </c>
      <c r="AE10" s="255">
        <v>0.9770833333333333</v>
      </c>
      <c r="AF10" s="1"/>
    </row>
    <row r="11" spans="1:32" ht="11.25" customHeight="1">
      <c r="A11" s="217">
        <v>9</v>
      </c>
      <c r="B11" s="209">
        <v>2.8</v>
      </c>
      <c r="C11" s="209">
        <v>1.6</v>
      </c>
      <c r="D11" s="209">
        <v>0.2</v>
      </c>
      <c r="E11" s="209">
        <v>0.2</v>
      </c>
      <c r="F11" s="209">
        <v>0.6</v>
      </c>
      <c r="G11" s="209">
        <v>0.9</v>
      </c>
      <c r="H11" s="209">
        <v>2.3</v>
      </c>
      <c r="I11" s="209">
        <v>3.9</v>
      </c>
      <c r="J11" s="209">
        <v>5.9</v>
      </c>
      <c r="K11" s="209">
        <v>6.2</v>
      </c>
      <c r="L11" s="209">
        <v>6.6</v>
      </c>
      <c r="M11" s="209">
        <v>6.8</v>
      </c>
      <c r="N11" s="209">
        <v>6.9</v>
      </c>
      <c r="O11" s="209">
        <v>6.8</v>
      </c>
      <c r="P11" s="209">
        <v>6.6</v>
      </c>
      <c r="Q11" s="209">
        <v>6.6</v>
      </c>
      <c r="R11" s="209">
        <v>6.4</v>
      </c>
      <c r="S11" s="209">
        <v>5.8</v>
      </c>
      <c r="T11" s="209">
        <v>5.5</v>
      </c>
      <c r="U11" s="209">
        <v>5.5</v>
      </c>
      <c r="V11" s="209">
        <v>5.8</v>
      </c>
      <c r="W11" s="209">
        <v>5.8</v>
      </c>
      <c r="X11" s="209">
        <v>5.9</v>
      </c>
      <c r="Y11" s="209">
        <v>5.6</v>
      </c>
      <c r="Z11" s="216">
        <f t="shared" si="0"/>
        <v>4.633333333333333</v>
      </c>
      <c r="AA11" s="151">
        <v>7.6</v>
      </c>
      <c r="AB11" s="152">
        <v>0.47152777777777777</v>
      </c>
      <c r="AC11" s="2">
        <v>9</v>
      </c>
      <c r="AD11" s="151">
        <v>-0.5</v>
      </c>
      <c r="AE11" s="255">
        <v>0.17013888888888887</v>
      </c>
      <c r="AF11" s="1"/>
    </row>
    <row r="12" spans="1:32" ht="11.25" customHeight="1">
      <c r="A12" s="225">
        <v>10</v>
      </c>
      <c r="B12" s="211">
        <v>5.5</v>
      </c>
      <c r="C12" s="211">
        <v>3.6</v>
      </c>
      <c r="D12" s="211">
        <v>3.6</v>
      </c>
      <c r="E12" s="211">
        <v>3.4</v>
      </c>
      <c r="F12" s="211">
        <v>3.6</v>
      </c>
      <c r="G12" s="211">
        <v>3.5</v>
      </c>
      <c r="H12" s="211">
        <v>3.6</v>
      </c>
      <c r="I12" s="211">
        <v>6.9</v>
      </c>
      <c r="J12" s="211">
        <v>8.3</v>
      </c>
      <c r="K12" s="211">
        <v>9.6</v>
      </c>
      <c r="L12" s="211">
        <v>11.4</v>
      </c>
      <c r="M12" s="211">
        <v>11</v>
      </c>
      <c r="N12" s="211">
        <v>10.7</v>
      </c>
      <c r="O12" s="211">
        <v>9.2</v>
      </c>
      <c r="P12" s="211">
        <v>9.9</v>
      </c>
      <c r="Q12" s="211">
        <v>9.4</v>
      </c>
      <c r="R12" s="211">
        <v>8.1</v>
      </c>
      <c r="S12" s="211">
        <v>6.1</v>
      </c>
      <c r="T12" s="211">
        <v>7.1</v>
      </c>
      <c r="U12" s="211">
        <v>6.6</v>
      </c>
      <c r="V12" s="211">
        <v>6</v>
      </c>
      <c r="W12" s="211">
        <v>3.3</v>
      </c>
      <c r="X12" s="211">
        <v>3.4</v>
      </c>
      <c r="Y12" s="211">
        <v>2.7</v>
      </c>
      <c r="Z12" s="226">
        <f t="shared" si="0"/>
        <v>6.520833333333333</v>
      </c>
      <c r="AA12" s="157">
        <v>11.8</v>
      </c>
      <c r="AB12" s="212">
        <v>0.4909722222222222</v>
      </c>
      <c r="AC12" s="213">
        <v>10</v>
      </c>
      <c r="AD12" s="157">
        <v>2.2</v>
      </c>
      <c r="AE12" s="256">
        <v>0.9951388888888889</v>
      </c>
      <c r="AF12" s="1"/>
    </row>
    <row r="13" spans="1:32" ht="11.25" customHeight="1">
      <c r="A13" s="217">
        <v>11</v>
      </c>
      <c r="B13" s="209">
        <v>1.9</v>
      </c>
      <c r="C13" s="209">
        <v>1.5</v>
      </c>
      <c r="D13" s="209">
        <v>1.1</v>
      </c>
      <c r="E13" s="209">
        <v>0.9</v>
      </c>
      <c r="F13" s="209">
        <v>1.5</v>
      </c>
      <c r="G13" s="209">
        <v>2.2</v>
      </c>
      <c r="H13" s="209">
        <v>2</v>
      </c>
      <c r="I13" s="209">
        <v>4.9</v>
      </c>
      <c r="J13" s="209">
        <v>5.2</v>
      </c>
      <c r="K13" s="209">
        <v>6.1</v>
      </c>
      <c r="L13" s="209">
        <v>7.2</v>
      </c>
      <c r="M13" s="209">
        <v>6.8</v>
      </c>
      <c r="N13" s="209">
        <v>6.5</v>
      </c>
      <c r="O13" s="209">
        <v>6.4</v>
      </c>
      <c r="P13" s="209">
        <v>6.3</v>
      </c>
      <c r="Q13" s="209">
        <v>5.9</v>
      </c>
      <c r="R13" s="209">
        <v>5.4</v>
      </c>
      <c r="S13" s="209">
        <v>4.4</v>
      </c>
      <c r="T13" s="209">
        <v>3.5</v>
      </c>
      <c r="U13" s="209">
        <v>3.7</v>
      </c>
      <c r="V13" s="209">
        <v>3.7</v>
      </c>
      <c r="W13" s="209">
        <v>4</v>
      </c>
      <c r="X13" s="209">
        <v>3.1</v>
      </c>
      <c r="Y13" s="209">
        <v>5.5</v>
      </c>
      <c r="Z13" s="216">
        <f t="shared" si="0"/>
        <v>4.154166666666667</v>
      </c>
      <c r="AA13" s="151">
        <v>7.5</v>
      </c>
      <c r="AB13" s="152">
        <v>0.46458333333333335</v>
      </c>
      <c r="AC13" s="2">
        <v>11</v>
      </c>
      <c r="AD13" s="151">
        <v>0.4</v>
      </c>
      <c r="AE13" s="255">
        <v>0.19166666666666665</v>
      </c>
      <c r="AF13" s="1"/>
    </row>
    <row r="14" spans="1:32" ht="11.25" customHeight="1">
      <c r="A14" s="217">
        <v>12</v>
      </c>
      <c r="B14" s="209">
        <v>4.9</v>
      </c>
      <c r="C14" s="209">
        <v>4.9</v>
      </c>
      <c r="D14" s="209">
        <v>3.5</v>
      </c>
      <c r="E14" s="209">
        <v>2.5</v>
      </c>
      <c r="F14" s="209">
        <v>1.1</v>
      </c>
      <c r="G14" s="209">
        <v>1.2</v>
      </c>
      <c r="H14" s="209">
        <v>3.3</v>
      </c>
      <c r="I14" s="209">
        <v>7.2</v>
      </c>
      <c r="J14" s="209">
        <v>9</v>
      </c>
      <c r="K14" s="209">
        <v>10.9</v>
      </c>
      <c r="L14" s="209">
        <v>11.9</v>
      </c>
      <c r="M14" s="209">
        <v>9.8</v>
      </c>
      <c r="N14" s="209">
        <v>10</v>
      </c>
      <c r="O14" s="209">
        <v>10.3</v>
      </c>
      <c r="P14" s="209">
        <v>10.4</v>
      </c>
      <c r="Q14" s="209">
        <v>10.3</v>
      </c>
      <c r="R14" s="209">
        <v>9.7</v>
      </c>
      <c r="S14" s="209">
        <v>6.6</v>
      </c>
      <c r="T14" s="209">
        <v>5.5</v>
      </c>
      <c r="U14" s="209">
        <v>5.1</v>
      </c>
      <c r="V14" s="209">
        <v>5</v>
      </c>
      <c r="W14" s="209">
        <v>4.9</v>
      </c>
      <c r="X14" s="209">
        <v>4.9</v>
      </c>
      <c r="Y14" s="209">
        <v>5.8</v>
      </c>
      <c r="Z14" s="216">
        <f t="shared" si="0"/>
        <v>6.612500000000001</v>
      </c>
      <c r="AA14" s="151">
        <v>12.2</v>
      </c>
      <c r="AB14" s="152">
        <v>0.4611111111111111</v>
      </c>
      <c r="AC14" s="2">
        <v>12</v>
      </c>
      <c r="AD14" s="151">
        <v>0.8</v>
      </c>
      <c r="AE14" s="255">
        <v>0.23680555555555557</v>
      </c>
      <c r="AF14" s="1"/>
    </row>
    <row r="15" spans="1:32" ht="11.25" customHeight="1">
      <c r="A15" s="217">
        <v>13</v>
      </c>
      <c r="B15" s="209">
        <v>5.4</v>
      </c>
      <c r="C15" s="209">
        <v>4.8</v>
      </c>
      <c r="D15" s="209">
        <v>4.2</v>
      </c>
      <c r="E15" s="209">
        <v>5.2</v>
      </c>
      <c r="F15" s="209">
        <v>5.3</v>
      </c>
      <c r="G15" s="209">
        <v>6.2</v>
      </c>
      <c r="H15" s="209">
        <v>6.8</v>
      </c>
      <c r="I15" s="209">
        <v>7.5</v>
      </c>
      <c r="J15" s="209">
        <v>9.2</v>
      </c>
      <c r="K15" s="209">
        <v>10.7</v>
      </c>
      <c r="L15" s="209">
        <v>9.7</v>
      </c>
      <c r="M15" s="209">
        <v>9.7</v>
      </c>
      <c r="N15" s="209">
        <v>10.8</v>
      </c>
      <c r="O15" s="209">
        <v>10.9</v>
      </c>
      <c r="P15" s="209">
        <v>11.8</v>
      </c>
      <c r="Q15" s="209">
        <v>11.3</v>
      </c>
      <c r="R15" s="209">
        <v>12.1</v>
      </c>
      <c r="S15" s="209">
        <v>11.3</v>
      </c>
      <c r="T15" s="209">
        <v>12.5</v>
      </c>
      <c r="U15" s="209">
        <v>13.3</v>
      </c>
      <c r="V15" s="209">
        <v>13.8</v>
      </c>
      <c r="W15" s="209">
        <v>14.9</v>
      </c>
      <c r="X15" s="209">
        <v>15.2</v>
      </c>
      <c r="Y15" s="209">
        <v>16.1</v>
      </c>
      <c r="Z15" s="216">
        <f t="shared" si="0"/>
        <v>9.945833333333335</v>
      </c>
      <c r="AA15" s="151">
        <v>16.1</v>
      </c>
      <c r="AB15" s="152">
        <v>1</v>
      </c>
      <c r="AC15" s="2">
        <v>13</v>
      </c>
      <c r="AD15" s="151">
        <v>4</v>
      </c>
      <c r="AE15" s="255">
        <v>0.13541666666666666</v>
      </c>
      <c r="AF15" s="1"/>
    </row>
    <row r="16" spans="1:32" ht="11.25" customHeight="1">
      <c r="A16" s="217">
        <v>14</v>
      </c>
      <c r="B16" s="209">
        <v>16</v>
      </c>
      <c r="C16" s="209">
        <v>16</v>
      </c>
      <c r="D16" s="209">
        <v>16.1</v>
      </c>
      <c r="E16" s="209">
        <v>16.4</v>
      </c>
      <c r="F16" s="209">
        <v>16.5</v>
      </c>
      <c r="G16" s="209">
        <v>16.3</v>
      </c>
      <c r="H16" s="209">
        <v>15.9</v>
      </c>
      <c r="I16" s="209">
        <v>15.7</v>
      </c>
      <c r="J16" s="209">
        <v>16.5</v>
      </c>
      <c r="K16" s="209">
        <v>20</v>
      </c>
      <c r="L16" s="209">
        <v>21.5</v>
      </c>
      <c r="M16" s="209">
        <v>22.6</v>
      </c>
      <c r="N16" s="209">
        <v>22.6</v>
      </c>
      <c r="O16" s="209">
        <v>22.2</v>
      </c>
      <c r="P16" s="209">
        <v>21.5</v>
      </c>
      <c r="Q16" s="209">
        <v>19</v>
      </c>
      <c r="R16" s="209">
        <v>16.7</v>
      </c>
      <c r="S16" s="209">
        <v>14.8</v>
      </c>
      <c r="T16" s="209">
        <v>11.8</v>
      </c>
      <c r="U16" s="209">
        <v>10.9</v>
      </c>
      <c r="V16" s="209">
        <v>9.8</v>
      </c>
      <c r="W16" s="209">
        <v>10.5</v>
      </c>
      <c r="X16" s="209">
        <v>10</v>
      </c>
      <c r="Y16" s="209">
        <v>9.1</v>
      </c>
      <c r="Z16" s="216">
        <f t="shared" si="0"/>
        <v>16.183333333333334</v>
      </c>
      <c r="AA16" s="151">
        <v>23.3</v>
      </c>
      <c r="AB16" s="152">
        <v>0.5381944444444444</v>
      </c>
      <c r="AC16" s="2">
        <v>14</v>
      </c>
      <c r="AD16" s="151">
        <v>9</v>
      </c>
      <c r="AE16" s="255">
        <v>1</v>
      </c>
      <c r="AF16" s="1"/>
    </row>
    <row r="17" spans="1:32" ht="11.25" customHeight="1">
      <c r="A17" s="217">
        <v>15</v>
      </c>
      <c r="B17" s="209">
        <v>9</v>
      </c>
      <c r="C17" s="209">
        <v>9.5</v>
      </c>
      <c r="D17" s="209">
        <v>8.9</v>
      </c>
      <c r="E17" s="209">
        <v>8.5</v>
      </c>
      <c r="F17" s="209">
        <v>6.8</v>
      </c>
      <c r="G17" s="209">
        <v>6.1</v>
      </c>
      <c r="H17" s="209">
        <v>6.2</v>
      </c>
      <c r="I17" s="209">
        <v>8.6</v>
      </c>
      <c r="J17" s="209">
        <v>10.6</v>
      </c>
      <c r="K17" s="209">
        <v>10.8</v>
      </c>
      <c r="L17" s="209">
        <v>10.9</v>
      </c>
      <c r="M17" s="209">
        <v>11.2</v>
      </c>
      <c r="N17" s="209">
        <v>11.7</v>
      </c>
      <c r="O17" s="209">
        <v>11.9</v>
      </c>
      <c r="P17" s="209">
        <v>11.6</v>
      </c>
      <c r="Q17" s="209">
        <v>12</v>
      </c>
      <c r="R17" s="209">
        <v>11.9</v>
      </c>
      <c r="S17" s="209">
        <v>11.5</v>
      </c>
      <c r="T17" s="209">
        <v>10.7</v>
      </c>
      <c r="U17" s="209">
        <v>10.5</v>
      </c>
      <c r="V17" s="209">
        <v>10</v>
      </c>
      <c r="W17" s="209">
        <v>9.1</v>
      </c>
      <c r="X17" s="209">
        <v>9.3</v>
      </c>
      <c r="Y17" s="209">
        <v>9.4</v>
      </c>
      <c r="Z17" s="216">
        <f t="shared" si="0"/>
        <v>9.8625</v>
      </c>
      <c r="AA17" s="151">
        <v>12.5</v>
      </c>
      <c r="AB17" s="152">
        <v>0.5375</v>
      </c>
      <c r="AC17" s="2">
        <v>15</v>
      </c>
      <c r="AD17" s="151">
        <v>5.3</v>
      </c>
      <c r="AE17" s="255">
        <v>0.2590277777777778</v>
      </c>
      <c r="AF17" s="1"/>
    </row>
    <row r="18" spans="1:32" ht="11.25" customHeight="1">
      <c r="A18" s="217">
        <v>16</v>
      </c>
      <c r="B18" s="209">
        <v>10.2</v>
      </c>
      <c r="C18" s="209">
        <v>8.4</v>
      </c>
      <c r="D18" s="209">
        <v>8.6</v>
      </c>
      <c r="E18" s="209">
        <v>8.1</v>
      </c>
      <c r="F18" s="209">
        <v>7</v>
      </c>
      <c r="G18" s="209">
        <v>6.5</v>
      </c>
      <c r="H18" s="209">
        <v>6.8</v>
      </c>
      <c r="I18" s="209">
        <v>7.9</v>
      </c>
      <c r="J18" s="209">
        <v>8.8</v>
      </c>
      <c r="K18" s="209">
        <v>8.4</v>
      </c>
      <c r="L18" s="209">
        <v>6</v>
      </c>
      <c r="M18" s="209">
        <v>5.8</v>
      </c>
      <c r="N18" s="209">
        <v>6.4</v>
      </c>
      <c r="O18" s="209">
        <v>6.8</v>
      </c>
      <c r="P18" s="209">
        <v>7.8</v>
      </c>
      <c r="Q18" s="209">
        <v>6.3</v>
      </c>
      <c r="R18" s="209">
        <v>5.3</v>
      </c>
      <c r="S18" s="209">
        <v>3.4</v>
      </c>
      <c r="T18" s="209">
        <v>2.7</v>
      </c>
      <c r="U18" s="209">
        <v>1.9</v>
      </c>
      <c r="V18" s="209">
        <v>1.5</v>
      </c>
      <c r="W18" s="209">
        <v>1.6</v>
      </c>
      <c r="X18" s="209">
        <v>1.1</v>
      </c>
      <c r="Y18" s="209">
        <v>0.7</v>
      </c>
      <c r="Z18" s="216">
        <f t="shared" si="0"/>
        <v>5.749999999999999</v>
      </c>
      <c r="AA18" s="151">
        <v>10.3</v>
      </c>
      <c r="AB18" s="152">
        <v>0.03888888888888889</v>
      </c>
      <c r="AC18" s="2">
        <v>16</v>
      </c>
      <c r="AD18" s="151">
        <v>0.6</v>
      </c>
      <c r="AE18" s="255">
        <v>1</v>
      </c>
      <c r="AF18" s="1"/>
    </row>
    <row r="19" spans="1:32" ht="11.25" customHeight="1">
      <c r="A19" s="217">
        <v>17</v>
      </c>
      <c r="B19" s="209">
        <v>0.2</v>
      </c>
      <c r="C19" s="209">
        <v>-0.3</v>
      </c>
      <c r="D19" s="209">
        <v>-0.9</v>
      </c>
      <c r="E19" s="209">
        <v>-0.4</v>
      </c>
      <c r="F19" s="209">
        <v>-0.6</v>
      </c>
      <c r="G19" s="209">
        <v>-0.2</v>
      </c>
      <c r="H19" s="209">
        <v>-0.1</v>
      </c>
      <c r="I19" s="209">
        <v>1.3</v>
      </c>
      <c r="J19" s="209">
        <v>3.1</v>
      </c>
      <c r="K19" s="209">
        <v>4.6</v>
      </c>
      <c r="L19" s="209">
        <v>6.3</v>
      </c>
      <c r="M19" s="209">
        <v>7.4</v>
      </c>
      <c r="N19" s="209">
        <v>7.7</v>
      </c>
      <c r="O19" s="209">
        <v>6.3</v>
      </c>
      <c r="P19" s="209">
        <v>6.7</v>
      </c>
      <c r="Q19" s="209">
        <v>6.4</v>
      </c>
      <c r="R19" s="209">
        <v>5.1</v>
      </c>
      <c r="S19" s="209">
        <v>3.8</v>
      </c>
      <c r="T19" s="209">
        <v>3.4</v>
      </c>
      <c r="U19" s="209">
        <v>1.8</v>
      </c>
      <c r="V19" s="209">
        <v>1.3</v>
      </c>
      <c r="W19" s="209">
        <v>2.2</v>
      </c>
      <c r="X19" s="209">
        <v>0.6</v>
      </c>
      <c r="Y19" s="209">
        <v>-0.1</v>
      </c>
      <c r="Z19" s="216">
        <f t="shared" si="0"/>
        <v>2.733333333333333</v>
      </c>
      <c r="AA19" s="151">
        <v>8.3</v>
      </c>
      <c r="AB19" s="152">
        <v>0.5375</v>
      </c>
      <c r="AC19" s="2">
        <v>17</v>
      </c>
      <c r="AD19" s="151">
        <v>-0.9</v>
      </c>
      <c r="AE19" s="255">
        <v>0.2125</v>
      </c>
      <c r="AF19" s="1"/>
    </row>
    <row r="20" spans="1:32" ht="11.25" customHeight="1">
      <c r="A20" s="217">
        <v>18</v>
      </c>
      <c r="B20" s="209">
        <v>-0.5</v>
      </c>
      <c r="C20" s="209">
        <v>-1.1</v>
      </c>
      <c r="D20" s="209">
        <v>-0.9</v>
      </c>
      <c r="E20" s="209">
        <v>0.3</v>
      </c>
      <c r="F20" s="209">
        <v>-0.9</v>
      </c>
      <c r="G20" s="209">
        <v>-0.5</v>
      </c>
      <c r="H20" s="209">
        <v>0.1</v>
      </c>
      <c r="I20" s="209">
        <v>3.3</v>
      </c>
      <c r="J20" s="209">
        <v>4.6</v>
      </c>
      <c r="K20" s="209">
        <v>6.3</v>
      </c>
      <c r="L20" s="209">
        <v>6.2</v>
      </c>
      <c r="M20" s="209">
        <v>6.9</v>
      </c>
      <c r="N20" s="209">
        <v>5.6</v>
      </c>
      <c r="O20" s="209">
        <v>6</v>
      </c>
      <c r="P20" s="209">
        <v>6.1</v>
      </c>
      <c r="Q20" s="209">
        <v>5.7</v>
      </c>
      <c r="R20" s="209">
        <v>4.9</v>
      </c>
      <c r="S20" s="209">
        <v>4.1</v>
      </c>
      <c r="T20" s="209">
        <v>2.8</v>
      </c>
      <c r="U20" s="209">
        <v>1.6</v>
      </c>
      <c r="V20" s="209">
        <v>2</v>
      </c>
      <c r="W20" s="209">
        <v>1.4</v>
      </c>
      <c r="X20" s="209">
        <v>3.3</v>
      </c>
      <c r="Y20" s="209">
        <v>3.2</v>
      </c>
      <c r="Z20" s="216">
        <f t="shared" si="0"/>
        <v>2.9375</v>
      </c>
      <c r="AA20" s="151">
        <v>7.3</v>
      </c>
      <c r="AB20" s="152">
        <v>0.5076388888888889</v>
      </c>
      <c r="AC20" s="2">
        <v>18</v>
      </c>
      <c r="AD20" s="151">
        <v>-1.9</v>
      </c>
      <c r="AE20" s="255">
        <v>0.2673611111111111</v>
      </c>
      <c r="AF20" s="1"/>
    </row>
    <row r="21" spans="1:32" ht="11.25" customHeight="1">
      <c r="A21" s="217">
        <v>19</v>
      </c>
      <c r="B21" s="209">
        <v>3.3</v>
      </c>
      <c r="C21" s="209">
        <v>2.5</v>
      </c>
      <c r="D21" s="209">
        <v>2.3</v>
      </c>
      <c r="E21" s="209">
        <v>1.7</v>
      </c>
      <c r="F21" s="209">
        <v>1.5</v>
      </c>
      <c r="G21" s="209">
        <v>0.8</v>
      </c>
      <c r="H21" s="209">
        <v>0.5</v>
      </c>
      <c r="I21" s="209">
        <v>1.7</v>
      </c>
      <c r="J21" s="209">
        <v>3.8</v>
      </c>
      <c r="K21" s="209">
        <v>4.6</v>
      </c>
      <c r="L21" s="209">
        <v>4.6</v>
      </c>
      <c r="M21" s="209">
        <v>4.8</v>
      </c>
      <c r="N21" s="209">
        <v>4.9</v>
      </c>
      <c r="O21" s="209">
        <v>4.7</v>
      </c>
      <c r="P21" s="209">
        <v>4.9</v>
      </c>
      <c r="Q21" s="209">
        <v>4.6</v>
      </c>
      <c r="R21" s="209">
        <v>4.3</v>
      </c>
      <c r="S21" s="209">
        <v>2.9</v>
      </c>
      <c r="T21" s="209">
        <v>2.4</v>
      </c>
      <c r="U21" s="209">
        <v>2.3</v>
      </c>
      <c r="V21" s="209">
        <v>2.4</v>
      </c>
      <c r="W21" s="209">
        <v>3.1</v>
      </c>
      <c r="X21" s="209">
        <v>3.6</v>
      </c>
      <c r="Y21" s="209">
        <v>3.6</v>
      </c>
      <c r="Z21" s="216">
        <f t="shared" si="0"/>
        <v>3.158333333333332</v>
      </c>
      <c r="AA21" s="151">
        <v>6.5</v>
      </c>
      <c r="AB21" s="152">
        <v>0.45555555555555555</v>
      </c>
      <c r="AC21" s="2">
        <v>19</v>
      </c>
      <c r="AD21" s="151">
        <v>0.1</v>
      </c>
      <c r="AE21" s="255">
        <v>0.3048611111111111</v>
      </c>
      <c r="AF21" s="1"/>
    </row>
    <row r="22" spans="1:32" ht="11.25" customHeight="1">
      <c r="A22" s="225">
        <v>20</v>
      </c>
      <c r="B22" s="211">
        <v>5</v>
      </c>
      <c r="C22" s="211">
        <v>4.8</v>
      </c>
      <c r="D22" s="211">
        <v>4.6</v>
      </c>
      <c r="E22" s="211">
        <v>4.9</v>
      </c>
      <c r="F22" s="211">
        <v>5.8</v>
      </c>
      <c r="G22" s="211">
        <v>6.3</v>
      </c>
      <c r="H22" s="211">
        <v>6.8</v>
      </c>
      <c r="I22" s="211">
        <v>7.5</v>
      </c>
      <c r="J22" s="211">
        <v>7.8</v>
      </c>
      <c r="K22" s="211">
        <v>7.4</v>
      </c>
      <c r="L22" s="211">
        <v>7.9</v>
      </c>
      <c r="M22" s="211">
        <v>9.8</v>
      </c>
      <c r="N22" s="211">
        <v>10</v>
      </c>
      <c r="O22" s="211">
        <v>11.6</v>
      </c>
      <c r="P22" s="211">
        <v>12.2</v>
      </c>
      <c r="Q22" s="211">
        <v>11</v>
      </c>
      <c r="R22" s="211">
        <v>10.4</v>
      </c>
      <c r="S22" s="211">
        <v>8.3</v>
      </c>
      <c r="T22" s="211">
        <v>7.8</v>
      </c>
      <c r="U22" s="211">
        <v>8.6</v>
      </c>
      <c r="V22" s="211">
        <v>7.8</v>
      </c>
      <c r="W22" s="211">
        <v>7.1</v>
      </c>
      <c r="X22" s="211">
        <v>6.4</v>
      </c>
      <c r="Y22" s="211">
        <v>5.1</v>
      </c>
      <c r="Z22" s="226">
        <f t="shared" si="0"/>
        <v>7.704166666666667</v>
      </c>
      <c r="AA22" s="157">
        <v>12.3</v>
      </c>
      <c r="AB22" s="212">
        <v>0.6270833333333333</v>
      </c>
      <c r="AC22" s="213">
        <v>20</v>
      </c>
      <c r="AD22" s="157">
        <v>3.7</v>
      </c>
      <c r="AE22" s="256">
        <v>0.0006944444444444445</v>
      </c>
      <c r="AF22" s="1"/>
    </row>
    <row r="23" spans="1:32" ht="11.25" customHeight="1">
      <c r="A23" s="217">
        <v>21</v>
      </c>
      <c r="B23" s="209">
        <v>3.8</v>
      </c>
      <c r="C23" s="209">
        <v>3.1</v>
      </c>
      <c r="D23" s="209">
        <v>2.5</v>
      </c>
      <c r="E23" s="209">
        <v>1.9</v>
      </c>
      <c r="F23" s="209">
        <v>0.3</v>
      </c>
      <c r="G23" s="209">
        <v>0.7</v>
      </c>
      <c r="H23" s="209">
        <v>2.5</v>
      </c>
      <c r="I23" s="209">
        <v>3.3</v>
      </c>
      <c r="J23" s="209">
        <v>3.8</v>
      </c>
      <c r="K23" s="209">
        <v>4.6</v>
      </c>
      <c r="L23" s="209">
        <v>5.9</v>
      </c>
      <c r="M23" s="209">
        <v>6.3</v>
      </c>
      <c r="N23" s="209">
        <v>7.5</v>
      </c>
      <c r="O23" s="209">
        <v>7.8</v>
      </c>
      <c r="P23" s="209">
        <v>7</v>
      </c>
      <c r="Q23" s="209">
        <v>6.9</v>
      </c>
      <c r="R23" s="209">
        <v>6</v>
      </c>
      <c r="S23" s="209">
        <v>4.4</v>
      </c>
      <c r="T23" s="209">
        <v>3.4</v>
      </c>
      <c r="U23" s="209">
        <v>3.5</v>
      </c>
      <c r="V23" s="209">
        <v>2.8</v>
      </c>
      <c r="W23" s="209">
        <v>1.9</v>
      </c>
      <c r="X23" s="209">
        <v>1</v>
      </c>
      <c r="Y23" s="209">
        <v>0.4</v>
      </c>
      <c r="Z23" s="216">
        <f t="shared" si="0"/>
        <v>3.804166666666667</v>
      </c>
      <c r="AA23" s="151">
        <v>7.9</v>
      </c>
      <c r="AB23" s="152">
        <v>0.5854166666666667</v>
      </c>
      <c r="AC23" s="2">
        <v>21</v>
      </c>
      <c r="AD23" s="151">
        <v>-0.2</v>
      </c>
      <c r="AE23" s="255">
        <v>0.2298611111111111</v>
      </c>
      <c r="AF23" s="1"/>
    </row>
    <row r="24" spans="1:32" ht="11.25" customHeight="1">
      <c r="A24" s="217">
        <v>22</v>
      </c>
      <c r="B24" s="209">
        <v>1.3</v>
      </c>
      <c r="C24" s="209">
        <v>0.9</v>
      </c>
      <c r="D24" s="209">
        <v>1.5</v>
      </c>
      <c r="E24" s="209">
        <v>2.3</v>
      </c>
      <c r="F24" s="209">
        <v>1.9</v>
      </c>
      <c r="G24" s="209">
        <v>0.9</v>
      </c>
      <c r="H24" s="209">
        <v>1.1</v>
      </c>
      <c r="I24" s="209">
        <v>4.2</v>
      </c>
      <c r="J24" s="209">
        <v>5.4</v>
      </c>
      <c r="K24" s="209">
        <v>6.1</v>
      </c>
      <c r="L24" s="209">
        <v>6.3</v>
      </c>
      <c r="M24" s="209">
        <v>7.9</v>
      </c>
      <c r="N24" s="209">
        <v>7.8</v>
      </c>
      <c r="O24" s="209">
        <v>9.5</v>
      </c>
      <c r="P24" s="209">
        <v>11.3</v>
      </c>
      <c r="Q24" s="209">
        <v>11.1</v>
      </c>
      <c r="R24" s="209">
        <v>10.8</v>
      </c>
      <c r="S24" s="209">
        <v>9.5</v>
      </c>
      <c r="T24" s="209">
        <v>9.5</v>
      </c>
      <c r="U24" s="209">
        <v>7.9</v>
      </c>
      <c r="V24" s="209">
        <v>7.5</v>
      </c>
      <c r="W24" s="209">
        <v>7.1</v>
      </c>
      <c r="X24" s="209">
        <v>6.6</v>
      </c>
      <c r="Y24" s="209">
        <v>6.6</v>
      </c>
      <c r="Z24" s="216">
        <f t="shared" si="0"/>
        <v>6.041666666666667</v>
      </c>
      <c r="AA24" s="151">
        <v>11.6</v>
      </c>
      <c r="AB24" s="152">
        <v>0.6520833333333333</v>
      </c>
      <c r="AC24" s="2">
        <v>22</v>
      </c>
      <c r="AD24" s="151">
        <v>0.2</v>
      </c>
      <c r="AE24" s="255">
        <v>0.28125</v>
      </c>
      <c r="AF24" s="1"/>
    </row>
    <row r="25" spans="1:32" ht="11.25" customHeight="1">
      <c r="A25" s="217">
        <v>23</v>
      </c>
      <c r="B25" s="209">
        <v>7.5</v>
      </c>
      <c r="C25" s="209">
        <v>7.7</v>
      </c>
      <c r="D25" s="209">
        <v>7</v>
      </c>
      <c r="E25" s="209">
        <v>7.1</v>
      </c>
      <c r="F25" s="209">
        <v>6.6</v>
      </c>
      <c r="G25" s="209">
        <v>6.3</v>
      </c>
      <c r="H25" s="209">
        <v>5.3</v>
      </c>
      <c r="I25" s="209">
        <v>5</v>
      </c>
      <c r="J25" s="209">
        <v>5.1</v>
      </c>
      <c r="K25" s="209">
        <v>5.3</v>
      </c>
      <c r="L25" s="209">
        <v>4.9</v>
      </c>
      <c r="M25" s="209">
        <v>4.5</v>
      </c>
      <c r="N25" s="209">
        <v>4.4</v>
      </c>
      <c r="O25" s="209">
        <v>4.3</v>
      </c>
      <c r="P25" s="209">
        <v>4.7</v>
      </c>
      <c r="Q25" s="209">
        <v>5.3</v>
      </c>
      <c r="R25" s="209">
        <v>4.5</v>
      </c>
      <c r="S25" s="209">
        <v>4.1</v>
      </c>
      <c r="T25" s="209">
        <v>3.5</v>
      </c>
      <c r="U25" s="209">
        <v>2.9</v>
      </c>
      <c r="V25" s="209">
        <v>2.9</v>
      </c>
      <c r="W25" s="209">
        <v>1.8</v>
      </c>
      <c r="X25" s="209">
        <v>1.4</v>
      </c>
      <c r="Y25" s="209">
        <v>0.9</v>
      </c>
      <c r="Z25" s="216">
        <f t="shared" si="0"/>
        <v>4.708333333333334</v>
      </c>
      <c r="AA25" s="151">
        <v>7.9</v>
      </c>
      <c r="AB25" s="152">
        <v>0.15486111111111112</v>
      </c>
      <c r="AC25" s="2">
        <v>23</v>
      </c>
      <c r="AD25" s="151">
        <v>0.9</v>
      </c>
      <c r="AE25" s="255">
        <v>1</v>
      </c>
      <c r="AF25" s="1"/>
    </row>
    <row r="26" spans="1:32" ht="11.25" customHeight="1">
      <c r="A26" s="217">
        <v>24</v>
      </c>
      <c r="B26" s="209">
        <v>0.7</v>
      </c>
      <c r="C26" s="209">
        <v>1.4</v>
      </c>
      <c r="D26" s="209">
        <v>1.9</v>
      </c>
      <c r="E26" s="209">
        <v>0.9</v>
      </c>
      <c r="F26" s="209">
        <v>0.8</v>
      </c>
      <c r="G26" s="209">
        <v>0.8</v>
      </c>
      <c r="H26" s="209">
        <v>1.2</v>
      </c>
      <c r="I26" s="209">
        <v>3.8</v>
      </c>
      <c r="J26" s="209">
        <v>4.7</v>
      </c>
      <c r="K26" s="209">
        <v>5.9</v>
      </c>
      <c r="L26" s="209">
        <v>5.3</v>
      </c>
      <c r="M26" s="209">
        <v>6.4</v>
      </c>
      <c r="N26" s="209">
        <v>7.3</v>
      </c>
      <c r="O26" s="209">
        <v>5.6</v>
      </c>
      <c r="P26" s="209">
        <v>5.5</v>
      </c>
      <c r="Q26" s="209">
        <v>4.7</v>
      </c>
      <c r="R26" s="209">
        <v>4.2</v>
      </c>
      <c r="S26" s="209">
        <v>3.9</v>
      </c>
      <c r="T26" s="209">
        <v>4</v>
      </c>
      <c r="U26" s="209">
        <v>4</v>
      </c>
      <c r="V26" s="209">
        <v>4.5</v>
      </c>
      <c r="W26" s="209">
        <v>4.6</v>
      </c>
      <c r="X26" s="209">
        <v>4.9</v>
      </c>
      <c r="Y26" s="209">
        <v>5.4</v>
      </c>
      <c r="Z26" s="216">
        <f t="shared" si="0"/>
        <v>3.850000000000001</v>
      </c>
      <c r="AA26" s="151">
        <v>7.6</v>
      </c>
      <c r="AB26" s="152">
        <v>0.525</v>
      </c>
      <c r="AC26" s="2">
        <v>24</v>
      </c>
      <c r="AD26" s="151">
        <v>0.2</v>
      </c>
      <c r="AE26" s="255">
        <v>0.2638888888888889</v>
      </c>
      <c r="AF26" s="1"/>
    </row>
    <row r="27" spans="1:32" ht="11.25" customHeight="1">
      <c r="A27" s="217">
        <v>25</v>
      </c>
      <c r="B27" s="209">
        <v>5.7</v>
      </c>
      <c r="C27" s="209">
        <v>6.1</v>
      </c>
      <c r="D27" s="209">
        <v>5.9</v>
      </c>
      <c r="E27" s="209">
        <v>6.1</v>
      </c>
      <c r="F27" s="209">
        <v>6.4</v>
      </c>
      <c r="G27" s="209">
        <v>6.1</v>
      </c>
      <c r="H27" s="209">
        <v>6.6</v>
      </c>
      <c r="I27" s="209">
        <v>7</v>
      </c>
      <c r="J27" s="209">
        <v>7.3</v>
      </c>
      <c r="K27" s="209">
        <v>7.1</v>
      </c>
      <c r="L27" s="209">
        <v>7.8</v>
      </c>
      <c r="M27" s="209">
        <v>8.3</v>
      </c>
      <c r="N27" s="209">
        <v>9.1</v>
      </c>
      <c r="O27" s="209">
        <v>9.6</v>
      </c>
      <c r="P27" s="209">
        <v>9</v>
      </c>
      <c r="Q27" s="209">
        <v>8.4</v>
      </c>
      <c r="R27" s="209">
        <v>8.3</v>
      </c>
      <c r="S27" s="209">
        <v>8.4</v>
      </c>
      <c r="T27" s="209">
        <v>7.9</v>
      </c>
      <c r="U27" s="209">
        <v>7.4</v>
      </c>
      <c r="V27" s="209">
        <v>7</v>
      </c>
      <c r="W27" s="209">
        <v>7.3</v>
      </c>
      <c r="X27" s="209">
        <v>7.5</v>
      </c>
      <c r="Y27" s="209">
        <v>6.3</v>
      </c>
      <c r="Z27" s="216">
        <f t="shared" si="0"/>
        <v>7.358333333333334</v>
      </c>
      <c r="AA27" s="151">
        <v>10.2</v>
      </c>
      <c r="AB27" s="152">
        <v>0.6055555555555555</v>
      </c>
      <c r="AC27" s="2">
        <v>25</v>
      </c>
      <c r="AD27" s="151">
        <v>5.1</v>
      </c>
      <c r="AE27" s="255">
        <v>0.005555555555555556</v>
      </c>
      <c r="AF27" s="1"/>
    </row>
    <row r="28" spans="1:32" ht="11.25" customHeight="1">
      <c r="A28" s="217">
        <v>26</v>
      </c>
      <c r="B28" s="209">
        <v>5.2</v>
      </c>
      <c r="C28" s="209">
        <v>4.8</v>
      </c>
      <c r="D28" s="209">
        <v>5.2</v>
      </c>
      <c r="E28" s="209">
        <v>5.3</v>
      </c>
      <c r="F28" s="209">
        <v>5</v>
      </c>
      <c r="G28" s="209">
        <v>5</v>
      </c>
      <c r="H28" s="209">
        <v>5</v>
      </c>
      <c r="I28" s="209">
        <v>5.1</v>
      </c>
      <c r="J28" s="209">
        <v>5.6</v>
      </c>
      <c r="K28" s="209">
        <v>5.3</v>
      </c>
      <c r="L28" s="209">
        <v>5.2</v>
      </c>
      <c r="M28" s="209">
        <v>5.1</v>
      </c>
      <c r="N28" s="209">
        <v>4.9</v>
      </c>
      <c r="O28" s="209">
        <v>4.4</v>
      </c>
      <c r="P28" s="209">
        <v>3.8</v>
      </c>
      <c r="Q28" s="209">
        <v>3.8</v>
      </c>
      <c r="R28" s="209">
        <v>3.4</v>
      </c>
      <c r="S28" s="209">
        <v>3.5</v>
      </c>
      <c r="T28" s="209">
        <v>3.7</v>
      </c>
      <c r="U28" s="209">
        <v>3.5</v>
      </c>
      <c r="V28" s="209">
        <v>3.9</v>
      </c>
      <c r="W28" s="209">
        <v>3.8</v>
      </c>
      <c r="X28" s="209">
        <v>4.2</v>
      </c>
      <c r="Y28" s="209">
        <v>4</v>
      </c>
      <c r="Z28" s="216">
        <f t="shared" si="0"/>
        <v>4.529166666666668</v>
      </c>
      <c r="AA28" s="151">
        <v>6.4</v>
      </c>
      <c r="AB28" s="152">
        <v>0.0006944444444444445</v>
      </c>
      <c r="AC28" s="2">
        <v>26</v>
      </c>
      <c r="AD28" s="151">
        <v>3.2</v>
      </c>
      <c r="AE28" s="255">
        <v>0.7020833333333334</v>
      </c>
      <c r="AF28" s="1"/>
    </row>
    <row r="29" spans="1:32" ht="11.25" customHeight="1">
      <c r="A29" s="217">
        <v>27</v>
      </c>
      <c r="B29" s="209">
        <v>4.1</v>
      </c>
      <c r="C29" s="209">
        <v>4.3</v>
      </c>
      <c r="D29" s="209">
        <v>4</v>
      </c>
      <c r="E29" s="209">
        <v>4.1</v>
      </c>
      <c r="F29" s="209">
        <v>3.6</v>
      </c>
      <c r="G29" s="209">
        <v>3.1</v>
      </c>
      <c r="H29" s="209">
        <v>3.3</v>
      </c>
      <c r="I29" s="209">
        <v>3.3</v>
      </c>
      <c r="J29" s="209">
        <v>2.6</v>
      </c>
      <c r="K29" s="209">
        <v>2.6</v>
      </c>
      <c r="L29" s="209">
        <v>2.8</v>
      </c>
      <c r="M29" s="209">
        <v>2.3</v>
      </c>
      <c r="N29" s="209">
        <v>1.2</v>
      </c>
      <c r="O29" s="209">
        <v>1.2</v>
      </c>
      <c r="P29" s="209">
        <v>1.4</v>
      </c>
      <c r="Q29" s="209">
        <v>1.2</v>
      </c>
      <c r="R29" s="209">
        <v>1.1</v>
      </c>
      <c r="S29" s="209">
        <v>0.8</v>
      </c>
      <c r="T29" s="209">
        <v>1.3</v>
      </c>
      <c r="U29" s="209">
        <v>1.1</v>
      </c>
      <c r="V29" s="209">
        <v>1.4</v>
      </c>
      <c r="W29" s="209">
        <v>1.5</v>
      </c>
      <c r="X29" s="209">
        <v>2</v>
      </c>
      <c r="Y29" s="209">
        <v>2.2</v>
      </c>
      <c r="Z29" s="216">
        <f t="shared" si="0"/>
        <v>2.354166666666667</v>
      </c>
      <c r="AA29" s="151">
        <v>4.4</v>
      </c>
      <c r="AB29" s="152">
        <v>0.1013888888888889</v>
      </c>
      <c r="AC29" s="2">
        <v>27</v>
      </c>
      <c r="AD29" s="151">
        <v>0.8</v>
      </c>
      <c r="AE29" s="255">
        <v>0.75</v>
      </c>
      <c r="AF29" s="1"/>
    </row>
    <row r="30" spans="1:32" ht="11.25" customHeight="1">
      <c r="A30" s="217">
        <v>28</v>
      </c>
      <c r="B30" s="209">
        <v>2.3</v>
      </c>
      <c r="C30" s="209">
        <v>2.7</v>
      </c>
      <c r="D30" s="209">
        <v>2.8</v>
      </c>
      <c r="E30" s="209">
        <v>2.1</v>
      </c>
      <c r="F30" s="209">
        <v>3.4</v>
      </c>
      <c r="G30" s="209">
        <v>2.3</v>
      </c>
      <c r="H30" s="209">
        <v>2.1</v>
      </c>
      <c r="I30" s="209">
        <v>5.6</v>
      </c>
      <c r="J30" s="209">
        <v>7</v>
      </c>
      <c r="K30" s="209">
        <v>8.2</v>
      </c>
      <c r="L30" s="209">
        <v>8</v>
      </c>
      <c r="M30" s="209">
        <v>7.9</v>
      </c>
      <c r="N30" s="209">
        <v>8</v>
      </c>
      <c r="O30" s="209">
        <v>7.9</v>
      </c>
      <c r="P30" s="209">
        <v>7.5</v>
      </c>
      <c r="Q30" s="209">
        <v>6.7</v>
      </c>
      <c r="R30" s="209">
        <v>6.1</v>
      </c>
      <c r="S30" s="209">
        <v>5.4</v>
      </c>
      <c r="T30" s="209">
        <v>4.6</v>
      </c>
      <c r="U30" s="209">
        <v>3.6</v>
      </c>
      <c r="V30" s="209">
        <v>3.5</v>
      </c>
      <c r="W30" s="209">
        <v>4.4</v>
      </c>
      <c r="X30" s="209">
        <v>4.3</v>
      </c>
      <c r="Y30" s="209">
        <v>4.4</v>
      </c>
      <c r="Z30" s="216">
        <f t="shared" si="0"/>
        <v>5.033333333333333</v>
      </c>
      <c r="AA30" s="151">
        <v>8.8</v>
      </c>
      <c r="AB30" s="152">
        <v>0.4840277777777778</v>
      </c>
      <c r="AC30" s="2">
        <v>28</v>
      </c>
      <c r="AD30" s="151">
        <v>1</v>
      </c>
      <c r="AE30" s="255">
        <v>0.27708333333333335</v>
      </c>
      <c r="AF30" s="1"/>
    </row>
    <row r="31" spans="1:32" ht="11.25" customHeight="1">
      <c r="A31" s="217">
        <v>29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16"/>
      <c r="AA31" s="151"/>
      <c r="AB31" s="152"/>
      <c r="AC31" s="2"/>
      <c r="AD31" s="151"/>
      <c r="AE31" s="255"/>
      <c r="AF31" s="1"/>
    </row>
    <row r="32" spans="1:32" ht="11.25" customHeight="1">
      <c r="A32" s="217">
        <v>30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16"/>
      <c r="AA32" s="151"/>
      <c r="AB32" s="152"/>
      <c r="AC32" s="2"/>
      <c r="AD32" s="151"/>
      <c r="AE32" s="255"/>
      <c r="AF32" s="1"/>
    </row>
    <row r="33" spans="1:32" ht="11.25" customHeight="1">
      <c r="A33" s="217">
        <v>31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16"/>
      <c r="AA33" s="151"/>
      <c r="AB33" s="152"/>
      <c r="AC33" s="2"/>
      <c r="AD33" s="151"/>
      <c r="AE33" s="255"/>
      <c r="AF33" s="1"/>
    </row>
    <row r="34" spans="1:32" ht="15" customHeight="1">
      <c r="A34" s="218" t="s">
        <v>9</v>
      </c>
      <c r="B34" s="219">
        <f aca="true" t="shared" si="1" ref="B34:Q34">AVERAGE(B3:B33)</f>
        <v>4.367857142857143</v>
      </c>
      <c r="C34" s="219">
        <f t="shared" si="1"/>
        <v>4.046428571428572</v>
      </c>
      <c r="D34" s="219">
        <f t="shared" si="1"/>
        <v>3.832142857142857</v>
      </c>
      <c r="E34" s="219">
        <f t="shared" si="1"/>
        <v>3.707142857142856</v>
      </c>
      <c r="F34" s="219">
        <f t="shared" si="1"/>
        <v>3.482142857142857</v>
      </c>
      <c r="G34" s="219">
        <f t="shared" si="1"/>
        <v>3.3285714285714283</v>
      </c>
      <c r="H34" s="219">
        <f t="shared" si="1"/>
        <v>3.6142857142857134</v>
      </c>
      <c r="I34" s="219">
        <f t="shared" si="1"/>
        <v>5.489285714285714</v>
      </c>
      <c r="J34" s="219">
        <f t="shared" si="1"/>
        <v>6.625</v>
      </c>
      <c r="K34" s="219">
        <f t="shared" si="1"/>
        <v>7.428571428571429</v>
      </c>
      <c r="L34" s="219">
        <f t="shared" si="1"/>
        <v>7.85357142857143</v>
      </c>
      <c r="M34" s="219">
        <f t="shared" si="1"/>
        <v>8.064285714285717</v>
      </c>
      <c r="N34" s="219">
        <f t="shared" si="1"/>
        <v>8.250000000000002</v>
      </c>
      <c r="O34" s="219">
        <f t="shared" si="1"/>
        <v>8.239285714285716</v>
      </c>
      <c r="P34" s="219">
        <f t="shared" si="1"/>
        <v>8.285714285714286</v>
      </c>
      <c r="Q34" s="219">
        <f t="shared" si="1"/>
        <v>7.746428571428572</v>
      </c>
      <c r="R34" s="219">
        <f>AVERAGE(R3:R33)</f>
        <v>7.025000000000001</v>
      </c>
      <c r="S34" s="219">
        <f aca="true" t="shared" si="2" ref="S34:Y34">AVERAGE(S3:S33)</f>
        <v>5.8500000000000005</v>
      </c>
      <c r="T34" s="219">
        <f t="shared" si="2"/>
        <v>5.439285714285715</v>
      </c>
      <c r="U34" s="219">
        <f t="shared" si="2"/>
        <v>5.028571428571429</v>
      </c>
      <c r="V34" s="219">
        <f t="shared" si="2"/>
        <v>4.846428571428572</v>
      </c>
      <c r="W34" s="219">
        <f t="shared" si="2"/>
        <v>4.635714285714285</v>
      </c>
      <c r="X34" s="219">
        <f t="shared" si="2"/>
        <v>4.478571428571428</v>
      </c>
      <c r="Y34" s="219">
        <f t="shared" si="2"/>
        <v>4.30357142857143</v>
      </c>
      <c r="Z34" s="219">
        <f>AVERAGE(B3:Y33)</f>
        <v>5.6653273809523945</v>
      </c>
      <c r="AA34" s="220">
        <f>(AVERAGE(最高))</f>
        <v>9.807142857142859</v>
      </c>
      <c r="AB34" s="221"/>
      <c r="AC34" s="222"/>
      <c r="AD34" s="220">
        <f>(AVERAGE(最低))</f>
        <v>1.3964285714285716</v>
      </c>
      <c r="AE34" s="221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9" t="s">
        <v>10</v>
      </c>
      <c r="B36" s="199"/>
      <c r="C36" s="199"/>
      <c r="D36" s="199"/>
      <c r="E36" s="199"/>
      <c r="F36" s="199"/>
      <c r="G36" s="199"/>
      <c r="H36" s="199"/>
      <c r="I36" s="199"/>
    </row>
    <row r="37" spans="1:9" ht="11.25" customHeight="1">
      <c r="A37" s="200" t="s">
        <v>11</v>
      </c>
      <c r="B37" s="201"/>
      <c r="C37" s="201"/>
      <c r="D37" s="153">
        <f>COUNTIF(mean,"&lt;0")</f>
        <v>0</v>
      </c>
      <c r="E37" s="199"/>
      <c r="F37" s="199"/>
      <c r="G37" s="199"/>
      <c r="H37" s="199"/>
      <c r="I37" s="199"/>
    </row>
    <row r="38" spans="1:9" ht="11.25" customHeight="1">
      <c r="A38" s="202" t="s">
        <v>12</v>
      </c>
      <c r="B38" s="203"/>
      <c r="C38" s="203"/>
      <c r="D38" s="154">
        <f>COUNTIF(mean,"&gt;=25")</f>
        <v>0</v>
      </c>
      <c r="E38" s="199"/>
      <c r="F38" s="199"/>
      <c r="G38" s="199"/>
      <c r="H38" s="199"/>
      <c r="I38" s="199"/>
    </row>
    <row r="39" spans="1:9" ht="11.25" customHeight="1">
      <c r="A39" s="200" t="s">
        <v>13</v>
      </c>
      <c r="B39" s="201"/>
      <c r="C39" s="201"/>
      <c r="D39" s="153">
        <f>COUNTIF(最低,"&lt;0")</f>
        <v>6</v>
      </c>
      <c r="E39" s="199"/>
      <c r="F39" s="199"/>
      <c r="G39" s="199"/>
      <c r="H39" s="199"/>
      <c r="I39" s="199"/>
    </row>
    <row r="40" spans="1:9" ht="11.25" customHeight="1">
      <c r="A40" s="202" t="s">
        <v>14</v>
      </c>
      <c r="B40" s="203"/>
      <c r="C40" s="203"/>
      <c r="D40" s="154">
        <f>COUNTIF(最低,"&gt;=25")</f>
        <v>0</v>
      </c>
      <c r="E40" s="199"/>
      <c r="F40" s="199"/>
      <c r="G40" s="199"/>
      <c r="H40" s="199"/>
      <c r="I40" s="199"/>
    </row>
    <row r="41" spans="1:9" ht="11.25" customHeight="1">
      <c r="A41" s="200" t="s">
        <v>15</v>
      </c>
      <c r="B41" s="201"/>
      <c r="C41" s="201"/>
      <c r="D41" s="153">
        <f>COUNTIF(最高,"&lt;0")</f>
        <v>0</v>
      </c>
      <c r="E41" s="199"/>
      <c r="F41" s="199"/>
      <c r="G41" s="199"/>
      <c r="H41" s="199"/>
      <c r="I41" s="199"/>
    </row>
    <row r="42" spans="1:9" ht="11.25" customHeight="1">
      <c r="A42" s="202" t="s">
        <v>16</v>
      </c>
      <c r="B42" s="203"/>
      <c r="C42" s="203"/>
      <c r="D42" s="154">
        <f>COUNTIF(最高,"&gt;=25")</f>
        <v>0</v>
      </c>
      <c r="E42" s="199"/>
      <c r="F42" s="199"/>
      <c r="G42" s="199"/>
      <c r="H42" s="199"/>
      <c r="I42" s="199"/>
    </row>
    <row r="43" spans="1:9" ht="11.25" customHeight="1">
      <c r="A43" s="204" t="s">
        <v>17</v>
      </c>
      <c r="B43" s="205"/>
      <c r="C43" s="205"/>
      <c r="D43" s="155">
        <f>COUNTIF(最高,"&gt;=30")</f>
        <v>0</v>
      </c>
      <c r="E43" s="199"/>
      <c r="F43" s="199"/>
      <c r="G43" s="199"/>
      <c r="H43" s="199"/>
      <c r="I43" s="199"/>
    </row>
    <row r="44" spans="1:9" ht="11.25" customHeight="1">
      <c r="A44" s="199" t="s">
        <v>18</v>
      </c>
      <c r="B44" s="199"/>
      <c r="C44" s="199"/>
      <c r="D44" s="199"/>
      <c r="E44" s="199"/>
      <c r="F44" s="199"/>
      <c r="G44" s="199"/>
      <c r="H44" s="199"/>
      <c r="I44" s="199"/>
    </row>
    <row r="45" spans="1:9" ht="11.25" customHeight="1">
      <c r="A45" s="207" t="s">
        <v>19</v>
      </c>
      <c r="B45" s="206"/>
      <c r="C45" s="206" t="s">
        <v>3</v>
      </c>
      <c r="D45" s="208" t="s">
        <v>6</v>
      </c>
      <c r="E45" s="199"/>
      <c r="F45" s="207" t="s">
        <v>20</v>
      </c>
      <c r="G45" s="206"/>
      <c r="H45" s="206" t="s">
        <v>3</v>
      </c>
      <c r="I45" s="208" t="s">
        <v>8</v>
      </c>
    </row>
    <row r="46" spans="1:9" ht="11.25" customHeight="1">
      <c r="A46" s="156"/>
      <c r="B46" s="157">
        <f>MAX(最高)</f>
        <v>23.3</v>
      </c>
      <c r="C46" s="3">
        <v>14</v>
      </c>
      <c r="D46" s="159">
        <v>0.5381944444444444</v>
      </c>
      <c r="E46" s="199"/>
      <c r="F46" s="156"/>
      <c r="G46" s="157">
        <f>MIN(最低)</f>
        <v>-1.9</v>
      </c>
      <c r="H46" s="3">
        <v>18</v>
      </c>
      <c r="I46" s="257">
        <v>0.2673611111111111</v>
      </c>
    </row>
    <row r="47" spans="1:9" ht="11.25" customHeight="1">
      <c r="A47" s="160"/>
      <c r="B47" s="161"/>
      <c r="C47" s="158"/>
      <c r="D47" s="162"/>
      <c r="E47" s="199"/>
      <c r="F47" s="160"/>
      <c r="G47" s="161"/>
      <c r="H47" s="168"/>
      <c r="I47" s="169"/>
    </row>
    <row r="48" spans="1:9" ht="11.25" customHeight="1">
      <c r="A48" s="163"/>
      <c r="B48" s="164"/>
      <c r="C48" s="165"/>
      <c r="D48" s="155"/>
      <c r="E48" s="199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5" t="s">
        <v>0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1"/>
      <c r="T1" s="1"/>
      <c r="U1" s="1"/>
      <c r="V1" s="1"/>
      <c r="W1" s="1"/>
      <c r="X1" s="1"/>
      <c r="Y1" s="1"/>
      <c r="Z1" s="227">
        <v>2009</v>
      </c>
      <c r="AA1" s="1" t="s">
        <v>1</v>
      </c>
      <c r="AB1" s="228">
        <v>3</v>
      </c>
      <c r="AC1" s="214"/>
      <c r="AD1" s="1" t="s">
        <v>2</v>
      </c>
      <c r="AE1" s="1"/>
      <c r="AF1" s="1"/>
    </row>
    <row r="2" spans="1:32" ht="12" customHeight="1">
      <c r="A2" s="223" t="s">
        <v>3</v>
      </c>
      <c r="B2" s="224">
        <v>1</v>
      </c>
      <c r="C2" s="224">
        <v>2</v>
      </c>
      <c r="D2" s="224">
        <v>3</v>
      </c>
      <c r="E2" s="224">
        <v>4</v>
      </c>
      <c r="F2" s="224">
        <v>5</v>
      </c>
      <c r="G2" s="224">
        <v>6</v>
      </c>
      <c r="H2" s="224">
        <v>7</v>
      </c>
      <c r="I2" s="224">
        <v>8</v>
      </c>
      <c r="J2" s="224">
        <v>9</v>
      </c>
      <c r="K2" s="224">
        <v>10</v>
      </c>
      <c r="L2" s="224">
        <v>11</v>
      </c>
      <c r="M2" s="224">
        <v>12</v>
      </c>
      <c r="N2" s="224">
        <v>13</v>
      </c>
      <c r="O2" s="224">
        <v>14</v>
      </c>
      <c r="P2" s="224">
        <v>15</v>
      </c>
      <c r="Q2" s="224">
        <v>16</v>
      </c>
      <c r="R2" s="224">
        <v>17</v>
      </c>
      <c r="S2" s="224">
        <v>18</v>
      </c>
      <c r="T2" s="224">
        <v>19</v>
      </c>
      <c r="U2" s="224">
        <v>20</v>
      </c>
      <c r="V2" s="224">
        <v>21</v>
      </c>
      <c r="W2" s="224">
        <v>22</v>
      </c>
      <c r="X2" s="224">
        <v>23</v>
      </c>
      <c r="Y2" s="224">
        <v>24</v>
      </c>
      <c r="Z2" s="229" t="s">
        <v>4</v>
      </c>
      <c r="AA2" s="229" t="s">
        <v>5</v>
      </c>
      <c r="AB2" s="230" t="s">
        <v>6</v>
      </c>
      <c r="AC2" s="229" t="s">
        <v>3</v>
      </c>
      <c r="AD2" s="229" t="s">
        <v>7</v>
      </c>
      <c r="AE2" s="230" t="s">
        <v>8</v>
      </c>
      <c r="AF2" s="1"/>
    </row>
    <row r="3" spans="1:32" ht="11.25" customHeight="1">
      <c r="A3" s="217">
        <v>1</v>
      </c>
      <c r="B3" s="209">
        <v>4.1</v>
      </c>
      <c r="C3" s="209">
        <v>4.2</v>
      </c>
      <c r="D3" s="209">
        <v>5</v>
      </c>
      <c r="E3" s="209">
        <v>4.9</v>
      </c>
      <c r="F3" s="209">
        <v>4.8</v>
      </c>
      <c r="G3" s="209">
        <v>4.9</v>
      </c>
      <c r="H3" s="209">
        <v>5</v>
      </c>
      <c r="I3" s="209">
        <v>5.4</v>
      </c>
      <c r="J3" s="209">
        <v>5.8</v>
      </c>
      <c r="K3" s="209">
        <v>7</v>
      </c>
      <c r="L3" s="209">
        <v>8.4</v>
      </c>
      <c r="M3" s="209">
        <v>8.3</v>
      </c>
      <c r="N3" s="209">
        <v>8.6</v>
      </c>
      <c r="O3" s="209">
        <v>7.7</v>
      </c>
      <c r="P3" s="209">
        <v>7.5</v>
      </c>
      <c r="Q3" s="209">
        <v>7.2</v>
      </c>
      <c r="R3" s="209">
        <v>6.6</v>
      </c>
      <c r="S3" s="209">
        <v>6.1</v>
      </c>
      <c r="T3" s="209">
        <v>6</v>
      </c>
      <c r="U3" s="209">
        <v>6</v>
      </c>
      <c r="V3" s="209">
        <v>5.1</v>
      </c>
      <c r="W3" s="209">
        <v>5.1</v>
      </c>
      <c r="X3" s="209">
        <v>5</v>
      </c>
      <c r="Y3" s="209">
        <v>5.1</v>
      </c>
      <c r="Z3" s="216">
        <f aca="true" t="shared" si="0" ref="Z3:Z33">AVERAGE(B3:Y3)</f>
        <v>5.991666666666666</v>
      </c>
      <c r="AA3" s="151">
        <v>8.9</v>
      </c>
      <c r="AB3" s="152">
        <v>0.4895833333333333</v>
      </c>
      <c r="AC3" s="2">
        <v>1</v>
      </c>
      <c r="AD3" s="151">
        <v>3.6</v>
      </c>
      <c r="AE3" s="255">
        <v>0.04861111111111111</v>
      </c>
      <c r="AF3" s="1"/>
    </row>
    <row r="4" spans="1:32" ht="11.25" customHeight="1">
      <c r="A4" s="217">
        <v>2</v>
      </c>
      <c r="B4" s="209">
        <v>4.6</v>
      </c>
      <c r="C4" s="209">
        <v>3.5</v>
      </c>
      <c r="D4" s="209">
        <v>2.8</v>
      </c>
      <c r="E4" s="209">
        <v>2.7</v>
      </c>
      <c r="F4" s="209">
        <v>2</v>
      </c>
      <c r="G4" s="209">
        <v>0.9</v>
      </c>
      <c r="H4" s="209">
        <v>2.6</v>
      </c>
      <c r="I4" s="209">
        <v>5.6</v>
      </c>
      <c r="J4" s="209">
        <v>6.8</v>
      </c>
      <c r="K4" s="209">
        <v>7.7</v>
      </c>
      <c r="L4" s="209">
        <v>8.4</v>
      </c>
      <c r="M4" s="209">
        <v>9.2</v>
      </c>
      <c r="N4" s="209">
        <v>8.7</v>
      </c>
      <c r="O4" s="209">
        <v>8.9</v>
      </c>
      <c r="P4" s="209">
        <v>8</v>
      </c>
      <c r="Q4" s="209">
        <v>7.4</v>
      </c>
      <c r="R4" s="209">
        <v>5.7</v>
      </c>
      <c r="S4" s="210">
        <v>3.8</v>
      </c>
      <c r="T4" s="209">
        <v>2.9</v>
      </c>
      <c r="U4" s="209">
        <v>2.4</v>
      </c>
      <c r="V4" s="209">
        <v>2.1</v>
      </c>
      <c r="W4" s="209">
        <v>1.6</v>
      </c>
      <c r="X4" s="209">
        <v>0.7</v>
      </c>
      <c r="Y4" s="209">
        <v>0.1</v>
      </c>
      <c r="Z4" s="216">
        <f t="shared" si="0"/>
        <v>4.545833333333333</v>
      </c>
      <c r="AA4" s="151">
        <v>9.9</v>
      </c>
      <c r="AB4" s="152">
        <v>0.5118055555555555</v>
      </c>
      <c r="AC4" s="2">
        <v>2</v>
      </c>
      <c r="AD4" s="151">
        <v>-0.2</v>
      </c>
      <c r="AE4" s="255">
        <v>0.9923611111111111</v>
      </c>
      <c r="AF4" s="1"/>
    </row>
    <row r="5" spans="1:32" ht="11.25" customHeight="1">
      <c r="A5" s="217">
        <v>3</v>
      </c>
      <c r="B5" s="209">
        <v>0</v>
      </c>
      <c r="C5" s="209">
        <v>-0.4</v>
      </c>
      <c r="D5" s="209">
        <v>-0.2</v>
      </c>
      <c r="E5" s="209">
        <v>0.1</v>
      </c>
      <c r="F5" s="209">
        <v>0.2</v>
      </c>
      <c r="G5" s="209">
        <v>0.2</v>
      </c>
      <c r="H5" s="209">
        <v>1.1</v>
      </c>
      <c r="I5" s="209">
        <v>2.4</v>
      </c>
      <c r="J5" s="209">
        <v>3.7</v>
      </c>
      <c r="K5" s="209">
        <v>3.6</v>
      </c>
      <c r="L5" s="209">
        <v>3.9</v>
      </c>
      <c r="M5" s="209">
        <v>4.2</v>
      </c>
      <c r="N5" s="209">
        <v>4.3</v>
      </c>
      <c r="O5" s="209">
        <v>2.9</v>
      </c>
      <c r="P5" s="209">
        <v>2.8</v>
      </c>
      <c r="Q5" s="209">
        <v>2.2</v>
      </c>
      <c r="R5" s="209">
        <v>1.3</v>
      </c>
      <c r="S5" s="209">
        <v>0.8</v>
      </c>
      <c r="T5" s="209">
        <v>0.4</v>
      </c>
      <c r="U5" s="209">
        <v>0.7</v>
      </c>
      <c r="V5" s="209">
        <v>0.4</v>
      </c>
      <c r="W5" s="209">
        <v>0.4</v>
      </c>
      <c r="X5" s="209">
        <v>0.3</v>
      </c>
      <c r="Y5" s="209">
        <v>0.7</v>
      </c>
      <c r="Z5" s="216">
        <f t="shared" si="0"/>
        <v>1.4999999999999998</v>
      </c>
      <c r="AA5" s="151">
        <v>5</v>
      </c>
      <c r="AB5" s="152">
        <v>0.4930555555555556</v>
      </c>
      <c r="AC5" s="2">
        <v>3</v>
      </c>
      <c r="AD5" s="151">
        <v>-0.7</v>
      </c>
      <c r="AE5" s="255">
        <v>0.08680555555555557</v>
      </c>
      <c r="AF5" s="1"/>
    </row>
    <row r="6" spans="1:32" ht="11.25" customHeight="1">
      <c r="A6" s="217">
        <v>4</v>
      </c>
      <c r="B6" s="209">
        <v>1.3</v>
      </c>
      <c r="C6" s="209">
        <v>2.1</v>
      </c>
      <c r="D6" s="209">
        <v>2.3</v>
      </c>
      <c r="E6" s="209">
        <v>2.7</v>
      </c>
      <c r="F6" s="209">
        <v>3</v>
      </c>
      <c r="G6" s="209">
        <v>3.2</v>
      </c>
      <c r="H6" s="209">
        <v>3.7</v>
      </c>
      <c r="I6" s="209">
        <v>4.2</v>
      </c>
      <c r="J6" s="209">
        <v>5.4</v>
      </c>
      <c r="K6" s="209">
        <v>6.4</v>
      </c>
      <c r="L6" s="209">
        <v>7.1</v>
      </c>
      <c r="M6" s="209">
        <v>7.3</v>
      </c>
      <c r="N6" s="209">
        <v>6.3</v>
      </c>
      <c r="O6" s="209">
        <v>7.7</v>
      </c>
      <c r="P6" s="209">
        <v>7.9</v>
      </c>
      <c r="Q6" s="209">
        <v>7.7</v>
      </c>
      <c r="R6" s="209">
        <v>7.1</v>
      </c>
      <c r="S6" s="209">
        <v>7.4</v>
      </c>
      <c r="T6" s="209">
        <v>6.8</v>
      </c>
      <c r="U6" s="209">
        <v>6.2</v>
      </c>
      <c r="V6" s="209">
        <v>6.2</v>
      </c>
      <c r="W6" s="209">
        <v>3.8</v>
      </c>
      <c r="X6" s="209">
        <v>2.8</v>
      </c>
      <c r="Y6" s="209">
        <v>2.4</v>
      </c>
      <c r="Z6" s="216">
        <f t="shared" si="0"/>
        <v>5.041666666666667</v>
      </c>
      <c r="AA6" s="151">
        <v>8.8</v>
      </c>
      <c r="AB6" s="152">
        <v>0.6159722222222223</v>
      </c>
      <c r="AC6" s="2">
        <v>4</v>
      </c>
      <c r="AD6" s="151">
        <v>0.4</v>
      </c>
      <c r="AE6" s="255">
        <v>0.025694444444444447</v>
      </c>
      <c r="AF6" s="1"/>
    </row>
    <row r="7" spans="1:32" ht="11.25" customHeight="1">
      <c r="A7" s="217">
        <v>5</v>
      </c>
      <c r="B7" s="209">
        <v>1.8</v>
      </c>
      <c r="C7" s="209">
        <v>1.5</v>
      </c>
      <c r="D7" s="209">
        <v>1.2</v>
      </c>
      <c r="E7" s="209">
        <v>1.1</v>
      </c>
      <c r="F7" s="209">
        <v>0.7</v>
      </c>
      <c r="G7" s="209">
        <v>0.8</v>
      </c>
      <c r="H7" s="209">
        <v>2</v>
      </c>
      <c r="I7" s="209">
        <v>5.2</v>
      </c>
      <c r="J7" s="209">
        <v>6.9</v>
      </c>
      <c r="K7" s="209">
        <v>7.4</v>
      </c>
      <c r="L7" s="209">
        <v>8.3</v>
      </c>
      <c r="M7" s="209">
        <v>8.1</v>
      </c>
      <c r="N7" s="209">
        <v>7.3</v>
      </c>
      <c r="O7" s="209">
        <v>7.5</v>
      </c>
      <c r="P7" s="209">
        <v>7.2</v>
      </c>
      <c r="Q7" s="209">
        <v>6.9</v>
      </c>
      <c r="R7" s="209">
        <v>6.4</v>
      </c>
      <c r="S7" s="209">
        <v>5.7</v>
      </c>
      <c r="T7" s="209">
        <v>5.1</v>
      </c>
      <c r="U7" s="209">
        <v>4.7</v>
      </c>
      <c r="V7" s="209">
        <v>4.5</v>
      </c>
      <c r="W7" s="209">
        <v>5.2</v>
      </c>
      <c r="X7" s="209">
        <v>5.1</v>
      </c>
      <c r="Y7" s="209">
        <v>5.1</v>
      </c>
      <c r="Z7" s="216">
        <f t="shared" si="0"/>
        <v>4.820833333333334</v>
      </c>
      <c r="AA7" s="151">
        <v>8.6</v>
      </c>
      <c r="AB7" s="152">
        <v>0.4583333333333333</v>
      </c>
      <c r="AC7" s="2">
        <v>5</v>
      </c>
      <c r="AD7" s="151">
        <v>0</v>
      </c>
      <c r="AE7" s="255">
        <v>0.18680555555555556</v>
      </c>
      <c r="AF7" s="1"/>
    </row>
    <row r="8" spans="1:32" ht="11.25" customHeight="1">
      <c r="A8" s="217">
        <v>6</v>
      </c>
      <c r="B8" s="209">
        <v>5.3</v>
      </c>
      <c r="C8" s="209">
        <v>5.4</v>
      </c>
      <c r="D8" s="209">
        <v>6.3</v>
      </c>
      <c r="E8" s="209">
        <v>6.6</v>
      </c>
      <c r="F8" s="209">
        <v>7.4</v>
      </c>
      <c r="G8" s="209">
        <v>6.4</v>
      </c>
      <c r="H8" s="209">
        <v>6.9</v>
      </c>
      <c r="I8" s="209">
        <v>7.2</v>
      </c>
      <c r="J8" s="209">
        <v>8.2</v>
      </c>
      <c r="K8" s="209">
        <v>8.3</v>
      </c>
      <c r="L8" s="209">
        <v>8</v>
      </c>
      <c r="M8" s="209">
        <v>8.1</v>
      </c>
      <c r="N8" s="209">
        <v>9.4</v>
      </c>
      <c r="O8" s="209">
        <v>10.3</v>
      </c>
      <c r="P8" s="209">
        <v>10.7</v>
      </c>
      <c r="Q8" s="209">
        <v>10.9</v>
      </c>
      <c r="R8" s="209">
        <v>11.4</v>
      </c>
      <c r="S8" s="209">
        <v>12.4</v>
      </c>
      <c r="T8" s="209">
        <v>12.5</v>
      </c>
      <c r="U8" s="209">
        <v>12.5</v>
      </c>
      <c r="V8" s="209">
        <v>12.4</v>
      </c>
      <c r="W8" s="209">
        <v>12.3</v>
      </c>
      <c r="X8" s="209">
        <v>12.4</v>
      </c>
      <c r="Y8" s="209">
        <v>11</v>
      </c>
      <c r="Z8" s="216">
        <f t="shared" si="0"/>
        <v>9.262500000000001</v>
      </c>
      <c r="AA8" s="151">
        <v>13</v>
      </c>
      <c r="AB8" s="152">
        <v>0.8972222222222223</v>
      </c>
      <c r="AC8" s="2">
        <v>6</v>
      </c>
      <c r="AD8" s="151">
        <v>5</v>
      </c>
      <c r="AE8" s="255">
        <v>0.027777777777777776</v>
      </c>
      <c r="AF8" s="1"/>
    </row>
    <row r="9" spans="1:32" ht="11.25" customHeight="1">
      <c r="A9" s="217">
        <v>7</v>
      </c>
      <c r="B9" s="209">
        <v>10.3</v>
      </c>
      <c r="C9" s="209">
        <v>9.6</v>
      </c>
      <c r="D9" s="209">
        <v>9.7</v>
      </c>
      <c r="E9" s="209">
        <v>9.1</v>
      </c>
      <c r="F9" s="209">
        <v>8.5</v>
      </c>
      <c r="G9" s="209">
        <v>7.8</v>
      </c>
      <c r="H9" s="209">
        <v>7.7</v>
      </c>
      <c r="I9" s="209">
        <v>8.8</v>
      </c>
      <c r="J9" s="209">
        <v>10.1</v>
      </c>
      <c r="K9" s="209">
        <v>11.4</v>
      </c>
      <c r="L9" s="209">
        <v>11.9</v>
      </c>
      <c r="M9" s="209">
        <v>11.6</v>
      </c>
      <c r="N9" s="209">
        <v>12</v>
      </c>
      <c r="O9" s="209">
        <v>12.1</v>
      </c>
      <c r="P9" s="209">
        <v>10.7</v>
      </c>
      <c r="Q9" s="209">
        <v>10.3</v>
      </c>
      <c r="R9" s="209">
        <v>9.7</v>
      </c>
      <c r="S9" s="209">
        <v>8.1</v>
      </c>
      <c r="T9" s="209">
        <v>6.7</v>
      </c>
      <c r="U9" s="209">
        <v>6.2</v>
      </c>
      <c r="V9" s="209">
        <v>6.5</v>
      </c>
      <c r="W9" s="209">
        <v>6.6</v>
      </c>
      <c r="X9" s="209">
        <v>6.6</v>
      </c>
      <c r="Y9" s="209">
        <v>6.4</v>
      </c>
      <c r="Z9" s="216">
        <f t="shared" si="0"/>
        <v>9.099999999999998</v>
      </c>
      <c r="AA9" s="151">
        <v>13.3</v>
      </c>
      <c r="AB9" s="152">
        <v>0.5520833333333334</v>
      </c>
      <c r="AC9" s="2">
        <v>7</v>
      </c>
      <c r="AD9" s="151">
        <v>5.8</v>
      </c>
      <c r="AE9" s="255">
        <v>0.8506944444444445</v>
      </c>
      <c r="AF9" s="1"/>
    </row>
    <row r="10" spans="1:32" ht="11.25" customHeight="1">
      <c r="A10" s="217">
        <v>8</v>
      </c>
      <c r="B10" s="209">
        <v>6.6</v>
      </c>
      <c r="C10" s="209">
        <v>6</v>
      </c>
      <c r="D10" s="209">
        <v>6.1</v>
      </c>
      <c r="E10" s="209">
        <v>6.6</v>
      </c>
      <c r="F10" s="209">
        <v>6.7</v>
      </c>
      <c r="G10" s="209">
        <v>6.1</v>
      </c>
      <c r="H10" s="209">
        <v>7.2</v>
      </c>
      <c r="I10" s="209">
        <v>7.6</v>
      </c>
      <c r="J10" s="209">
        <v>8.2</v>
      </c>
      <c r="K10" s="209">
        <v>8.8</v>
      </c>
      <c r="L10" s="209">
        <v>8</v>
      </c>
      <c r="M10" s="209">
        <v>8.1</v>
      </c>
      <c r="N10" s="209">
        <v>7.2</v>
      </c>
      <c r="O10" s="209">
        <v>7.5</v>
      </c>
      <c r="P10" s="209">
        <v>7.4</v>
      </c>
      <c r="Q10" s="209">
        <v>7</v>
      </c>
      <c r="R10" s="209">
        <v>7</v>
      </c>
      <c r="S10" s="209">
        <v>7.2</v>
      </c>
      <c r="T10" s="209">
        <v>7.3</v>
      </c>
      <c r="U10" s="209">
        <v>7.2</v>
      </c>
      <c r="V10" s="209">
        <v>7.2</v>
      </c>
      <c r="W10" s="209">
        <v>7</v>
      </c>
      <c r="X10" s="209">
        <v>7.7</v>
      </c>
      <c r="Y10" s="209">
        <v>7.6</v>
      </c>
      <c r="Z10" s="216">
        <f t="shared" si="0"/>
        <v>7.220833333333331</v>
      </c>
      <c r="AA10" s="151">
        <v>9.1</v>
      </c>
      <c r="AB10" s="152">
        <v>0.41944444444444445</v>
      </c>
      <c r="AC10" s="2">
        <v>8</v>
      </c>
      <c r="AD10" s="151">
        <v>5.8</v>
      </c>
      <c r="AE10" s="255">
        <v>0.12222222222222223</v>
      </c>
      <c r="AF10" s="1"/>
    </row>
    <row r="11" spans="1:32" ht="11.25" customHeight="1">
      <c r="A11" s="217">
        <v>9</v>
      </c>
      <c r="B11" s="209">
        <v>7.2</v>
      </c>
      <c r="C11" s="209">
        <v>6</v>
      </c>
      <c r="D11" s="209">
        <v>5.8</v>
      </c>
      <c r="E11" s="209">
        <v>5.9</v>
      </c>
      <c r="F11" s="209">
        <v>6.7</v>
      </c>
      <c r="G11" s="209">
        <v>7.1</v>
      </c>
      <c r="H11" s="209">
        <v>7.4</v>
      </c>
      <c r="I11" s="209">
        <v>9.9</v>
      </c>
      <c r="J11" s="209">
        <v>8.9</v>
      </c>
      <c r="K11" s="209">
        <v>9.7</v>
      </c>
      <c r="L11" s="209">
        <v>9.5</v>
      </c>
      <c r="M11" s="209">
        <v>10.4</v>
      </c>
      <c r="N11" s="209">
        <v>10.2</v>
      </c>
      <c r="O11" s="209">
        <v>10.6</v>
      </c>
      <c r="P11" s="209">
        <v>9.9</v>
      </c>
      <c r="Q11" s="209">
        <v>10.7</v>
      </c>
      <c r="R11" s="209">
        <v>9.9</v>
      </c>
      <c r="S11" s="209">
        <v>9.6</v>
      </c>
      <c r="T11" s="209">
        <v>9.3</v>
      </c>
      <c r="U11" s="209">
        <v>9.1</v>
      </c>
      <c r="V11" s="209">
        <v>8.7</v>
      </c>
      <c r="W11" s="209">
        <v>9</v>
      </c>
      <c r="X11" s="209">
        <v>9.2</v>
      </c>
      <c r="Y11" s="209">
        <v>10</v>
      </c>
      <c r="Z11" s="216">
        <f t="shared" si="0"/>
        <v>8.779166666666667</v>
      </c>
      <c r="AA11" s="151">
        <v>10.9</v>
      </c>
      <c r="AB11" s="152">
        <v>0.66875</v>
      </c>
      <c r="AC11" s="2">
        <v>9</v>
      </c>
      <c r="AD11" s="151">
        <v>5.4</v>
      </c>
      <c r="AE11" s="255">
        <v>0.09375</v>
      </c>
      <c r="AF11" s="1"/>
    </row>
    <row r="12" spans="1:32" ht="11.25" customHeight="1">
      <c r="A12" s="225">
        <v>10</v>
      </c>
      <c r="B12" s="211">
        <v>8.8</v>
      </c>
      <c r="C12" s="211">
        <v>8.4</v>
      </c>
      <c r="D12" s="211">
        <v>8.8</v>
      </c>
      <c r="E12" s="211">
        <v>8.3</v>
      </c>
      <c r="F12" s="211">
        <v>8.4</v>
      </c>
      <c r="G12" s="211">
        <v>7.9</v>
      </c>
      <c r="H12" s="211">
        <v>7.8</v>
      </c>
      <c r="I12" s="211">
        <v>8.1</v>
      </c>
      <c r="J12" s="211">
        <v>9.1</v>
      </c>
      <c r="K12" s="211">
        <v>9.5</v>
      </c>
      <c r="L12" s="211">
        <v>12.6</v>
      </c>
      <c r="M12" s="211">
        <v>15.3</v>
      </c>
      <c r="N12" s="211">
        <v>12.9</v>
      </c>
      <c r="O12" s="211">
        <v>16.6</v>
      </c>
      <c r="P12" s="211">
        <v>15.4</v>
      </c>
      <c r="Q12" s="211">
        <v>13.4</v>
      </c>
      <c r="R12" s="211">
        <v>11.4</v>
      </c>
      <c r="S12" s="211">
        <v>9</v>
      </c>
      <c r="T12" s="211">
        <v>7.8</v>
      </c>
      <c r="U12" s="211">
        <v>6.8</v>
      </c>
      <c r="V12" s="211">
        <v>5.8</v>
      </c>
      <c r="W12" s="211">
        <v>5.1</v>
      </c>
      <c r="X12" s="211">
        <v>4.6</v>
      </c>
      <c r="Y12" s="211">
        <v>4.4</v>
      </c>
      <c r="Z12" s="226">
        <f t="shared" si="0"/>
        <v>9.425000000000002</v>
      </c>
      <c r="AA12" s="157">
        <v>16.4</v>
      </c>
      <c r="AB12" s="212">
        <v>0.5277777777777778</v>
      </c>
      <c r="AC12" s="213">
        <v>10</v>
      </c>
      <c r="AD12" s="157">
        <v>4.1</v>
      </c>
      <c r="AE12" s="256">
        <v>0.9895833333333334</v>
      </c>
      <c r="AF12" s="1"/>
    </row>
    <row r="13" spans="1:32" ht="11.25" customHeight="1">
      <c r="A13" s="217">
        <v>11</v>
      </c>
      <c r="B13" s="209">
        <v>4</v>
      </c>
      <c r="C13" s="209">
        <v>3.7</v>
      </c>
      <c r="D13" s="209">
        <v>3.4</v>
      </c>
      <c r="E13" s="209">
        <v>3.1</v>
      </c>
      <c r="F13" s="209">
        <v>2.9</v>
      </c>
      <c r="G13" s="209">
        <v>2.1</v>
      </c>
      <c r="H13" s="209">
        <v>3.3</v>
      </c>
      <c r="I13" s="209">
        <v>5.3</v>
      </c>
      <c r="J13" s="209">
        <v>6.4</v>
      </c>
      <c r="K13" s="209">
        <v>7.8</v>
      </c>
      <c r="L13" s="209">
        <v>7.2</v>
      </c>
      <c r="M13" s="209">
        <v>8.4</v>
      </c>
      <c r="N13" s="209">
        <v>9.3</v>
      </c>
      <c r="O13" s="209">
        <v>9.8</v>
      </c>
      <c r="P13" s="209">
        <v>9.4</v>
      </c>
      <c r="Q13" s="209">
        <v>8.9</v>
      </c>
      <c r="R13" s="209">
        <v>7.7</v>
      </c>
      <c r="S13" s="209">
        <v>5.3</v>
      </c>
      <c r="T13" s="209">
        <v>4.5</v>
      </c>
      <c r="U13" s="209">
        <v>3.7</v>
      </c>
      <c r="V13" s="209">
        <v>3.8</v>
      </c>
      <c r="W13" s="209">
        <v>2.4</v>
      </c>
      <c r="X13" s="209">
        <v>0.9</v>
      </c>
      <c r="Y13" s="209">
        <v>2.1</v>
      </c>
      <c r="Z13" s="216">
        <f t="shared" si="0"/>
        <v>5.2250000000000005</v>
      </c>
      <c r="AA13" s="151">
        <v>10.8</v>
      </c>
      <c r="AB13" s="152">
        <v>0.5916666666666667</v>
      </c>
      <c r="AC13" s="2">
        <v>11</v>
      </c>
      <c r="AD13" s="151">
        <v>0.4</v>
      </c>
      <c r="AE13" s="255">
        <v>0.9715277777777778</v>
      </c>
      <c r="AF13" s="1"/>
    </row>
    <row r="14" spans="1:32" ht="11.25" customHeight="1">
      <c r="A14" s="217">
        <v>12</v>
      </c>
      <c r="B14" s="209">
        <v>0.4</v>
      </c>
      <c r="C14" s="209">
        <v>0.2</v>
      </c>
      <c r="D14" s="209">
        <v>0.2</v>
      </c>
      <c r="E14" s="209">
        <v>2.2</v>
      </c>
      <c r="F14" s="209">
        <v>2.7</v>
      </c>
      <c r="G14" s="209">
        <v>2.6</v>
      </c>
      <c r="H14" s="209">
        <v>2.7</v>
      </c>
      <c r="I14" s="209">
        <v>4.5</v>
      </c>
      <c r="J14" s="209">
        <v>6</v>
      </c>
      <c r="K14" s="209">
        <v>6.6</v>
      </c>
      <c r="L14" s="209">
        <v>8.5</v>
      </c>
      <c r="M14" s="209">
        <v>9.4</v>
      </c>
      <c r="N14" s="209">
        <v>10.5</v>
      </c>
      <c r="O14" s="209">
        <v>10.1</v>
      </c>
      <c r="P14" s="209">
        <v>10.5</v>
      </c>
      <c r="Q14" s="209">
        <v>9.1</v>
      </c>
      <c r="R14" s="209">
        <v>6.3</v>
      </c>
      <c r="S14" s="209">
        <v>5.3</v>
      </c>
      <c r="T14" s="209">
        <v>4.9</v>
      </c>
      <c r="U14" s="209">
        <v>3.3</v>
      </c>
      <c r="V14" s="209">
        <v>2.8</v>
      </c>
      <c r="W14" s="209">
        <v>2.2</v>
      </c>
      <c r="X14" s="209">
        <v>2.2</v>
      </c>
      <c r="Y14" s="209">
        <v>2</v>
      </c>
      <c r="Z14" s="216">
        <f t="shared" si="0"/>
        <v>4.8</v>
      </c>
      <c r="AA14" s="151">
        <v>11.1</v>
      </c>
      <c r="AB14" s="152">
        <v>0.6131944444444445</v>
      </c>
      <c r="AC14" s="2">
        <v>12</v>
      </c>
      <c r="AD14" s="151">
        <v>-0.2</v>
      </c>
      <c r="AE14" s="255">
        <v>0.061111111111111116</v>
      </c>
      <c r="AF14" s="1"/>
    </row>
    <row r="15" spans="1:32" ht="11.25" customHeight="1">
      <c r="A15" s="217">
        <v>13</v>
      </c>
      <c r="B15" s="209">
        <v>2.3</v>
      </c>
      <c r="C15" s="209">
        <v>2.4</v>
      </c>
      <c r="D15" s="209">
        <v>2</v>
      </c>
      <c r="E15" s="209">
        <v>2.5</v>
      </c>
      <c r="F15" s="209">
        <v>2.9</v>
      </c>
      <c r="G15" s="209">
        <v>2.4</v>
      </c>
      <c r="H15" s="209">
        <v>4.2</v>
      </c>
      <c r="I15" s="209">
        <v>5.9</v>
      </c>
      <c r="J15" s="209">
        <v>7.5</v>
      </c>
      <c r="K15" s="209">
        <v>8.9</v>
      </c>
      <c r="L15" s="209">
        <v>10.4</v>
      </c>
      <c r="M15" s="209">
        <v>10.8</v>
      </c>
      <c r="N15" s="209">
        <v>10.4</v>
      </c>
      <c r="O15" s="209">
        <v>11.3</v>
      </c>
      <c r="P15" s="209">
        <v>10.9</v>
      </c>
      <c r="Q15" s="209">
        <v>12.7</v>
      </c>
      <c r="R15" s="209">
        <v>10.4</v>
      </c>
      <c r="S15" s="209">
        <v>10.7</v>
      </c>
      <c r="T15" s="209">
        <v>11</v>
      </c>
      <c r="U15" s="209">
        <v>10.9</v>
      </c>
      <c r="V15" s="209">
        <v>11</v>
      </c>
      <c r="W15" s="209">
        <v>11</v>
      </c>
      <c r="X15" s="209">
        <v>11</v>
      </c>
      <c r="Y15" s="209">
        <v>11.5</v>
      </c>
      <c r="Z15" s="216">
        <f t="shared" si="0"/>
        <v>8.125000000000002</v>
      </c>
      <c r="AA15" s="151">
        <v>12.7</v>
      </c>
      <c r="AB15" s="152">
        <v>0.6673611111111111</v>
      </c>
      <c r="AC15" s="2">
        <v>13</v>
      </c>
      <c r="AD15" s="151">
        <v>1.7</v>
      </c>
      <c r="AE15" s="255">
        <v>0.022222222222222223</v>
      </c>
      <c r="AF15" s="1"/>
    </row>
    <row r="16" spans="1:32" ht="11.25" customHeight="1">
      <c r="A16" s="217">
        <v>14</v>
      </c>
      <c r="B16" s="209">
        <v>11.9</v>
      </c>
      <c r="C16" s="209">
        <v>12.7</v>
      </c>
      <c r="D16" s="209">
        <v>13.3</v>
      </c>
      <c r="E16" s="209">
        <v>13.8</v>
      </c>
      <c r="F16" s="209">
        <v>13.9</v>
      </c>
      <c r="G16" s="209">
        <v>12.4</v>
      </c>
      <c r="H16" s="209">
        <v>12</v>
      </c>
      <c r="I16" s="209">
        <v>12.4</v>
      </c>
      <c r="J16" s="209">
        <v>14.3</v>
      </c>
      <c r="K16" s="209">
        <v>15.5</v>
      </c>
      <c r="L16" s="209">
        <v>11</v>
      </c>
      <c r="M16" s="209">
        <v>9.9</v>
      </c>
      <c r="N16" s="209">
        <v>8.9</v>
      </c>
      <c r="O16" s="209">
        <v>7.5</v>
      </c>
      <c r="P16" s="209">
        <v>6.8</v>
      </c>
      <c r="Q16" s="209">
        <v>7.5</v>
      </c>
      <c r="R16" s="209">
        <v>8.8</v>
      </c>
      <c r="S16" s="209">
        <v>7.1</v>
      </c>
      <c r="T16" s="209">
        <v>6.1</v>
      </c>
      <c r="U16" s="209">
        <v>5.5</v>
      </c>
      <c r="V16" s="209">
        <v>5.2</v>
      </c>
      <c r="W16" s="209">
        <v>4.2</v>
      </c>
      <c r="X16" s="209">
        <v>5</v>
      </c>
      <c r="Y16" s="209">
        <v>3.7</v>
      </c>
      <c r="Z16" s="216">
        <f t="shared" si="0"/>
        <v>9.558333333333334</v>
      </c>
      <c r="AA16" s="151">
        <v>15.6</v>
      </c>
      <c r="AB16" s="152">
        <v>0.4263888888888889</v>
      </c>
      <c r="AC16" s="2">
        <v>14</v>
      </c>
      <c r="AD16" s="151">
        <v>3.6</v>
      </c>
      <c r="AE16" s="255">
        <v>0.9368055555555556</v>
      </c>
      <c r="AF16" s="1"/>
    </row>
    <row r="17" spans="1:32" ht="11.25" customHeight="1">
      <c r="A17" s="217">
        <v>15</v>
      </c>
      <c r="B17" s="209">
        <v>2.6</v>
      </c>
      <c r="C17" s="209">
        <v>1.9</v>
      </c>
      <c r="D17" s="209">
        <v>1.6</v>
      </c>
      <c r="E17" s="209">
        <v>1</v>
      </c>
      <c r="F17" s="209">
        <v>0.4</v>
      </c>
      <c r="G17" s="209">
        <v>1.2</v>
      </c>
      <c r="H17" s="209">
        <v>3.5</v>
      </c>
      <c r="I17" s="209">
        <v>6</v>
      </c>
      <c r="J17" s="209">
        <v>8.6</v>
      </c>
      <c r="K17" s="209">
        <v>9.7</v>
      </c>
      <c r="L17" s="209">
        <v>10</v>
      </c>
      <c r="M17" s="209">
        <v>10.7</v>
      </c>
      <c r="N17" s="209">
        <v>11.7</v>
      </c>
      <c r="O17" s="209">
        <v>9</v>
      </c>
      <c r="P17" s="209">
        <v>10.1</v>
      </c>
      <c r="Q17" s="209">
        <v>9.2</v>
      </c>
      <c r="R17" s="209">
        <v>8.8</v>
      </c>
      <c r="S17" s="209">
        <v>6.9</v>
      </c>
      <c r="T17" s="209">
        <v>5.6</v>
      </c>
      <c r="U17" s="209">
        <v>5.4</v>
      </c>
      <c r="V17" s="209">
        <v>6</v>
      </c>
      <c r="W17" s="209">
        <v>7.2</v>
      </c>
      <c r="X17" s="209">
        <v>6.7</v>
      </c>
      <c r="Y17" s="209">
        <v>6.3</v>
      </c>
      <c r="Z17" s="216">
        <f t="shared" si="0"/>
        <v>6.254166666666666</v>
      </c>
      <c r="AA17" s="151">
        <v>12.5</v>
      </c>
      <c r="AB17" s="152">
        <v>0.5402777777777777</v>
      </c>
      <c r="AC17" s="2">
        <v>15</v>
      </c>
      <c r="AD17" s="151">
        <v>0.2</v>
      </c>
      <c r="AE17" s="255">
        <v>0.21180555555555555</v>
      </c>
      <c r="AF17" s="1"/>
    </row>
    <row r="18" spans="1:32" ht="11.25" customHeight="1">
      <c r="A18" s="217">
        <v>16</v>
      </c>
      <c r="B18" s="209">
        <v>5.9</v>
      </c>
      <c r="C18" s="209">
        <v>6.1</v>
      </c>
      <c r="D18" s="209">
        <v>7</v>
      </c>
      <c r="E18" s="209">
        <v>7.3</v>
      </c>
      <c r="F18" s="209">
        <v>5.6</v>
      </c>
      <c r="G18" s="209">
        <v>5</v>
      </c>
      <c r="H18" s="209">
        <v>7.3</v>
      </c>
      <c r="I18" s="209">
        <v>9.6</v>
      </c>
      <c r="J18" s="209">
        <v>10.7</v>
      </c>
      <c r="K18" s="209">
        <v>10.8</v>
      </c>
      <c r="L18" s="209">
        <v>10.8</v>
      </c>
      <c r="M18" s="209">
        <v>11.2</v>
      </c>
      <c r="N18" s="209">
        <v>11.5</v>
      </c>
      <c r="O18" s="209">
        <v>11.8</v>
      </c>
      <c r="P18" s="209">
        <v>12.1</v>
      </c>
      <c r="Q18" s="209">
        <v>11.9</v>
      </c>
      <c r="R18" s="209">
        <v>11.5</v>
      </c>
      <c r="S18" s="209">
        <v>10.3</v>
      </c>
      <c r="T18" s="209">
        <v>8.8</v>
      </c>
      <c r="U18" s="209">
        <v>8.4</v>
      </c>
      <c r="V18" s="209">
        <v>7.7</v>
      </c>
      <c r="W18" s="209">
        <v>8</v>
      </c>
      <c r="X18" s="209">
        <v>7.3</v>
      </c>
      <c r="Y18" s="209">
        <v>7.3</v>
      </c>
      <c r="Z18" s="216">
        <f t="shared" si="0"/>
        <v>8.912500000000001</v>
      </c>
      <c r="AA18" s="151">
        <v>12.3</v>
      </c>
      <c r="AB18" s="152">
        <v>0.5972222222222222</v>
      </c>
      <c r="AC18" s="2">
        <v>16</v>
      </c>
      <c r="AD18" s="151">
        <v>4.7</v>
      </c>
      <c r="AE18" s="255">
        <v>0.24375</v>
      </c>
      <c r="AF18" s="1"/>
    </row>
    <row r="19" spans="1:32" ht="11.25" customHeight="1">
      <c r="A19" s="217">
        <v>17</v>
      </c>
      <c r="B19" s="209">
        <v>6.3</v>
      </c>
      <c r="C19" s="209">
        <v>6</v>
      </c>
      <c r="D19" s="209">
        <v>6.5</v>
      </c>
      <c r="E19" s="209">
        <v>5.6</v>
      </c>
      <c r="F19" s="209">
        <v>5.3</v>
      </c>
      <c r="G19" s="209">
        <v>4.8</v>
      </c>
      <c r="H19" s="209">
        <v>6.4</v>
      </c>
      <c r="I19" s="209">
        <v>8.7</v>
      </c>
      <c r="J19" s="209">
        <v>10.7</v>
      </c>
      <c r="K19" s="209">
        <v>11.5</v>
      </c>
      <c r="L19" s="209">
        <v>11.7</v>
      </c>
      <c r="M19" s="209">
        <v>13.1</v>
      </c>
      <c r="N19" s="209">
        <v>15</v>
      </c>
      <c r="O19" s="209">
        <v>16.6</v>
      </c>
      <c r="P19" s="209">
        <v>16.2</v>
      </c>
      <c r="Q19" s="209">
        <v>15.3</v>
      </c>
      <c r="R19" s="209">
        <v>13.6</v>
      </c>
      <c r="S19" s="209">
        <v>12.6</v>
      </c>
      <c r="T19" s="209">
        <v>12.1</v>
      </c>
      <c r="U19" s="209">
        <v>10.8</v>
      </c>
      <c r="V19" s="209">
        <v>8.7</v>
      </c>
      <c r="W19" s="209">
        <v>7.9</v>
      </c>
      <c r="X19" s="209">
        <v>7.3</v>
      </c>
      <c r="Y19" s="209">
        <v>6.8</v>
      </c>
      <c r="Z19" s="216">
        <f t="shared" si="0"/>
        <v>9.979166666666666</v>
      </c>
      <c r="AA19" s="151">
        <v>16.8</v>
      </c>
      <c r="AB19" s="152">
        <v>0.579861111111111</v>
      </c>
      <c r="AC19" s="2">
        <v>17</v>
      </c>
      <c r="AD19" s="151">
        <v>4.7</v>
      </c>
      <c r="AE19" s="255">
        <v>0.25</v>
      </c>
      <c r="AF19" s="1"/>
    </row>
    <row r="20" spans="1:32" ht="11.25" customHeight="1">
      <c r="A20" s="217">
        <v>18</v>
      </c>
      <c r="B20" s="209">
        <v>7.2</v>
      </c>
      <c r="C20" s="209">
        <v>7.2</v>
      </c>
      <c r="D20" s="209">
        <v>6.2</v>
      </c>
      <c r="E20" s="209">
        <v>6.3</v>
      </c>
      <c r="F20" s="209">
        <v>6</v>
      </c>
      <c r="G20" s="209">
        <v>5.8</v>
      </c>
      <c r="H20" s="209">
        <v>7.9</v>
      </c>
      <c r="I20" s="209">
        <v>11.5</v>
      </c>
      <c r="J20" s="209">
        <v>12.9</v>
      </c>
      <c r="K20" s="209">
        <v>14.5</v>
      </c>
      <c r="L20" s="209">
        <v>15.5</v>
      </c>
      <c r="M20" s="209">
        <v>16.6</v>
      </c>
      <c r="N20" s="209">
        <v>16.3</v>
      </c>
      <c r="O20" s="209">
        <v>17.1</v>
      </c>
      <c r="P20" s="209">
        <v>16.8</v>
      </c>
      <c r="Q20" s="209">
        <v>17.3</v>
      </c>
      <c r="R20" s="209">
        <v>18.6</v>
      </c>
      <c r="S20" s="209">
        <v>17.3</v>
      </c>
      <c r="T20" s="209">
        <v>16.2</v>
      </c>
      <c r="U20" s="209">
        <v>14.9</v>
      </c>
      <c r="V20" s="209">
        <v>14.6</v>
      </c>
      <c r="W20" s="209">
        <v>11.9</v>
      </c>
      <c r="X20" s="209">
        <v>11.5</v>
      </c>
      <c r="Y20" s="209">
        <v>10.2</v>
      </c>
      <c r="Z20" s="216">
        <f t="shared" si="0"/>
        <v>12.512500000000001</v>
      </c>
      <c r="AA20" s="151">
        <v>19.1</v>
      </c>
      <c r="AB20" s="152">
        <v>0.688888888888889</v>
      </c>
      <c r="AC20" s="2">
        <v>18</v>
      </c>
      <c r="AD20" s="151">
        <v>5.4</v>
      </c>
      <c r="AE20" s="255">
        <v>0.24513888888888888</v>
      </c>
      <c r="AF20" s="1"/>
    </row>
    <row r="21" spans="1:32" ht="11.25" customHeight="1">
      <c r="A21" s="217">
        <v>19</v>
      </c>
      <c r="B21" s="209">
        <v>9.8</v>
      </c>
      <c r="C21" s="209">
        <v>9.7</v>
      </c>
      <c r="D21" s="209">
        <v>9.8</v>
      </c>
      <c r="E21" s="209">
        <v>9.7</v>
      </c>
      <c r="F21" s="209">
        <v>9</v>
      </c>
      <c r="G21" s="209">
        <v>8.3</v>
      </c>
      <c r="H21" s="209">
        <v>10.7</v>
      </c>
      <c r="I21" s="209">
        <v>13.5</v>
      </c>
      <c r="J21" s="209">
        <v>15.5</v>
      </c>
      <c r="K21" s="209">
        <v>18.7</v>
      </c>
      <c r="L21" s="209">
        <v>16.5</v>
      </c>
      <c r="M21" s="209">
        <v>18.1</v>
      </c>
      <c r="N21" s="209">
        <v>19.2</v>
      </c>
      <c r="O21" s="209">
        <v>19.7</v>
      </c>
      <c r="P21" s="209">
        <v>20.6</v>
      </c>
      <c r="Q21" s="209">
        <v>20.7</v>
      </c>
      <c r="R21" s="209">
        <v>21</v>
      </c>
      <c r="S21" s="209">
        <v>18.9</v>
      </c>
      <c r="T21" s="209">
        <v>17.8</v>
      </c>
      <c r="U21" s="209">
        <v>16.3</v>
      </c>
      <c r="V21" s="209">
        <v>15.9</v>
      </c>
      <c r="W21" s="209">
        <v>15.5</v>
      </c>
      <c r="X21" s="209">
        <v>15.2</v>
      </c>
      <c r="Y21" s="209">
        <v>14.8</v>
      </c>
      <c r="Z21" s="216">
        <f t="shared" si="0"/>
        <v>15.204166666666664</v>
      </c>
      <c r="AA21" s="151">
        <v>21.6</v>
      </c>
      <c r="AB21" s="152">
        <v>0.6826388888888889</v>
      </c>
      <c r="AC21" s="2">
        <v>19</v>
      </c>
      <c r="AD21" s="151">
        <v>8</v>
      </c>
      <c r="AE21" s="255">
        <v>0.23125</v>
      </c>
      <c r="AF21" s="1"/>
    </row>
    <row r="22" spans="1:32" ht="11.25" customHeight="1">
      <c r="A22" s="225">
        <v>20</v>
      </c>
      <c r="B22" s="211">
        <v>14.1</v>
      </c>
      <c r="C22" s="211">
        <v>14.9</v>
      </c>
      <c r="D22" s="211">
        <v>14.8</v>
      </c>
      <c r="E22" s="211">
        <v>15.3</v>
      </c>
      <c r="F22" s="211">
        <v>15.2</v>
      </c>
      <c r="G22" s="211">
        <v>14.9</v>
      </c>
      <c r="H22" s="211">
        <v>15.7</v>
      </c>
      <c r="I22" s="211">
        <v>15.1</v>
      </c>
      <c r="J22" s="211">
        <v>12.8</v>
      </c>
      <c r="K22" s="211">
        <v>11.1</v>
      </c>
      <c r="L22" s="211">
        <v>11.2</v>
      </c>
      <c r="M22" s="211">
        <v>12.1</v>
      </c>
      <c r="N22" s="211">
        <v>13.1</v>
      </c>
      <c r="O22" s="211">
        <v>15.9</v>
      </c>
      <c r="P22" s="211">
        <v>15.9</v>
      </c>
      <c r="Q22" s="211">
        <v>14.4</v>
      </c>
      <c r="R22" s="211">
        <v>12</v>
      </c>
      <c r="S22" s="211">
        <v>10.3</v>
      </c>
      <c r="T22" s="211">
        <v>9.5</v>
      </c>
      <c r="U22" s="211">
        <v>7.3</v>
      </c>
      <c r="V22" s="211">
        <v>6.3</v>
      </c>
      <c r="W22" s="211">
        <v>4.4</v>
      </c>
      <c r="X22" s="211">
        <v>5.3</v>
      </c>
      <c r="Y22" s="211">
        <v>5.4</v>
      </c>
      <c r="Z22" s="226">
        <f t="shared" si="0"/>
        <v>11.958333333333334</v>
      </c>
      <c r="AA22" s="157">
        <v>16.7</v>
      </c>
      <c r="AB22" s="212">
        <v>0.6034722222222222</v>
      </c>
      <c r="AC22" s="213">
        <v>20</v>
      </c>
      <c r="AD22" s="157">
        <v>4</v>
      </c>
      <c r="AE22" s="256">
        <v>0.9479166666666666</v>
      </c>
      <c r="AF22" s="1"/>
    </row>
    <row r="23" spans="1:32" ht="11.25" customHeight="1">
      <c r="A23" s="217">
        <v>21</v>
      </c>
      <c r="B23" s="209">
        <v>5.4</v>
      </c>
      <c r="C23" s="209">
        <v>4.7</v>
      </c>
      <c r="D23" s="209">
        <v>2.7</v>
      </c>
      <c r="E23" s="209">
        <v>2.1</v>
      </c>
      <c r="F23" s="209">
        <v>1.4</v>
      </c>
      <c r="G23" s="209">
        <v>1.8</v>
      </c>
      <c r="H23" s="209">
        <v>5.1</v>
      </c>
      <c r="I23" s="209">
        <v>7.3</v>
      </c>
      <c r="J23" s="209">
        <v>7.5</v>
      </c>
      <c r="K23" s="209">
        <v>8.9</v>
      </c>
      <c r="L23" s="209">
        <v>9.3</v>
      </c>
      <c r="M23" s="209">
        <v>8.7</v>
      </c>
      <c r="N23" s="209">
        <v>9</v>
      </c>
      <c r="O23" s="209">
        <v>9.6</v>
      </c>
      <c r="P23" s="209">
        <v>9.8</v>
      </c>
      <c r="Q23" s="209">
        <v>9.8</v>
      </c>
      <c r="R23" s="209">
        <v>9.4</v>
      </c>
      <c r="S23" s="209">
        <v>9.1</v>
      </c>
      <c r="T23" s="209">
        <v>8.1</v>
      </c>
      <c r="U23" s="209">
        <v>9.5</v>
      </c>
      <c r="V23" s="209">
        <v>9.4</v>
      </c>
      <c r="W23" s="209">
        <v>9.9</v>
      </c>
      <c r="X23" s="209">
        <v>10.5</v>
      </c>
      <c r="Y23" s="209">
        <v>10.2</v>
      </c>
      <c r="Z23" s="216">
        <f t="shared" si="0"/>
        <v>7.466666666666666</v>
      </c>
      <c r="AA23" s="151">
        <v>10.7</v>
      </c>
      <c r="AB23" s="152">
        <v>0.9513888888888888</v>
      </c>
      <c r="AC23" s="2">
        <v>21</v>
      </c>
      <c r="AD23" s="151">
        <v>1.2</v>
      </c>
      <c r="AE23" s="255">
        <v>0.22916666666666666</v>
      </c>
      <c r="AF23" s="1"/>
    </row>
    <row r="24" spans="1:32" ht="11.25" customHeight="1">
      <c r="A24" s="217">
        <v>22</v>
      </c>
      <c r="B24" s="209">
        <v>10.2</v>
      </c>
      <c r="C24" s="209">
        <v>10.3</v>
      </c>
      <c r="D24" s="209">
        <v>10.2</v>
      </c>
      <c r="E24" s="209">
        <v>10.5</v>
      </c>
      <c r="F24" s="209">
        <v>11</v>
      </c>
      <c r="G24" s="209">
        <v>11.4</v>
      </c>
      <c r="H24" s="209">
        <v>11.8</v>
      </c>
      <c r="I24" s="209">
        <v>12.4</v>
      </c>
      <c r="J24" s="209">
        <v>12.9</v>
      </c>
      <c r="K24" s="209">
        <v>13</v>
      </c>
      <c r="L24" s="209">
        <v>13.6</v>
      </c>
      <c r="M24" s="209">
        <v>14.6</v>
      </c>
      <c r="N24" s="209">
        <v>13.9</v>
      </c>
      <c r="O24" s="209">
        <v>13.6</v>
      </c>
      <c r="P24" s="209">
        <v>14.2</v>
      </c>
      <c r="Q24" s="209">
        <v>14.4</v>
      </c>
      <c r="R24" s="209">
        <v>13.8</v>
      </c>
      <c r="S24" s="209">
        <v>14.7</v>
      </c>
      <c r="T24" s="209">
        <v>15.8</v>
      </c>
      <c r="U24" s="209">
        <v>16</v>
      </c>
      <c r="V24" s="209">
        <v>15.3</v>
      </c>
      <c r="W24" s="209">
        <v>15.2</v>
      </c>
      <c r="X24" s="209">
        <v>14.8</v>
      </c>
      <c r="Y24" s="209">
        <v>14</v>
      </c>
      <c r="Z24" s="216">
        <f t="shared" si="0"/>
        <v>13.233333333333334</v>
      </c>
      <c r="AA24" s="151">
        <v>16.1</v>
      </c>
      <c r="AB24" s="152">
        <v>0.84375</v>
      </c>
      <c r="AC24" s="2">
        <v>22</v>
      </c>
      <c r="AD24" s="151">
        <v>10</v>
      </c>
      <c r="AE24" s="255">
        <v>0.05555555555555555</v>
      </c>
      <c r="AF24" s="1"/>
    </row>
    <row r="25" spans="1:32" ht="11.25" customHeight="1">
      <c r="A25" s="217">
        <v>23</v>
      </c>
      <c r="B25" s="209">
        <v>14.4</v>
      </c>
      <c r="C25" s="209">
        <v>13.7</v>
      </c>
      <c r="D25" s="209">
        <v>13.2</v>
      </c>
      <c r="E25" s="209">
        <v>11.4</v>
      </c>
      <c r="F25" s="209">
        <v>10.5</v>
      </c>
      <c r="G25" s="209">
        <v>9.8</v>
      </c>
      <c r="H25" s="209">
        <v>10.8</v>
      </c>
      <c r="I25" s="209">
        <v>11.6</v>
      </c>
      <c r="J25" s="209">
        <v>12.8</v>
      </c>
      <c r="K25" s="209">
        <v>13.6</v>
      </c>
      <c r="L25" s="209">
        <v>14.3</v>
      </c>
      <c r="M25" s="209">
        <v>14.7</v>
      </c>
      <c r="N25" s="209">
        <v>14.3</v>
      </c>
      <c r="O25" s="209">
        <v>13.9</v>
      </c>
      <c r="P25" s="209">
        <v>13.1</v>
      </c>
      <c r="Q25" s="209">
        <v>11.8</v>
      </c>
      <c r="R25" s="209">
        <v>10.2</v>
      </c>
      <c r="S25" s="209">
        <v>8.1</v>
      </c>
      <c r="T25" s="209">
        <v>7.3</v>
      </c>
      <c r="U25" s="209">
        <v>6.6</v>
      </c>
      <c r="V25" s="209">
        <v>6.3</v>
      </c>
      <c r="W25" s="209">
        <v>6.2</v>
      </c>
      <c r="X25" s="209">
        <v>6.4</v>
      </c>
      <c r="Y25" s="209">
        <v>5.8</v>
      </c>
      <c r="Z25" s="216">
        <f t="shared" si="0"/>
        <v>10.866666666666667</v>
      </c>
      <c r="AA25" s="151">
        <v>15.2</v>
      </c>
      <c r="AB25" s="152">
        <v>0.5131944444444444</v>
      </c>
      <c r="AC25" s="2">
        <v>23</v>
      </c>
      <c r="AD25" s="151">
        <v>5.7</v>
      </c>
      <c r="AE25" s="255">
        <v>0.998611111111111</v>
      </c>
      <c r="AF25" s="1"/>
    </row>
    <row r="26" spans="1:32" ht="11.25" customHeight="1">
      <c r="A26" s="217">
        <v>24</v>
      </c>
      <c r="B26" s="209">
        <v>5.3</v>
      </c>
      <c r="C26" s="209">
        <v>5.2</v>
      </c>
      <c r="D26" s="209">
        <v>5.3</v>
      </c>
      <c r="E26" s="209">
        <v>5.3</v>
      </c>
      <c r="F26" s="209">
        <v>4.4</v>
      </c>
      <c r="G26" s="209">
        <v>3.8</v>
      </c>
      <c r="H26" s="209">
        <v>3.7</v>
      </c>
      <c r="I26" s="209">
        <v>4.2</v>
      </c>
      <c r="J26" s="209">
        <v>4.6</v>
      </c>
      <c r="K26" s="209">
        <v>5.2</v>
      </c>
      <c r="L26" s="209">
        <v>6.2</v>
      </c>
      <c r="M26" s="209">
        <v>6.3</v>
      </c>
      <c r="N26" s="209">
        <v>6.6</v>
      </c>
      <c r="O26" s="209">
        <v>6.8</v>
      </c>
      <c r="P26" s="209">
        <v>7.9</v>
      </c>
      <c r="Q26" s="209">
        <v>7.7</v>
      </c>
      <c r="R26" s="209">
        <v>7.7</v>
      </c>
      <c r="S26" s="209">
        <v>7.6</v>
      </c>
      <c r="T26" s="209">
        <v>7.6</v>
      </c>
      <c r="U26" s="209">
        <v>7.7</v>
      </c>
      <c r="V26" s="209">
        <v>7.3</v>
      </c>
      <c r="W26" s="209">
        <v>7.9</v>
      </c>
      <c r="X26" s="209">
        <v>7.3</v>
      </c>
      <c r="Y26" s="209">
        <v>6.5</v>
      </c>
      <c r="Z26" s="216">
        <f t="shared" si="0"/>
        <v>6.170833333333334</v>
      </c>
      <c r="AA26" s="151">
        <v>8.3</v>
      </c>
      <c r="AB26" s="152">
        <v>0.6534722222222222</v>
      </c>
      <c r="AC26" s="2">
        <v>24</v>
      </c>
      <c r="AD26" s="151">
        <v>3.6</v>
      </c>
      <c r="AE26" s="255">
        <v>0.2875</v>
      </c>
      <c r="AF26" s="1"/>
    </row>
    <row r="27" spans="1:32" ht="11.25" customHeight="1">
      <c r="A27" s="217">
        <v>25</v>
      </c>
      <c r="B27" s="209">
        <v>7</v>
      </c>
      <c r="C27" s="209">
        <v>6.9</v>
      </c>
      <c r="D27" s="209">
        <v>7.2</v>
      </c>
      <c r="E27" s="209">
        <v>6.3</v>
      </c>
      <c r="F27" s="209">
        <v>5.5</v>
      </c>
      <c r="G27" s="209">
        <v>4.7</v>
      </c>
      <c r="H27" s="209">
        <v>4.6</v>
      </c>
      <c r="I27" s="209">
        <v>5.4</v>
      </c>
      <c r="J27" s="209">
        <v>5.6</v>
      </c>
      <c r="K27" s="209">
        <v>6.4</v>
      </c>
      <c r="L27" s="209">
        <v>6.1</v>
      </c>
      <c r="M27" s="209">
        <v>5.4</v>
      </c>
      <c r="N27" s="209">
        <v>4.3</v>
      </c>
      <c r="O27" s="209">
        <v>4.2</v>
      </c>
      <c r="P27" s="209">
        <v>4</v>
      </c>
      <c r="Q27" s="209">
        <v>4.5</v>
      </c>
      <c r="R27" s="209">
        <v>5</v>
      </c>
      <c r="S27" s="209">
        <v>5.4</v>
      </c>
      <c r="T27" s="209">
        <v>5.5</v>
      </c>
      <c r="U27" s="209">
        <v>6.6</v>
      </c>
      <c r="V27" s="209">
        <v>5.9</v>
      </c>
      <c r="W27" s="209">
        <v>6.3</v>
      </c>
      <c r="X27" s="209">
        <v>5.6</v>
      </c>
      <c r="Y27" s="209">
        <v>5.7</v>
      </c>
      <c r="Z27" s="216">
        <f t="shared" si="0"/>
        <v>5.5874999999999995</v>
      </c>
      <c r="AA27" s="151">
        <v>7.3</v>
      </c>
      <c r="AB27" s="152">
        <v>0.12222222222222223</v>
      </c>
      <c r="AC27" s="2">
        <v>25</v>
      </c>
      <c r="AD27" s="151">
        <v>3.9</v>
      </c>
      <c r="AE27" s="255">
        <v>0.5729166666666666</v>
      </c>
      <c r="AF27" s="1"/>
    </row>
    <row r="28" spans="1:32" ht="11.25" customHeight="1">
      <c r="A28" s="217">
        <v>26</v>
      </c>
      <c r="B28" s="209">
        <v>5.3</v>
      </c>
      <c r="C28" s="209">
        <v>4.1</v>
      </c>
      <c r="D28" s="209">
        <v>1.8</v>
      </c>
      <c r="E28" s="209">
        <v>1.8</v>
      </c>
      <c r="F28" s="209">
        <v>2.2</v>
      </c>
      <c r="G28" s="209">
        <v>1.4</v>
      </c>
      <c r="H28" s="209">
        <v>2.5</v>
      </c>
      <c r="I28" s="209">
        <v>5.4</v>
      </c>
      <c r="J28" s="209">
        <v>5.9</v>
      </c>
      <c r="K28" s="209">
        <v>7.1</v>
      </c>
      <c r="L28" s="209">
        <v>7.8</v>
      </c>
      <c r="M28" s="209">
        <v>10</v>
      </c>
      <c r="N28" s="209">
        <v>11.2</v>
      </c>
      <c r="O28" s="209">
        <v>10.4</v>
      </c>
      <c r="P28" s="209">
        <v>10.4</v>
      </c>
      <c r="Q28" s="209">
        <v>8.4</v>
      </c>
      <c r="R28" s="209">
        <v>8.1</v>
      </c>
      <c r="S28" s="209">
        <v>6.5</v>
      </c>
      <c r="T28" s="209">
        <v>4.9</v>
      </c>
      <c r="U28" s="209">
        <v>4.2</v>
      </c>
      <c r="V28" s="209">
        <v>3.6</v>
      </c>
      <c r="W28" s="209">
        <v>3</v>
      </c>
      <c r="X28" s="209">
        <v>1.7</v>
      </c>
      <c r="Y28" s="209">
        <v>1.1</v>
      </c>
      <c r="Z28" s="216">
        <f t="shared" si="0"/>
        <v>5.366666666666667</v>
      </c>
      <c r="AA28" s="151">
        <v>11.6</v>
      </c>
      <c r="AB28" s="152">
        <v>0.5298611111111111</v>
      </c>
      <c r="AC28" s="2">
        <v>26</v>
      </c>
      <c r="AD28" s="151">
        <v>0.7</v>
      </c>
      <c r="AE28" s="255">
        <v>0.9972222222222222</v>
      </c>
      <c r="AF28" s="1"/>
    </row>
    <row r="29" spans="1:32" ht="11.25" customHeight="1">
      <c r="A29" s="217">
        <v>27</v>
      </c>
      <c r="B29" s="209">
        <v>1.1</v>
      </c>
      <c r="C29" s="209">
        <v>1.3</v>
      </c>
      <c r="D29" s="209">
        <v>1.1</v>
      </c>
      <c r="E29" s="209">
        <v>2.1</v>
      </c>
      <c r="F29" s="209">
        <v>2.6</v>
      </c>
      <c r="G29" s="209">
        <v>3.4</v>
      </c>
      <c r="H29" s="209">
        <v>4.4</v>
      </c>
      <c r="I29" s="209">
        <v>6.3</v>
      </c>
      <c r="J29" s="209">
        <v>7.6</v>
      </c>
      <c r="K29" s="209">
        <v>6.4</v>
      </c>
      <c r="L29" s="209">
        <v>7.3</v>
      </c>
      <c r="M29" s="209">
        <v>8.7</v>
      </c>
      <c r="N29" s="209">
        <v>7.9</v>
      </c>
      <c r="O29" s="209">
        <v>8.2</v>
      </c>
      <c r="P29" s="209">
        <v>8.8</v>
      </c>
      <c r="Q29" s="209">
        <v>7.4</v>
      </c>
      <c r="R29" s="209">
        <v>5.8</v>
      </c>
      <c r="S29" s="209">
        <v>6</v>
      </c>
      <c r="T29" s="209">
        <v>5.9</v>
      </c>
      <c r="U29" s="209">
        <v>5.8</v>
      </c>
      <c r="V29" s="209">
        <v>4.6</v>
      </c>
      <c r="W29" s="209">
        <v>3.4</v>
      </c>
      <c r="X29" s="209">
        <v>2.2</v>
      </c>
      <c r="Y29" s="209">
        <v>1.7</v>
      </c>
      <c r="Z29" s="216">
        <f t="shared" si="0"/>
        <v>5</v>
      </c>
      <c r="AA29" s="151">
        <v>9.1</v>
      </c>
      <c r="AB29" s="152">
        <v>0.6041666666666666</v>
      </c>
      <c r="AC29" s="2">
        <v>27</v>
      </c>
      <c r="AD29" s="151">
        <v>-0.2</v>
      </c>
      <c r="AE29" s="255">
        <v>0.09444444444444444</v>
      </c>
      <c r="AF29" s="1"/>
    </row>
    <row r="30" spans="1:32" ht="11.25" customHeight="1">
      <c r="A30" s="217">
        <v>28</v>
      </c>
      <c r="B30" s="209">
        <v>1.4</v>
      </c>
      <c r="C30" s="209">
        <v>0.7</v>
      </c>
      <c r="D30" s="209">
        <v>1.1</v>
      </c>
      <c r="E30" s="209">
        <v>2.9</v>
      </c>
      <c r="F30" s="209">
        <v>1.8</v>
      </c>
      <c r="G30" s="209">
        <v>1.8</v>
      </c>
      <c r="H30" s="209">
        <v>3.3</v>
      </c>
      <c r="I30" s="209">
        <v>4.3</v>
      </c>
      <c r="J30" s="209">
        <v>5.8</v>
      </c>
      <c r="K30" s="209">
        <v>7.6</v>
      </c>
      <c r="L30" s="209">
        <v>7.3</v>
      </c>
      <c r="M30" s="209">
        <v>8.2</v>
      </c>
      <c r="N30" s="209">
        <v>8</v>
      </c>
      <c r="O30" s="209">
        <v>7.3</v>
      </c>
      <c r="P30" s="209">
        <v>7.8</v>
      </c>
      <c r="Q30" s="209">
        <v>7.5</v>
      </c>
      <c r="R30" s="209">
        <v>6.5</v>
      </c>
      <c r="S30" s="209">
        <v>5.8</v>
      </c>
      <c r="T30" s="209">
        <v>4.7</v>
      </c>
      <c r="U30" s="209">
        <v>3.8</v>
      </c>
      <c r="V30" s="209">
        <v>3.5</v>
      </c>
      <c r="W30" s="209">
        <v>3.8</v>
      </c>
      <c r="X30" s="209">
        <v>4</v>
      </c>
      <c r="Y30" s="209">
        <v>3.4</v>
      </c>
      <c r="Z30" s="216">
        <f t="shared" si="0"/>
        <v>4.679166666666666</v>
      </c>
      <c r="AA30" s="151">
        <v>8.6</v>
      </c>
      <c r="AB30" s="152">
        <v>0.5569444444444445</v>
      </c>
      <c r="AC30" s="2">
        <v>28</v>
      </c>
      <c r="AD30" s="151">
        <v>0.3</v>
      </c>
      <c r="AE30" s="255">
        <v>0.10833333333333334</v>
      </c>
      <c r="AF30" s="1"/>
    </row>
    <row r="31" spans="1:32" ht="11.25" customHeight="1">
      <c r="A31" s="217">
        <v>29</v>
      </c>
      <c r="B31" s="209">
        <v>3.2</v>
      </c>
      <c r="C31" s="209">
        <v>3.6</v>
      </c>
      <c r="D31" s="209">
        <v>4.1</v>
      </c>
      <c r="E31" s="209">
        <v>3.9</v>
      </c>
      <c r="F31" s="209">
        <v>3.5</v>
      </c>
      <c r="G31" s="209">
        <v>3.5</v>
      </c>
      <c r="H31" s="209">
        <v>5.2</v>
      </c>
      <c r="I31" s="209">
        <v>6.6</v>
      </c>
      <c r="J31" s="209">
        <v>6.8</v>
      </c>
      <c r="K31" s="209">
        <v>7.8</v>
      </c>
      <c r="L31" s="209">
        <v>8.6</v>
      </c>
      <c r="M31" s="209">
        <v>9.9</v>
      </c>
      <c r="N31" s="209">
        <v>10.8</v>
      </c>
      <c r="O31" s="209">
        <v>9.9</v>
      </c>
      <c r="P31" s="209">
        <v>7.7</v>
      </c>
      <c r="Q31" s="209">
        <v>7.7</v>
      </c>
      <c r="R31" s="209">
        <v>7.1</v>
      </c>
      <c r="S31" s="209">
        <v>6.6</v>
      </c>
      <c r="T31" s="209">
        <v>5.8</v>
      </c>
      <c r="U31" s="209">
        <v>5.1</v>
      </c>
      <c r="V31" s="209">
        <v>4.5</v>
      </c>
      <c r="W31" s="209">
        <v>4.2</v>
      </c>
      <c r="X31" s="209">
        <v>4.4</v>
      </c>
      <c r="Y31" s="209">
        <v>4</v>
      </c>
      <c r="Z31" s="216">
        <f t="shared" si="0"/>
        <v>6.020833333333332</v>
      </c>
      <c r="AA31" s="151">
        <v>11.2</v>
      </c>
      <c r="AB31" s="152">
        <v>0.5722222222222222</v>
      </c>
      <c r="AC31" s="2">
        <v>29</v>
      </c>
      <c r="AD31" s="151">
        <v>2.6</v>
      </c>
      <c r="AE31" s="255">
        <v>0.07083333333333333</v>
      </c>
      <c r="AF31" s="1"/>
    </row>
    <row r="32" spans="1:32" ht="11.25" customHeight="1">
      <c r="A32" s="217">
        <v>30</v>
      </c>
      <c r="B32" s="209">
        <v>3.9</v>
      </c>
      <c r="C32" s="209">
        <v>4</v>
      </c>
      <c r="D32" s="209">
        <v>4</v>
      </c>
      <c r="E32" s="209">
        <v>3.8</v>
      </c>
      <c r="F32" s="209">
        <v>4.1</v>
      </c>
      <c r="G32" s="209">
        <v>4.4</v>
      </c>
      <c r="H32" s="209">
        <v>5.7</v>
      </c>
      <c r="I32" s="209">
        <v>7.2</v>
      </c>
      <c r="J32" s="209">
        <v>7.2</v>
      </c>
      <c r="K32" s="209">
        <v>8</v>
      </c>
      <c r="L32" s="209">
        <v>8.2</v>
      </c>
      <c r="M32" s="209">
        <v>8.7</v>
      </c>
      <c r="N32" s="209">
        <v>9.2</v>
      </c>
      <c r="O32" s="209">
        <v>8.8</v>
      </c>
      <c r="P32" s="209">
        <v>8.6</v>
      </c>
      <c r="Q32" s="209">
        <v>8.2</v>
      </c>
      <c r="R32" s="209">
        <v>7.4</v>
      </c>
      <c r="S32" s="209">
        <v>6.6</v>
      </c>
      <c r="T32" s="209">
        <v>5.9</v>
      </c>
      <c r="U32" s="209">
        <v>5.5</v>
      </c>
      <c r="V32" s="209">
        <v>4.6</v>
      </c>
      <c r="W32" s="209">
        <v>4.1</v>
      </c>
      <c r="X32" s="209">
        <v>3.6</v>
      </c>
      <c r="Y32" s="209">
        <v>3.2</v>
      </c>
      <c r="Z32" s="216">
        <f t="shared" si="0"/>
        <v>6.037499999999999</v>
      </c>
      <c r="AA32" s="151">
        <v>9.7</v>
      </c>
      <c r="AB32" s="152">
        <v>0.5083333333333333</v>
      </c>
      <c r="AC32" s="2">
        <v>30</v>
      </c>
      <c r="AD32" s="151">
        <v>3</v>
      </c>
      <c r="AE32" s="255">
        <v>0.9847222222222222</v>
      </c>
      <c r="AF32" s="1"/>
    </row>
    <row r="33" spans="1:32" ht="11.25" customHeight="1">
      <c r="A33" s="217">
        <v>31</v>
      </c>
      <c r="B33" s="209">
        <v>3.3</v>
      </c>
      <c r="C33" s="209">
        <v>4.1</v>
      </c>
      <c r="D33" s="209">
        <v>5.4</v>
      </c>
      <c r="E33" s="209">
        <v>5.6</v>
      </c>
      <c r="F33" s="209">
        <v>5.6</v>
      </c>
      <c r="G33" s="209">
        <v>5.4</v>
      </c>
      <c r="H33" s="209">
        <v>6.6</v>
      </c>
      <c r="I33" s="209">
        <v>8</v>
      </c>
      <c r="J33" s="209">
        <v>8.5</v>
      </c>
      <c r="K33" s="209">
        <v>8.8</v>
      </c>
      <c r="L33" s="209">
        <v>8.7</v>
      </c>
      <c r="M33" s="209">
        <v>9.3</v>
      </c>
      <c r="N33" s="209">
        <v>9.5</v>
      </c>
      <c r="O33" s="209">
        <v>10.6</v>
      </c>
      <c r="P33" s="209">
        <v>10.4</v>
      </c>
      <c r="Q33" s="209">
        <v>10</v>
      </c>
      <c r="R33" s="209">
        <v>10.1</v>
      </c>
      <c r="S33" s="209">
        <v>9.8</v>
      </c>
      <c r="T33" s="209">
        <v>9</v>
      </c>
      <c r="U33" s="209">
        <v>8.4</v>
      </c>
      <c r="V33" s="209">
        <v>7.6</v>
      </c>
      <c r="W33" s="209">
        <v>7.5</v>
      </c>
      <c r="X33" s="209">
        <v>8.6</v>
      </c>
      <c r="Y33" s="209">
        <v>8.7</v>
      </c>
      <c r="Z33" s="216">
        <f t="shared" si="0"/>
        <v>7.895833333333333</v>
      </c>
      <c r="AA33" s="151">
        <v>11.4</v>
      </c>
      <c r="AB33" s="152">
        <v>0.59375</v>
      </c>
      <c r="AC33" s="2">
        <v>31</v>
      </c>
      <c r="AD33" s="151">
        <v>3</v>
      </c>
      <c r="AE33" s="255">
        <v>0.05833333333333333</v>
      </c>
      <c r="AF33" s="1"/>
    </row>
    <row r="34" spans="1:32" ht="15" customHeight="1">
      <c r="A34" s="218" t="s">
        <v>9</v>
      </c>
      <c r="B34" s="219">
        <f aca="true" t="shared" si="1" ref="B34:Q34">AVERAGE(B3:B33)</f>
        <v>5.645161290322582</v>
      </c>
      <c r="C34" s="219">
        <f t="shared" si="1"/>
        <v>5.474193548387096</v>
      </c>
      <c r="D34" s="219">
        <f t="shared" si="1"/>
        <v>5.441935483870967</v>
      </c>
      <c r="E34" s="219">
        <f t="shared" si="1"/>
        <v>5.500000000000001</v>
      </c>
      <c r="F34" s="219">
        <f t="shared" si="1"/>
        <v>5.319354838709677</v>
      </c>
      <c r="G34" s="219">
        <f t="shared" si="1"/>
        <v>5.038709677419356</v>
      </c>
      <c r="H34" s="219">
        <f t="shared" si="1"/>
        <v>6.090322580645162</v>
      </c>
      <c r="I34" s="219">
        <f t="shared" si="1"/>
        <v>7.6000000000000005</v>
      </c>
      <c r="J34" s="219">
        <f t="shared" si="1"/>
        <v>8.506451612903227</v>
      </c>
      <c r="K34" s="219">
        <f t="shared" si="1"/>
        <v>9.280645161290325</v>
      </c>
      <c r="L34" s="219">
        <f t="shared" si="1"/>
        <v>9.558064516129033</v>
      </c>
      <c r="M34" s="219">
        <f t="shared" si="1"/>
        <v>10.174193548387095</v>
      </c>
      <c r="N34" s="219">
        <f t="shared" si="1"/>
        <v>10.241935483870968</v>
      </c>
      <c r="O34" s="219">
        <f t="shared" si="1"/>
        <v>10.44838709677419</v>
      </c>
      <c r="P34" s="219">
        <f t="shared" si="1"/>
        <v>10.306451612903226</v>
      </c>
      <c r="Q34" s="219">
        <f t="shared" si="1"/>
        <v>9.938709677419354</v>
      </c>
      <c r="R34" s="219">
        <f>AVERAGE(R3:R33)</f>
        <v>9.235483870967743</v>
      </c>
      <c r="S34" s="219">
        <f aca="true" t="shared" si="2" ref="S34:Y34">AVERAGE(S3:S33)</f>
        <v>8.419354838709678</v>
      </c>
      <c r="T34" s="219">
        <f t="shared" si="2"/>
        <v>7.800000000000001</v>
      </c>
      <c r="U34" s="219">
        <f t="shared" si="2"/>
        <v>7.338709677419356</v>
      </c>
      <c r="V34" s="219">
        <f t="shared" si="2"/>
        <v>6.887096774193549</v>
      </c>
      <c r="W34" s="219">
        <f t="shared" si="2"/>
        <v>6.525806451612904</v>
      </c>
      <c r="X34" s="219">
        <f t="shared" si="2"/>
        <v>6.319354838709677</v>
      </c>
      <c r="Y34" s="219">
        <f t="shared" si="2"/>
        <v>6.038709677419353</v>
      </c>
      <c r="Z34" s="219">
        <f>AVERAGE(B3:Y33)</f>
        <v>7.630376344086032</v>
      </c>
      <c r="AA34" s="220">
        <f>(AVERAGE(最高))</f>
        <v>12.00967741935484</v>
      </c>
      <c r="AB34" s="221"/>
      <c r="AC34" s="222"/>
      <c r="AD34" s="220">
        <f>(AVERAGE(最低))</f>
        <v>3.0806451612903225</v>
      </c>
      <c r="AE34" s="221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9" t="s">
        <v>10</v>
      </c>
      <c r="B36" s="199"/>
      <c r="C36" s="199"/>
      <c r="D36" s="199"/>
      <c r="E36" s="199"/>
      <c r="F36" s="199"/>
      <c r="G36" s="199"/>
      <c r="H36" s="199"/>
      <c r="I36" s="199"/>
    </row>
    <row r="37" spans="1:9" ht="11.25" customHeight="1">
      <c r="A37" s="200" t="s">
        <v>11</v>
      </c>
      <c r="B37" s="201"/>
      <c r="C37" s="201"/>
      <c r="D37" s="153">
        <f>COUNTIF(mean,"&lt;0")</f>
        <v>0</v>
      </c>
      <c r="E37" s="199"/>
      <c r="F37" s="199"/>
      <c r="G37" s="199"/>
      <c r="H37" s="199"/>
      <c r="I37" s="199"/>
    </row>
    <row r="38" spans="1:9" ht="11.25" customHeight="1">
      <c r="A38" s="202" t="s">
        <v>12</v>
      </c>
      <c r="B38" s="203"/>
      <c r="C38" s="203"/>
      <c r="D38" s="154">
        <f>COUNTIF(mean,"&gt;=25")</f>
        <v>0</v>
      </c>
      <c r="E38" s="199"/>
      <c r="F38" s="199"/>
      <c r="G38" s="199"/>
      <c r="H38" s="199"/>
      <c r="I38" s="199"/>
    </row>
    <row r="39" spans="1:9" ht="11.25" customHeight="1">
      <c r="A39" s="200" t="s">
        <v>13</v>
      </c>
      <c r="B39" s="201"/>
      <c r="C39" s="201"/>
      <c r="D39" s="153">
        <f>COUNTIF(最低,"&lt;0")</f>
        <v>4</v>
      </c>
      <c r="E39" s="199"/>
      <c r="F39" s="199"/>
      <c r="G39" s="199"/>
      <c r="H39" s="199"/>
      <c r="I39" s="199"/>
    </row>
    <row r="40" spans="1:9" ht="11.25" customHeight="1">
      <c r="A40" s="202" t="s">
        <v>14</v>
      </c>
      <c r="B40" s="203"/>
      <c r="C40" s="203"/>
      <c r="D40" s="154">
        <f>COUNTIF(最低,"&gt;=25")</f>
        <v>0</v>
      </c>
      <c r="E40" s="199"/>
      <c r="F40" s="199"/>
      <c r="G40" s="199"/>
      <c r="H40" s="199"/>
      <c r="I40" s="199"/>
    </row>
    <row r="41" spans="1:9" ht="11.25" customHeight="1">
      <c r="A41" s="200" t="s">
        <v>15</v>
      </c>
      <c r="B41" s="201"/>
      <c r="C41" s="201"/>
      <c r="D41" s="153">
        <f>COUNTIF(最高,"&lt;0")</f>
        <v>0</v>
      </c>
      <c r="E41" s="199"/>
      <c r="F41" s="199"/>
      <c r="G41" s="199"/>
      <c r="H41" s="199"/>
      <c r="I41" s="199"/>
    </row>
    <row r="42" spans="1:9" ht="11.25" customHeight="1">
      <c r="A42" s="202" t="s">
        <v>16</v>
      </c>
      <c r="B42" s="203"/>
      <c r="C42" s="203"/>
      <c r="D42" s="154">
        <f>COUNTIF(最高,"&gt;=25")</f>
        <v>0</v>
      </c>
      <c r="E42" s="199"/>
      <c r="F42" s="199"/>
      <c r="G42" s="199"/>
      <c r="H42" s="199"/>
      <c r="I42" s="199"/>
    </row>
    <row r="43" spans="1:9" ht="11.25" customHeight="1">
      <c r="A43" s="204" t="s">
        <v>17</v>
      </c>
      <c r="B43" s="205"/>
      <c r="C43" s="205"/>
      <c r="D43" s="155">
        <f>COUNTIF(最高,"&gt;=30")</f>
        <v>0</v>
      </c>
      <c r="E43" s="199"/>
      <c r="F43" s="199"/>
      <c r="G43" s="199"/>
      <c r="H43" s="199"/>
      <c r="I43" s="199"/>
    </row>
    <row r="44" spans="1:9" ht="11.25" customHeight="1">
      <c r="A44" s="199" t="s">
        <v>18</v>
      </c>
      <c r="B44" s="199"/>
      <c r="C44" s="199"/>
      <c r="D44" s="199"/>
      <c r="E44" s="199"/>
      <c r="F44" s="199"/>
      <c r="G44" s="199"/>
      <c r="H44" s="199"/>
      <c r="I44" s="199"/>
    </row>
    <row r="45" spans="1:9" ht="11.25" customHeight="1">
      <c r="A45" s="207" t="s">
        <v>19</v>
      </c>
      <c r="B45" s="206"/>
      <c r="C45" s="206" t="s">
        <v>3</v>
      </c>
      <c r="D45" s="208" t="s">
        <v>6</v>
      </c>
      <c r="E45" s="199"/>
      <c r="F45" s="207" t="s">
        <v>20</v>
      </c>
      <c r="G45" s="206"/>
      <c r="H45" s="206" t="s">
        <v>3</v>
      </c>
      <c r="I45" s="208" t="s">
        <v>8</v>
      </c>
    </row>
    <row r="46" spans="1:9" ht="11.25" customHeight="1">
      <c r="A46" s="156"/>
      <c r="B46" s="157">
        <f>MAX(最高)</f>
        <v>21.6</v>
      </c>
      <c r="C46" s="3">
        <v>19</v>
      </c>
      <c r="D46" s="159">
        <v>0.6826388888888889</v>
      </c>
      <c r="E46" s="199"/>
      <c r="F46" s="156"/>
      <c r="G46" s="157">
        <f>MIN(最低)</f>
        <v>-0.7</v>
      </c>
      <c r="H46" s="3">
        <v>3</v>
      </c>
      <c r="I46" s="257">
        <v>0.08680555555555557</v>
      </c>
    </row>
    <row r="47" spans="1:9" ht="11.25" customHeight="1">
      <c r="A47" s="160"/>
      <c r="B47" s="161"/>
      <c r="C47" s="158"/>
      <c r="D47" s="162"/>
      <c r="E47" s="199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9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5" t="s">
        <v>0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1"/>
      <c r="T1" s="1"/>
      <c r="U1" s="1"/>
      <c r="V1" s="1"/>
      <c r="W1" s="1"/>
      <c r="X1" s="1"/>
      <c r="Y1" s="1"/>
      <c r="Z1" s="227">
        <v>2009</v>
      </c>
      <c r="AA1" s="1" t="s">
        <v>1</v>
      </c>
      <c r="AB1" s="228">
        <v>4</v>
      </c>
      <c r="AC1" s="214"/>
      <c r="AD1" s="1" t="s">
        <v>2</v>
      </c>
      <c r="AE1" s="1"/>
      <c r="AF1" s="1"/>
    </row>
    <row r="2" spans="1:32" ht="12" customHeight="1">
      <c r="A2" s="223" t="s">
        <v>3</v>
      </c>
      <c r="B2" s="224">
        <v>1</v>
      </c>
      <c r="C2" s="224">
        <v>2</v>
      </c>
      <c r="D2" s="224">
        <v>3</v>
      </c>
      <c r="E2" s="224">
        <v>4</v>
      </c>
      <c r="F2" s="224">
        <v>5</v>
      </c>
      <c r="G2" s="224">
        <v>6</v>
      </c>
      <c r="H2" s="224">
        <v>7</v>
      </c>
      <c r="I2" s="224">
        <v>8</v>
      </c>
      <c r="J2" s="224">
        <v>9</v>
      </c>
      <c r="K2" s="224">
        <v>10</v>
      </c>
      <c r="L2" s="224">
        <v>11</v>
      </c>
      <c r="M2" s="224">
        <v>12</v>
      </c>
      <c r="N2" s="224">
        <v>13</v>
      </c>
      <c r="O2" s="224">
        <v>14</v>
      </c>
      <c r="P2" s="224">
        <v>15</v>
      </c>
      <c r="Q2" s="224">
        <v>16</v>
      </c>
      <c r="R2" s="224">
        <v>17</v>
      </c>
      <c r="S2" s="224">
        <v>18</v>
      </c>
      <c r="T2" s="224">
        <v>19</v>
      </c>
      <c r="U2" s="224">
        <v>20</v>
      </c>
      <c r="V2" s="224">
        <v>21</v>
      </c>
      <c r="W2" s="224">
        <v>22</v>
      </c>
      <c r="X2" s="224">
        <v>23</v>
      </c>
      <c r="Y2" s="224">
        <v>24</v>
      </c>
      <c r="Z2" s="229" t="s">
        <v>4</v>
      </c>
      <c r="AA2" s="229" t="s">
        <v>5</v>
      </c>
      <c r="AB2" s="230" t="s">
        <v>6</v>
      </c>
      <c r="AC2" s="229" t="s">
        <v>3</v>
      </c>
      <c r="AD2" s="229" t="s">
        <v>7</v>
      </c>
      <c r="AE2" s="230" t="s">
        <v>8</v>
      </c>
      <c r="AF2" s="1"/>
    </row>
    <row r="3" spans="1:32" ht="11.25" customHeight="1">
      <c r="A3" s="217">
        <v>1</v>
      </c>
      <c r="B3" s="209">
        <v>8.8</v>
      </c>
      <c r="C3" s="209">
        <v>7.9</v>
      </c>
      <c r="D3" s="209">
        <v>7.9</v>
      </c>
      <c r="E3" s="209">
        <v>7.7</v>
      </c>
      <c r="F3" s="209">
        <v>7.3</v>
      </c>
      <c r="G3" s="209">
        <v>7.2</v>
      </c>
      <c r="H3" s="209">
        <v>7.2</v>
      </c>
      <c r="I3" s="209">
        <v>7.4</v>
      </c>
      <c r="J3" s="209">
        <v>7</v>
      </c>
      <c r="K3" s="209">
        <v>7.7</v>
      </c>
      <c r="L3" s="209">
        <v>9.6</v>
      </c>
      <c r="M3" s="209">
        <v>10.8</v>
      </c>
      <c r="N3" s="209">
        <v>10.8</v>
      </c>
      <c r="O3" s="209">
        <v>9.7</v>
      </c>
      <c r="P3" s="209">
        <v>9.3</v>
      </c>
      <c r="Q3" s="209">
        <v>8.4</v>
      </c>
      <c r="R3" s="209">
        <v>7.9</v>
      </c>
      <c r="S3" s="209">
        <v>7.5</v>
      </c>
      <c r="T3" s="209">
        <v>7.1</v>
      </c>
      <c r="U3" s="209">
        <v>7.1</v>
      </c>
      <c r="V3" s="209">
        <v>6.8</v>
      </c>
      <c r="W3" s="209">
        <v>6.5</v>
      </c>
      <c r="X3" s="209">
        <v>5.5</v>
      </c>
      <c r="Y3" s="209">
        <v>4.8</v>
      </c>
      <c r="Z3" s="216">
        <f aca="true" t="shared" si="0" ref="Z3:Z32">AVERAGE(B3:Y3)</f>
        <v>7.829166666666667</v>
      </c>
      <c r="AA3" s="151">
        <v>11.5</v>
      </c>
      <c r="AB3" s="152">
        <v>0.5034722222222222</v>
      </c>
      <c r="AC3" s="2">
        <v>1</v>
      </c>
      <c r="AD3" s="151">
        <v>4.7</v>
      </c>
      <c r="AE3" s="255">
        <v>0.9993055555555556</v>
      </c>
      <c r="AF3" s="1"/>
    </row>
    <row r="4" spans="1:32" ht="11.25" customHeight="1">
      <c r="A4" s="217">
        <v>2</v>
      </c>
      <c r="B4" s="209">
        <v>5.4</v>
      </c>
      <c r="C4" s="209">
        <v>3.7</v>
      </c>
      <c r="D4" s="209">
        <v>3.6</v>
      </c>
      <c r="E4" s="209">
        <v>4.1</v>
      </c>
      <c r="F4" s="209">
        <v>4.7</v>
      </c>
      <c r="G4" s="209">
        <v>5.3</v>
      </c>
      <c r="H4" s="209">
        <v>4.8</v>
      </c>
      <c r="I4" s="209">
        <v>5.7</v>
      </c>
      <c r="J4" s="209">
        <v>7.3</v>
      </c>
      <c r="K4" s="209">
        <v>9.4</v>
      </c>
      <c r="L4" s="209">
        <v>10.5</v>
      </c>
      <c r="M4" s="209">
        <v>11.5</v>
      </c>
      <c r="N4" s="209">
        <v>12.1</v>
      </c>
      <c r="O4" s="209">
        <v>12</v>
      </c>
      <c r="P4" s="209">
        <v>11.9</v>
      </c>
      <c r="Q4" s="209">
        <v>11.3</v>
      </c>
      <c r="R4" s="209">
        <v>10.2</v>
      </c>
      <c r="S4" s="210">
        <v>8.2</v>
      </c>
      <c r="T4" s="209">
        <v>7.2</v>
      </c>
      <c r="U4" s="209">
        <v>6.3</v>
      </c>
      <c r="V4" s="209">
        <v>6.1</v>
      </c>
      <c r="W4" s="209">
        <v>4.6</v>
      </c>
      <c r="X4" s="209">
        <v>5.6</v>
      </c>
      <c r="Y4" s="209">
        <v>5.5</v>
      </c>
      <c r="Z4" s="216">
        <f t="shared" si="0"/>
        <v>7.374999999999999</v>
      </c>
      <c r="AA4" s="151">
        <v>12.4</v>
      </c>
      <c r="AB4" s="152">
        <v>0.6166666666666667</v>
      </c>
      <c r="AC4" s="2">
        <v>2</v>
      </c>
      <c r="AD4" s="151">
        <v>3.4</v>
      </c>
      <c r="AE4" s="255">
        <v>0.10694444444444444</v>
      </c>
      <c r="AF4" s="1"/>
    </row>
    <row r="5" spans="1:32" ht="11.25" customHeight="1">
      <c r="A5" s="217">
        <v>3</v>
      </c>
      <c r="B5" s="209">
        <v>5.2</v>
      </c>
      <c r="C5" s="209">
        <v>6.8</v>
      </c>
      <c r="D5" s="209">
        <v>4.6</v>
      </c>
      <c r="E5" s="209">
        <v>2.9</v>
      </c>
      <c r="F5" s="209">
        <v>3.4</v>
      </c>
      <c r="G5" s="209">
        <v>3.1</v>
      </c>
      <c r="H5" s="209">
        <v>6.8</v>
      </c>
      <c r="I5" s="209">
        <v>10.2</v>
      </c>
      <c r="J5" s="209">
        <v>11.5</v>
      </c>
      <c r="K5" s="209">
        <v>12.2</v>
      </c>
      <c r="L5" s="209">
        <v>11.7</v>
      </c>
      <c r="M5" s="209">
        <v>12.3</v>
      </c>
      <c r="N5" s="209">
        <v>11.5</v>
      </c>
      <c r="O5" s="209">
        <v>12.7</v>
      </c>
      <c r="P5" s="209">
        <v>12.5</v>
      </c>
      <c r="Q5" s="209">
        <v>12.8</v>
      </c>
      <c r="R5" s="209">
        <v>12.4</v>
      </c>
      <c r="S5" s="209">
        <v>10.2</v>
      </c>
      <c r="T5" s="209">
        <v>9.1</v>
      </c>
      <c r="U5" s="209">
        <v>8.8</v>
      </c>
      <c r="V5" s="209">
        <v>8.9</v>
      </c>
      <c r="W5" s="209">
        <v>10</v>
      </c>
      <c r="X5" s="209">
        <v>8.4</v>
      </c>
      <c r="Y5" s="209">
        <v>7.8</v>
      </c>
      <c r="Z5" s="216">
        <f t="shared" si="0"/>
        <v>8.991666666666669</v>
      </c>
      <c r="AA5" s="151">
        <v>13</v>
      </c>
      <c r="AB5" s="152">
        <v>0.6472222222222223</v>
      </c>
      <c r="AC5" s="2">
        <v>3</v>
      </c>
      <c r="AD5" s="151">
        <v>2.5</v>
      </c>
      <c r="AE5" s="255">
        <v>0.22569444444444445</v>
      </c>
      <c r="AF5" s="1"/>
    </row>
    <row r="6" spans="1:32" ht="11.25" customHeight="1">
      <c r="A6" s="217">
        <v>4</v>
      </c>
      <c r="B6" s="209">
        <v>7.4</v>
      </c>
      <c r="C6" s="209">
        <v>6.8</v>
      </c>
      <c r="D6" s="209">
        <v>7.3</v>
      </c>
      <c r="E6" s="209">
        <v>6.7</v>
      </c>
      <c r="F6" s="209">
        <v>6.1</v>
      </c>
      <c r="G6" s="209">
        <v>7.1</v>
      </c>
      <c r="H6" s="209">
        <v>9.5</v>
      </c>
      <c r="I6" s="209">
        <v>11.6</v>
      </c>
      <c r="J6" s="209">
        <v>12.2</v>
      </c>
      <c r="K6" s="209">
        <v>13.3</v>
      </c>
      <c r="L6" s="209">
        <v>12.7</v>
      </c>
      <c r="M6" s="209">
        <v>13.1</v>
      </c>
      <c r="N6" s="209">
        <v>13.4</v>
      </c>
      <c r="O6" s="209">
        <v>13.6</v>
      </c>
      <c r="P6" s="209">
        <v>13.9</v>
      </c>
      <c r="Q6" s="209">
        <v>13.8</v>
      </c>
      <c r="R6" s="209">
        <v>13.9</v>
      </c>
      <c r="S6" s="209">
        <v>13.4</v>
      </c>
      <c r="T6" s="209">
        <v>12.6</v>
      </c>
      <c r="U6" s="209">
        <v>11.4</v>
      </c>
      <c r="V6" s="209">
        <v>11.1</v>
      </c>
      <c r="W6" s="209">
        <v>10.8</v>
      </c>
      <c r="X6" s="209">
        <v>10.1</v>
      </c>
      <c r="Y6" s="209">
        <v>9.5</v>
      </c>
      <c r="Z6" s="216">
        <f t="shared" si="0"/>
        <v>10.887500000000003</v>
      </c>
      <c r="AA6" s="151">
        <v>14.5</v>
      </c>
      <c r="AB6" s="152">
        <v>0.6201388888888889</v>
      </c>
      <c r="AC6" s="2">
        <v>4</v>
      </c>
      <c r="AD6" s="151">
        <v>6</v>
      </c>
      <c r="AE6" s="255">
        <v>0.18333333333333335</v>
      </c>
      <c r="AF6" s="1"/>
    </row>
    <row r="7" spans="1:32" ht="11.25" customHeight="1">
      <c r="A7" s="217">
        <v>5</v>
      </c>
      <c r="B7" s="209">
        <v>8.9</v>
      </c>
      <c r="C7" s="209">
        <v>8.2</v>
      </c>
      <c r="D7" s="209">
        <v>8</v>
      </c>
      <c r="E7" s="209">
        <v>8.2</v>
      </c>
      <c r="F7" s="209">
        <v>6.9</v>
      </c>
      <c r="G7" s="209">
        <v>6.8</v>
      </c>
      <c r="H7" s="209">
        <v>10</v>
      </c>
      <c r="I7" s="209">
        <v>11</v>
      </c>
      <c r="J7" s="209">
        <v>12.7</v>
      </c>
      <c r="K7" s="209">
        <v>15.6</v>
      </c>
      <c r="L7" s="209">
        <v>15.9</v>
      </c>
      <c r="M7" s="209">
        <v>16.4</v>
      </c>
      <c r="N7" s="209">
        <v>15.3</v>
      </c>
      <c r="O7" s="209">
        <v>14.6</v>
      </c>
      <c r="P7" s="209">
        <v>14.7</v>
      </c>
      <c r="Q7" s="209">
        <v>14.4</v>
      </c>
      <c r="R7" s="209">
        <v>14.2</v>
      </c>
      <c r="S7" s="209">
        <v>12.8</v>
      </c>
      <c r="T7" s="209">
        <v>10.7</v>
      </c>
      <c r="U7" s="209">
        <v>10</v>
      </c>
      <c r="V7" s="209">
        <v>9.7</v>
      </c>
      <c r="W7" s="209">
        <v>9.2</v>
      </c>
      <c r="X7" s="209">
        <v>8.7</v>
      </c>
      <c r="Y7" s="209">
        <v>8.7</v>
      </c>
      <c r="Z7" s="216">
        <f t="shared" si="0"/>
        <v>11.316666666666665</v>
      </c>
      <c r="AA7" s="151">
        <v>17.3</v>
      </c>
      <c r="AB7" s="152">
        <v>0.5333333333333333</v>
      </c>
      <c r="AC7" s="2">
        <v>5</v>
      </c>
      <c r="AD7" s="151">
        <v>6.5</v>
      </c>
      <c r="AE7" s="255">
        <v>0.2333333333333333</v>
      </c>
      <c r="AF7" s="1"/>
    </row>
    <row r="8" spans="1:32" ht="11.25" customHeight="1">
      <c r="A8" s="217">
        <v>6</v>
      </c>
      <c r="B8" s="209">
        <v>9</v>
      </c>
      <c r="C8" s="209">
        <v>9</v>
      </c>
      <c r="D8" s="209">
        <v>8.2</v>
      </c>
      <c r="E8" s="209">
        <v>7.1</v>
      </c>
      <c r="F8" s="209">
        <v>6.1</v>
      </c>
      <c r="G8" s="209">
        <v>6.5</v>
      </c>
      <c r="H8" s="209">
        <v>10.1</v>
      </c>
      <c r="I8" s="209">
        <v>12.4</v>
      </c>
      <c r="J8" s="209">
        <v>12.7</v>
      </c>
      <c r="K8" s="209">
        <v>14.6</v>
      </c>
      <c r="L8" s="209">
        <v>14.2</v>
      </c>
      <c r="M8" s="209">
        <v>14.2</v>
      </c>
      <c r="N8" s="209">
        <v>14.5</v>
      </c>
      <c r="O8" s="209">
        <v>14.7</v>
      </c>
      <c r="P8" s="209">
        <v>14.9</v>
      </c>
      <c r="Q8" s="209">
        <v>14.5</v>
      </c>
      <c r="R8" s="209">
        <v>14.4</v>
      </c>
      <c r="S8" s="209">
        <v>14.2</v>
      </c>
      <c r="T8" s="209">
        <v>12.7</v>
      </c>
      <c r="U8" s="209">
        <v>11.7</v>
      </c>
      <c r="V8" s="209">
        <v>12.2</v>
      </c>
      <c r="W8" s="209">
        <v>9.9</v>
      </c>
      <c r="X8" s="209">
        <v>10.6</v>
      </c>
      <c r="Y8" s="209">
        <v>9.7</v>
      </c>
      <c r="Z8" s="216">
        <f t="shared" si="0"/>
        <v>11.587499999999999</v>
      </c>
      <c r="AA8" s="151">
        <v>15.5</v>
      </c>
      <c r="AB8" s="152">
        <v>0.6138888888888888</v>
      </c>
      <c r="AC8" s="2">
        <v>6</v>
      </c>
      <c r="AD8" s="151">
        <v>5.5</v>
      </c>
      <c r="AE8" s="255">
        <v>0.2340277777777778</v>
      </c>
      <c r="AF8" s="1"/>
    </row>
    <row r="9" spans="1:32" ht="11.25" customHeight="1">
      <c r="A9" s="217">
        <v>7</v>
      </c>
      <c r="B9" s="209">
        <v>9.6</v>
      </c>
      <c r="C9" s="209">
        <v>9.6</v>
      </c>
      <c r="D9" s="209">
        <v>8.7</v>
      </c>
      <c r="E9" s="209">
        <v>9.2</v>
      </c>
      <c r="F9" s="209">
        <v>8.2</v>
      </c>
      <c r="G9" s="209">
        <v>8.6</v>
      </c>
      <c r="H9" s="209">
        <v>10.7</v>
      </c>
      <c r="I9" s="209">
        <v>14.7</v>
      </c>
      <c r="J9" s="209">
        <v>15</v>
      </c>
      <c r="K9" s="209">
        <v>14.8</v>
      </c>
      <c r="L9" s="209">
        <v>15.8</v>
      </c>
      <c r="M9" s="209">
        <v>15.1</v>
      </c>
      <c r="N9" s="209">
        <v>15.2</v>
      </c>
      <c r="O9" s="209">
        <v>15.8</v>
      </c>
      <c r="P9" s="209">
        <v>15.9</v>
      </c>
      <c r="Q9" s="209">
        <v>15.9</v>
      </c>
      <c r="R9" s="209">
        <v>15.2</v>
      </c>
      <c r="S9" s="209">
        <v>15.1</v>
      </c>
      <c r="T9" s="209">
        <v>12.2</v>
      </c>
      <c r="U9" s="209">
        <v>11.8</v>
      </c>
      <c r="V9" s="209">
        <v>11.3</v>
      </c>
      <c r="W9" s="209">
        <v>11.8</v>
      </c>
      <c r="X9" s="209">
        <v>12.2</v>
      </c>
      <c r="Y9" s="209">
        <v>11</v>
      </c>
      <c r="Z9" s="216">
        <f t="shared" si="0"/>
        <v>12.641666666666666</v>
      </c>
      <c r="AA9" s="151">
        <v>16.5</v>
      </c>
      <c r="AB9" s="152">
        <v>0.5270833333333333</v>
      </c>
      <c r="AC9" s="2">
        <v>7</v>
      </c>
      <c r="AD9" s="151">
        <v>7.8</v>
      </c>
      <c r="AE9" s="255">
        <v>0.2590277777777778</v>
      </c>
      <c r="AF9" s="1"/>
    </row>
    <row r="10" spans="1:32" ht="11.25" customHeight="1">
      <c r="A10" s="217">
        <v>8</v>
      </c>
      <c r="B10" s="209">
        <v>10.7</v>
      </c>
      <c r="C10" s="209">
        <v>9.6</v>
      </c>
      <c r="D10" s="209">
        <v>9.3</v>
      </c>
      <c r="E10" s="209">
        <v>9.7</v>
      </c>
      <c r="F10" s="209">
        <v>9.1</v>
      </c>
      <c r="G10" s="209">
        <v>9.7</v>
      </c>
      <c r="H10" s="209">
        <v>11.7</v>
      </c>
      <c r="I10" s="209">
        <v>13.2</v>
      </c>
      <c r="J10" s="209">
        <v>14.8</v>
      </c>
      <c r="K10" s="209">
        <v>15</v>
      </c>
      <c r="L10" s="209">
        <v>15.2</v>
      </c>
      <c r="M10" s="209">
        <v>15.2</v>
      </c>
      <c r="N10" s="209">
        <v>14.9</v>
      </c>
      <c r="O10" s="209">
        <v>15.7</v>
      </c>
      <c r="P10" s="209">
        <v>15.5</v>
      </c>
      <c r="Q10" s="209">
        <v>14.6</v>
      </c>
      <c r="R10" s="209">
        <v>14.2</v>
      </c>
      <c r="S10" s="209">
        <v>13.9</v>
      </c>
      <c r="T10" s="209">
        <v>12.9</v>
      </c>
      <c r="U10" s="209">
        <v>12.1</v>
      </c>
      <c r="V10" s="209">
        <v>11.8</v>
      </c>
      <c r="W10" s="209">
        <v>11.4</v>
      </c>
      <c r="X10" s="209">
        <v>11.5</v>
      </c>
      <c r="Y10" s="209">
        <v>10.9</v>
      </c>
      <c r="Z10" s="216">
        <f t="shared" si="0"/>
        <v>12.608333333333333</v>
      </c>
      <c r="AA10" s="151">
        <v>16.1</v>
      </c>
      <c r="AB10" s="152">
        <v>0.40208333333333335</v>
      </c>
      <c r="AC10" s="2">
        <v>8</v>
      </c>
      <c r="AD10" s="151">
        <v>8.9</v>
      </c>
      <c r="AE10" s="255">
        <v>0.21458333333333335</v>
      </c>
      <c r="AF10" s="1"/>
    </row>
    <row r="11" spans="1:32" ht="11.25" customHeight="1">
      <c r="A11" s="217">
        <v>9</v>
      </c>
      <c r="B11" s="209">
        <v>10.9</v>
      </c>
      <c r="C11" s="209">
        <v>9.6</v>
      </c>
      <c r="D11" s="209">
        <v>13.2</v>
      </c>
      <c r="E11" s="209">
        <v>11.6</v>
      </c>
      <c r="F11" s="209">
        <v>9.6</v>
      </c>
      <c r="G11" s="209">
        <v>10.9</v>
      </c>
      <c r="H11" s="209">
        <v>13.5</v>
      </c>
      <c r="I11" s="209">
        <v>16.6</v>
      </c>
      <c r="J11" s="209">
        <v>17.7</v>
      </c>
      <c r="K11" s="209">
        <v>17.5</v>
      </c>
      <c r="L11" s="209">
        <v>18.9</v>
      </c>
      <c r="M11" s="209">
        <v>19</v>
      </c>
      <c r="N11" s="209">
        <v>19.4</v>
      </c>
      <c r="O11" s="209">
        <v>18.9</v>
      </c>
      <c r="P11" s="209">
        <v>18</v>
      </c>
      <c r="Q11" s="209">
        <v>18</v>
      </c>
      <c r="R11" s="209">
        <v>17.5</v>
      </c>
      <c r="S11" s="209">
        <v>16.8</v>
      </c>
      <c r="T11" s="209">
        <v>14.2</v>
      </c>
      <c r="U11" s="209">
        <v>13.3</v>
      </c>
      <c r="V11" s="209">
        <v>13.9</v>
      </c>
      <c r="W11" s="209">
        <v>14.2</v>
      </c>
      <c r="X11" s="209">
        <v>15.3</v>
      </c>
      <c r="Y11" s="209">
        <v>14.9</v>
      </c>
      <c r="Z11" s="216">
        <f t="shared" si="0"/>
        <v>15.141666666666667</v>
      </c>
      <c r="AA11" s="151">
        <v>20</v>
      </c>
      <c r="AB11" s="152">
        <v>0.5159722222222222</v>
      </c>
      <c r="AC11" s="2">
        <v>9</v>
      </c>
      <c r="AD11" s="151">
        <v>9.3</v>
      </c>
      <c r="AE11" s="255">
        <v>0.2027777777777778</v>
      </c>
      <c r="AF11" s="1"/>
    </row>
    <row r="12" spans="1:32" ht="11.25" customHeight="1">
      <c r="A12" s="225">
        <v>10</v>
      </c>
      <c r="B12" s="211">
        <v>14.9</v>
      </c>
      <c r="C12" s="211">
        <v>14.7</v>
      </c>
      <c r="D12" s="211">
        <v>14.8</v>
      </c>
      <c r="E12" s="211">
        <v>14.5</v>
      </c>
      <c r="F12" s="211">
        <v>14.4</v>
      </c>
      <c r="G12" s="211">
        <v>15</v>
      </c>
      <c r="H12" s="211">
        <v>17.2</v>
      </c>
      <c r="I12" s="211">
        <v>19.3</v>
      </c>
      <c r="J12" s="211">
        <v>21.3</v>
      </c>
      <c r="K12" s="211">
        <v>22.1</v>
      </c>
      <c r="L12" s="211">
        <v>22.9</v>
      </c>
      <c r="M12" s="211">
        <v>23.5</v>
      </c>
      <c r="N12" s="211">
        <v>19.2</v>
      </c>
      <c r="O12" s="211">
        <v>20.3</v>
      </c>
      <c r="P12" s="211">
        <v>20.9</v>
      </c>
      <c r="Q12" s="211">
        <v>19.9</v>
      </c>
      <c r="R12" s="211">
        <v>20</v>
      </c>
      <c r="S12" s="211">
        <v>19.5</v>
      </c>
      <c r="T12" s="211">
        <v>19.9</v>
      </c>
      <c r="U12" s="211">
        <v>19.3</v>
      </c>
      <c r="V12" s="211">
        <v>18.1</v>
      </c>
      <c r="W12" s="211">
        <v>17</v>
      </c>
      <c r="X12" s="211">
        <v>16.3</v>
      </c>
      <c r="Y12" s="211">
        <v>15.1</v>
      </c>
      <c r="Z12" s="226">
        <f t="shared" si="0"/>
        <v>18.337500000000002</v>
      </c>
      <c r="AA12" s="157">
        <v>24.7</v>
      </c>
      <c r="AB12" s="212">
        <v>0.5215277777777778</v>
      </c>
      <c r="AC12" s="213">
        <v>10</v>
      </c>
      <c r="AD12" s="157">
        <v>14.3</v>
      </c>
      <c r="AE12" s="256">
        <v>0.2152777777777778</v>
      </c>
      <c r="AF12" s="1"/>
    </row>
    <row r="13" spans="1:32" ht="11.25" customHeight="1">
      <c r="A13" s="217">
        <v>11</v>
      </c>
      <c r="B13" s="209">
        <v>13</v>
      </c>
      <c r="C13" s="209">
        <v>11.6</v>
      </c>
      <c r="D13" s="209">
        <v>12.6</v>
      </c>
      <c r="E13" s="209">
        <v>13.6</v>
      </c>
      <c r="F13" s="209">
        <v>11.3</v>
      </c>
      <c r="G13" s="209">
        <v>12</v>
      </c>
      <c r="H13" s="209">
        <v>15.6</v>
      </c>
      <c r="I13" s="209">
        <v>18.6</v>
      </c>
      <c r="J13" s="209">
        <v>19.5</v>
      </c>
      <c r="K13" s="209">
        <v>21.1</v>
      </c>
      <c r="L13" s="209">
        <v>17.8</v>
      </c>
      <c r="M13" s="209">
        <v>16.4</v>
      </c>
      <c r="N13" s="209">
        <v>15.3</v>
      </c>
      <c r="O13" s="209">
        <v>15.5</v>
      </c>
      <c r="P13" s="209">
        <v>14.3</v>
      </c>
      <c r="Q13" s="209">
        <v>13.1</v>
      </c>
      <c r="R13" s="209">
        <v>12.2</v>
      </c>
      <c r="S13" s="209">
        <v>11.6</v>
      </c>
      <c r="T13" s="209">
        <v>11.2</v>
      </c>
      <c r="U13" s="209">
        <v>10.8</v>
      </c>
      <c r="V13" s="209">
        <v>10.7</v>
      </c>
      <c r="W13" s="209">
        <v>10.7</v>
      </c>
      <c r="X13" s="209">
        <v>10.7</v>
      </c>
      <c r="Y13" s="209">
        <v>10.4</v>
      </c>
      <c r="Z13" s="216">
        <f t="shared" si="0"/>
        <v>13.733333333333333</v>
      </c>
      <c r="AA13" s="151">
        <v>22</v>
      </c>
      <c r="AB13" s="152">
        <v>0.43125</v>
      </c>
      <c r="AC13" s="2">
        <v>11</v>
      </c>
      <c r="AD13" s="151">
        <v>10.4</v>
      </c>
      <c r="AE13" s="255">
        <v>1</v>
      </c>
      <c r="AF13" s="1"/>
    </row>
    <row r="14" spans="1:32" ht="11.25" customHeight="1">
      <c r="A14" s="217">
        <v>12</v>
      </c>
      <c r="B14" s="209">
        <v>10.7</v>
      </c>
      <c r="C14" s="209">
        <v>10.8</v>
      </c>
      <c r="D14" s="209">
        <v>11.1</v>
      </c>
      <c r="E14" s="209">
        <v>11.7</v>
      </c>
      <c r="F14" s="209">
        <v>11.9</v>
      </c>
      <c r="G14" s="209">
        <v>12.1</v>
      </c>
      <c r="H14" s="209">
        <v>13</v>
      </c>
      <c r="I14" s="209">
        <v>13.4</v>
      </c>
      <c r="J14" s="209">
        <v>14.2</v>
      </c>
      <c r="K14" s="209">
        <v>14.7</v>
      </c>
      <c r="L14" s="209">
        <v>15.9</v>
      </c>
      <c r="M14" s="209">
        <v>16</v>
      </c>
      <c r="N14" s="209">
        <v>18</v>
      </c>
      <c r="O14" s="209">
        <v>18</v>
      </c>
      <c r="P14" s="209">
        <v>17.6</v>
      </c>
      <c r="Q14" s="209">
        <v>16.6</v>
      </c>
      <c r="R14" s="209">
        <v>16.3</v>
      </c>
      <c r="S14" s="209">
        <v>16</v>
      </c>
      <c r="T14" s="209">
        <v>14.7</v>
      </c>
      <c r="U14" s="209">
        <v>14.7</v>
      </c>
      <c r="V14" s="209">
        <v>14.3</v>
      </c>
      <c r="W14" s="209">
        <v>14.7</v>
      </c>
      <c r="X14" s="209">
        <v>15.5</v>
      </c>
      <c r="Y14" s="209">
        <v>15.2</v>
      </c>
      <c r="Z14" s="216">
        <f t="shared" si="0"/>
        <v>14.462499999999999</v>
      </c>
      <c r="AA14" s="151">
        <v>18.5</v>
      </c>
      <c r="AB14" s="152">
        <v>0.5805555555555556</v>
      </c>
      <c r="AC14" s="2">
        <v>12</v>
      </c>
      <c r="AD14" s="151">
        <v>10.4</v>
      </c>
      <c r="AE14" s="255">
        <v>0.024305555555555556</v>
      </c>
      <c r="AF14" s="1"/>
    </row>
    <row r="15" spans="1:32" ht="11.25" customHeight="1">
      <c r="A15" s="217">
        <v>13</v>
      </c>
      <c r="B15" s="209">
        <v>15</v>
      </c>
      <c r="C15" s="209">
        <v>15.1</v>
      </c>
      <c r="D15" s="209">
        <v>14.9</v>
      </c>
      <c r="E15" s="209">
        <v>15</v>
      </c>
      <c r="F15" s="209">
        <v>16</v>
      </c>
      <c r="G15" s="209">
        <v>16</v>
      </c>
      <c r="H15" s="209">
        <v>17.1</v>
      </c>
      <c r="I15" s="209">
        <v>19.1</v>
      </c>
      <c r="J15" s="209">
        <v>21.2</v>
      </c>
      <c r="K15" s="209">
        <v>20.1</v>
      </c>
      <c r="L15" s="209">
        <v>20.7</v>
      </c>
      <c r="M15" s="209">
        <v>19.3</v>
      </c>
      <c r="N15" s="209">
        <v>20.3</v>
      </c>
      <c r="O15" s="209">
        <v>19.7</v>
      </c>
      <c r="P15" s="209">
        <v>19.6</v>
      </c>
      <c r="Q15" s="209">
        <v>19.1</v>
      </c>
      <c r="R15" s="209">
        <v>19.6</v>
      </c>
      <c r="S15" s="209">
        <v>18.8</v>
      </c>
      <c r="T15" s="209">
        <v>17.6</v>
      </c>
      <c r="U15" s="209">
        <v>16.4</v>
      </c>
      <c r="V15" s="209">
        <v>15.5</v>
      </c>
      <c r="W15" s="209">
        <v>15.8</v>
      </c>
      <c r="X15" s="209">
        <v>14.9</v>
      </c>
      <c r="Y15" s="209">
        <v>14.4</v>
      </c>
      <c r="Z15" s="216">
        <f t="shared" si="0"/>
        <v>17.55</v>
      </c>
      <c r="AA15" s="151">
        <v>21.7</v>
      </c>
      <c r="AB15" s="152">
        <v>0.3736111111111111</v>
      </c>
      <c r="AC15" s="2">
        <v>13</v>
      </c>
      <c r="AD15" s="151">
        <v>14.2</v>
      </c>
      <c r="AE15" s="255">
        <v>0.975</v>
      </c>
      <c r="AF15" s="1"/>
    </row>
    <row r="16" spans="1:32" ht="11.25" customHeight="1">
      <c r="A16" s="217">
        <v>14</v>
      </c>
      <c r="B16" s="209">
        <v>13.8</v>
      </c>
      <c r="C16" s="209">
        <v>13.4</v>
      </c>
      <c r="D16" s="209">
        <v>13.1</v>
      </c>
      <c r="E16" s="209">
        <v>13.4</v>
      </c>
      <c r="F16" s="209">
        <v>13.6</v>
      </c>
      <c r="G16" s="209">
        <v>14.1</v>
      </c>
      <c r="H16" s="209">
        <v>15.4</v>
      </c>
      <c r="I16" s="209">
        <v>16.5</v>
      </c>
      <c r="J16" s="209">
        <v>17</v>
      </c>
      <c r="K16" s="209">
        <v>20</v>
      </c>
      <c r="L16" s="209">
        <v>19.8</v>
      </c>
      <c r="M16" s="209">
        <v>21.1</v>
      </c>
      <c r="N16" s="209">
        <v>21.4</v>
      </c>
      <c r="O16" s="209">
        <v>18.8</v>
      </c>
      <c r="P16" s="209">
        <v>18</v>
      </c>
      <c r="Q16" s="209">
        <v>16.6</v>
      </c>
      <c r="R16" s="209">
        <v>15.5</v>
      </c>
      <c r="S16" s="209">
        <v>15.4</v>
      </c>
      <c r="T16" s="209">
        <v>15.1</v>
      </c>
      <c r="U16" s="209">
        <v>15.1</v>
      </c>
      <c r="V16" s="209">
        <v>14.1</v>
      </c>
      <c r="W16" s="209">
        <v>14.2</v>
      </c>
      <c r="X16" s="209">
        <v>14.2</v>
      </c>
      <c r="Y16" s="209">
        <v>14.3</v>
      </c>
      <c r="Z16" s="216">
        <f t="shared" si="0"/>
        <v>15.995833333333337</v>
      </c>
      <c r="AA16" s="151">
        <v>21.9</v>
      </c>
      <c r="AB16" s="152">
        <v>0.525</v>
      </c>
      <c r="AC16" s="2">
        <v>14</v>
      </c>
      <c r="AD16" s="151">
        <v>13.1</v>
      </c>
      <c r="AE16" s="255">
        <v>0.14722222222222223</v>
      </c>
      <c r="AF16" s="1"/>
    </row>
    <row r="17" spans="1:32" ht="11.25" customHeight="1">
      <c r="A17" s="217">
        <v>15</v>
      </c>
      <c r="B17" s="209">
        <v>14.6</v>
      </c>
      <c r="C17" s="209">
        <v>14.3</v>
      </c>
      <c r="D17" s="209">
        <v>14.6</v>
      </c>
      <c r="E17" s="209">
        <v>14.9</v>
      </c>
      <c r="F17" s="209">
        <v>14.3</v>
      </c>
      <c r="G17" s="209">
        <v>14.1</v>
      </c>
      <c r="H17" s="209">
        <v>15.7</v>
      </c>
      <c r="I17" s="209">
        <v>16.4</v>
      </c>
      <c r="J17" s="209">
        <v>20.1</v>
      </c>
      <c r="K17" s="209">
        <v>20.9</v>
      </c>
      <c r="L17" s="209">
        <v>21.8</v>
      </c>
      <c r="M17" s="209">
        <v>22.3</v>
      </c>
      <c r="N17" s="209">
        <v>22.1</v>
      </c>
      <c r="O17" s="209">
        <v>22</v>
      </c>
      <c r="P17" s="209">
        <v>21.4</v>
      </c>
      <c r="Q17" s="209">
        <v>20.6</v>
      </c>
      <c r="R17" s="209">
        <v>19.4</v>
      </c>
      <c r="S17" s="209">
        <v>18.1</v>
      </c>
      <c r="T17" s="209">
        <v>15.5</v>
      </c>
      <c r="U17" s="209">
        <v>15.5</v>
      </c>
      <c r="V17" s="209">
        <v>14.6</v>
      </c>
      <c r="W17" s="209">
        <v>14.7</v>
      </c>
      <c r="X17" s="209">
        <v>14.3</v>
      </c>
      <c r="Y17" s="209">
        <v>14.6</v>
      </c>
      <c r="Z17" s="216">
        <f t="shared" si="0"/>
        <v>17.36666666666667</v>
      </c>
      <c r="AA17" s="151">
        <v>22.7</v>
      </c>
      <c r="AB17" s="152">
        <v>0.4993055555555555</v>
      </c>
      <c r="AC17" s="2">
        <v>15</v>
      </c>
      <c r="AD17" s="151">
        <v>13.8</v>
      </c>
      <c r="AE17" s="255">
        <v>0.9791666666666666</v>
      </c>
      <c r="AF17" s="1"/>
    </row>
    <row r="18" spans="1:32" ht="11.25" customHeight="1">
      <c r="A18" s="217">
        <v>16</v>
      </c>
      <c r="B18" s="209">
        <v>14.5</v>
      </c>
      <c r="C18" s="209">
        <v>14.7</v>
      </c>
      <c r="D18" s="209">
        <v>14.3</v>
      </c>
      <c r="E18" s="209">
        <v>13.2</v>
      </c>
      <c r="F18" s="209">
        <v>13.3</v>
      </c>
      <c r="G18" s="209">
        <v>14.1</v>
      </c>
      <c r="H18" s="209">
        <v>14.3</v>
      </c>
      <c r="I18" s="209">
        <v>15.3</v>
      </c>
      <c r="J18" s="209">
        <v>16.1</v>
      </c>
      <c r="K18" s="209">
        <v>15.6</v>
      </c>
      <c r="L18" s="209">
        <v>15.7</v>
      </c>
      <c r="M18" s="209">
        <v>14.2</v>
      </c>
      <c r="N18" s="209">
        <v>14.8</v>
      </c>
      <c r="O18" s="209">
        <v>14.7</v>
      </c>
      <c r="P18" s="209">
        <v>13.9</v>
      </c>
      <c r="Q18" s="209">
        <v>13.1</v>
      </c>
      <c r="R18" s="209">
        <v>13.2</v>
      </c>
      <c r="S18" s="209">
        <v>12.9</v>
      </c>
      <c r="T18" s="209">
        <v>12.2</v>
      </c>
      <c r="U18" s="209">
        <v>12</v>
      </c>
      <c r="V18" s="209">
        <v>11.4</v>
      </c>
      <c r="W18" s="209">
        <v>11.3</v>
      </c>
      <c r="X18" s="209">
        <v>11.4</v>
      </c>
      <c r="Y18" s="209">
        <v>11.5</v>
      </c>
      <c r="Z18" s="216">
        <f t="shared" si="0"/>
        <v>13.654166666666661</v>
      </c>
      <c r="AA18" s="151">
        <v>16.3</v>
      </c>
      <c r="AB18" s="152">
        <v>0.3763888888888889</v>
      </c>
      <c r="AC18" s="2">
        <v>16</v>
      </c>
      <c r="AD18" s="151">
        <v>11.2</v>
      </c>
      <c r="AE18" s="255">
        <v>0.9229166666666666</v>
      </c>
      <c r="AF18" s="1"/>
    </row>
    <row r="19" spans="1:32" ht="11.25" customHeight="1">
      <c r="A19" s="217">
        <v>17</v>
      </c>
      <c r="B19" s="209">
        <v>11.4</v>
      </c>
      <c r="C19" s="209">
        <v>11.6</v>
      </c>
      <c r="D19" s="209">
        <v>12</v>
      </c>
      <c r="E19" s="209">
        <v>12.1</v>
      </c>
      <c r="F19" s="209">
        <v>11.9</v>
      </c>
      <c r="G19" s="209">
        <v>11.5</v>
      </c>
      <c r="H19" s="209">
        <v>10.2</v>
      </c>
      <c r="I19" s="209">
        <v>10.4</v>
      </c>
      <c r="J19" s="209">
        <v>11</v>
      </c>
      <c r="K19" s="209">
        <v>10.8</v>
      </c>
      <c r="L19" s="209">
        <v>10.6</v>
      </c>
      <c r="M19" s="209">
        <v>10.3</v>
      </c>
      <c r="N19" s="209">
        <v>10.2</v>
      </c>
      <c r="O19" s="209">
        <v>10</v>
      </c>
      <c r="P19" s="209">
        <v>10</v>
      </c>
      <c r="Q19" s="209">
        <v>10.2</v>
      </c>
      <c r="R19" s="209">
        <v>10.3</v>
      </c>
      <c r="S19" s="209">
        <v>10.3</v>
      </c>
      <c r="T19" s="209">
        <v>9.9</v>
      </c>
      <c r="U19" s="209">
        <v>9.8</v>
      </c>
      <c r="V19" s="209">
        <v>9.7</v>
      </c>
      <c r="W19" s="209">
        <v>9.8</v>
      </c>
      <c r="X19" s="209">
        <v>9.8</v>
      </c>
      <c r="Y19" s="209">
        <v>9.9</v>
      </c>
      <c r="Z19" s="216">
        <f t="shared" si="0"/>
        <v>10.570833333333335</v>
      </c>
      <c r="AA19" s="151">
        <v>12.2</v>
      </c>
      <c r="AB19" s="152">
        <v>0.16805555555555554</v>
      </c>
      <c r="AC19" s="2">
        <v>17</v>
      </c>
      <c r="AD19" s="151">
        <v>9.6</v>
      </c>
      <c r="AE19" s="255">
        <v>0.8923611111111112</v>
      </c>
      <c r="AF19" s="1"/>
    </row>
    <row r="20" spans="1:32" ht="11.25" customHeight="1">
      <c r="A20" s="217">
        <v>18</v>
      </c>
      <c r="B20" s="209">
        <v>10</v>
      </c>
      <c r="C20" s="209">
        <v>10</v>
      </c>
      <c r="D20" s="209">
        <v>10.1</v>
      </c>
      <c r="E20" s="209">
        <v>10.1</v>
      </c>
      <c r="F20" s="209">
        <v>10.1</v>
      </c>
      <c r="G20" s="209">
        <v>10.6</v>
      </c>
      <c r="H20" s="209">
        <v>11.2</v>
      </c>
      <c r="I20" s="209">
        <v>11.8</v>
      </c>
      <c r="J20" s="209">
        <v>13.1</v>
      </c>
      <c r="K20" s="209">
        <v>13.6</v>
      </c>
      <c r="L20" s="209">
        <v>14.1</v>
      </c>
      <c r="M20" s="209">
        <v>15.5</v>
      </c>
      <c r="N20" s="209">
        <v>15.3</v>
      </c>
      <c r="O20" s="209">
        <v>15.6</v>
      </c>
      <c r="P20" s="209">
        <v>15.7</v>
      </c>
      <c r="Q20" s="209">
        <v>14.9</v>
      </c>
      <c r="R20" s="209">
        <v>15.1</v>
      </c>
      <c r="S20" s="209">
        <v>14.8</v>
      </c>
      <c r="T20" s="209">
        <v>13.1</v>
      </c>
      <c r="U20" s="209">
        <v>13</v>
      </c>
      <c r="V20" s="209">
        <v>12.5</v>
      </c>
      <c r="W20" s="209">
        <v>12.3</v>
      </c>
      <c r="X20" s="209">
        <v>13.8</v>
      </c>
      <c r="Y20" s="209">
        <v>13</v>
      </c>
      <c r="Z20" s="216">
        <f t="shared" si="0"/>
        <v>12.887500000000001</v>
      </c>
      <c r="AA20" s="151">
        <v>16.1</v>
      </c>
      <c r="AB20" s="152">
        <v>0.5972222222222222</v>
      </c>
      <c r="AC20" s="2">
        <v>18</v>
      </c>
      <c r="AD20" s="151">
        <v>9.7</v>
      </c>
      <c r="AE20" s="255">
        <v>0.18958333333333333</v>
      </c>
      <c r="AF20" s="1"/>
    </row>
    <row r="21" spans="1:32" ht="11.25" customHeight="1">
      <c r="A21" s="217">
        <v>19</v>
      </c>
      <c r="B21" s="209">
        <v>11.9</v>
      </c>
      <c r="C21" s="209">
        <v>12.7</v>
      </c>
      <c r="D21" s="209">
        <v>11.8</v>
      </c>
      <c r="E21" s="209">
        <v>12.6</v>
      </c>
      <c r="F21" s="209">
        <v>11.7</v>
      </c>
      <c r="G21" s="209">
        <v>11.8</v>
      </c>
      <c r="H21" s="209">
        <v>13.2</v>
      </c>
      <c r="I21" s="209">
        <v>16</v>
      </c>
      <c r="J21" s="209">
        <v>15.3</v>
      </c>
      <c r="K21" s="209">
        <v>17.1</v>
      </c>
      <c r="L21" s="209">
        <v>16.6</v>
      </c>
      <c r="M21" s="209">
        <v>16.5</v>
      </c>
      <c r="N21" s="209">
        <v>16.5</v>
      </c>
      <c r="O21" s="209">
        <v>16.1</v>
      </c>
      <c r="P21" s="209">
        <v>15.6</v>
      </c>
      <c r="Q21" s="209">
        <v>15.1</v>
      </c>
      <c r="R21" s="209">
        <v>14.3</v>
      </c>
      <c r="S21" s="209">
        <v>13.7</v>
      </c>
      <c r="T21" s="209">
        <v>13.4</v>
      </c>
      <c r="U21" s="209">
        <v>13.2</v>
      </c>
      <c r="V21" s="209">
        <v>13.3</v>
      </c>
      <c r="W21" s="209">
        <v>12.8</v>
      </c>
      <c r="X21" s="209">
        <v>12</v>
      </c>
      <c r="Y21" s="209">
        <v>11.5</v>
      </c>
      <c r="Z21" s="216">
        <f t="shared" si="0"/>
        <v>13.945833333333333</v>
      </c>
      <c r="AA21" s="151">
        <v>17.5</v>
      </c>
      <c r="AB21" s="152">
        <v>0.4270833333333333</v>
      </c>
      <c r="AC21" s="2">
        <v>19</v>
      </c>
      <c r="AD21" s="151">
        <v>11</v>
      </c>
      <c r="AE21" s="255">
        <v>0.15069444444444444</v>
      </c>
      <c r="AF21" s="1"/>
    </row>
    <row r="22" spans="1:32" ht="11.25" customHeight="1">
      <c r="A22" s="225">
        <v>20</v>
      </c>
      <c r="B22" s="211">
        <v>11</v>
      </c>
      <c r="C22" s="211">
        <v>10.9</v>
      </c>
      <c r="D22" s="211">
        <v>11.1</v>
      </c>
      <c r="E22" s="211">
        <v>10.2</v>
      </c>
      <c r="F22" s="211">
        <v>10.9</v>
      </c>
      <c r="G22" s="211">
        <v>11.6</v>
      </c>
      <c r="H22" s="211">
        <v>12.3</v>
      </c>
      <c r="I22" s="211">
        <v>12.7</v>
      </c>
      <c r="J22" s="211">
        <v>13.1</v>
      </c>
      <c r="K22" s="211">
        <v>13.8</v>
      </c>
      <c r="L22" s="211">
        <v>14.1</v>
      </c>
      <c r="M22" s="211">
        <v>14.7</v>
      </c>
      <c r="N22" s="211">
        <v>14.9</v>
      </c>
      <c r="O22" s="211">
        <v>15.1</v>
      </c>
      <c r="P22" s="211">
        <v>15.3</v>
      </c>
      <c r="Q22" s="211">
        <v>15.1</v>
      </c>
      <c r="R22" s="211">
        <v>14.7</v>
      </c>
      <c r="S22" s="211">
        <v>14.8</v>
      </c>
      <c r="T22" s="211">
        <v>14.3</v>
      </c>
      <c r="U22" s="211">
        <v>14.4</v>
      </c>
      <c r="V22" s="211">
        <v>13.6</v>
      </c>
      <c r="W22" s="211">
        <v>13.4</v>
      </c>
      <c r="X22" s="211">
        <v>13.7</v>
      </c>
      <c r="Y22" s="211">
        <v>15</v>
      </c>
      <c r="Z22" s="226">
        <f t="shared" si="0"/>
        <v>13.362499999999999</v>
      </c>
      <c r="AA22" s="157">
        <v>15.6</v>
      </c>
      <c r="AB22" s="212">
        <v>0.6270833333333333</v>
      </c>
      <c r="AC22" s="213">
        <v>20</v>
      </c>
      <c r="AD22" s="157">
        <v>10.1</v>
      </c>
      <c r="AE22" s="256">
        <v>0.17430555555555557</v>
      </c>
      <c r="AF22" s="1"/>
    </row>
    <row r="23" spans="1:32" ht="11.25" customHeight="1">
      <c r="A23" s="217">
        <v>21</v>
      </c>
      <c r="B23" s="209">
        <v>14.9</v>
      </c>
      <c r="C23" s="209">
        <v>14.6</v>
      </c>
      <c r="D23" s="209">
        <v>14.8</v>
      </c>
      <c r="E23" s="209">
        <v>14.9</v>
      </c>
      <c r="F23" s="209">
        <v>14.7</v>
      </c>
      <c r="G23" s="209">
        <v>15.3</v>
      </c>
      <c r="H23" s="209">
        <v>15.5</v>
      </c>
      <c r="I23" s="209">
        <v>15.9</v>
      </c>
      <c r="J23" s="209">
        <v>16.6</v>
      </c>
      <c r="K23" s="209">
        <v>17.2</v>
      </c>
      <c r="L23" s="209">
        <v>17.2</v>
      </c>
      <c r="M23" s="209">
        <v>17</v>
      </c>
      <c r="N23" s="209">
        <v>16.9</v>
      </c>
      <c r="O23" s="209">
        <v>16.8</v>
      </c>
      <c r="P23" s="209">
        <v>16.9</v>
      </c>
      <c r="Q23" s="209">
        <v>16.7</v>
      </c>
      <c r="R23" s="209">
        <v>16.1</v>
      </c>
      <c r="S23" s="209">
        <v>16</v>
      </c>
      <c r="T23" s="209">
        <v>16</v>
      </c>
      <c r="U23" s="209">
        <v>16</v>
      </c>
      <c r="V23" s="209">
        <v>15.9</v>
      </c>
      <c r="W23" s="209">
        <v>15.9</v>
      </c>
      <c r="X23" s="209">
        <v>16.2</v>
      </c>
      <c r="Y23" s="209">
        <v>16.4</v>
      </c>
      <c r="Z23" s="216">
        <f t="shared" si="0"/>
        <v>16.016666666666662</v>
      </c>
      <c r="AA23" s="151">
        <v>17.7</v>
      </c>
      <c r="AB23" s="152">
        <v>0.4381944444444445</v>
      </c>
      <c r="AC23" s="2">
        <v>21</v>
      </c>
      <c r="AD23" s="151">
        <v>14.5</v>
      </c>
      <c r="AE23" s="255">
        <v>0.08402777777777777</v>
      </c>
      <c r="AF23" s="1"/>
    </row>
    <row r="24" spans="1:32" ht="11.25" customHeight="1">
      <c r="A24" s="217">
        <v>22</v>
      </c>
      <c r="B24" s="209">
        <v>16.6</v>
      </c>
      <c r="C24" s="209">
        <v>16.8</v>
      </c>
      <c r="D24" s="209">
        <v>17.6</v>
      </c>
      <c r="E24" s="209">
        <v>17.9</v>
      </c>
      <c r="F24" s="209">
        <v>17.6</v>
      </c>
      <c r="G24" s="209">
        <v>16.5</v>
      </c>
      <c r="H24" s="209">
        <v>16.5</v>
      </c>
      <c r="I24" s="209">
        <v>17.6</v>
      </c>
      <c r="J24" s="209">
        <v>19.1</v>
      </c>
      <c r="K24" s="209">
        <v>19.4</v>
      </c>
      <c r="L24" s="209">
        <v>19.4</v>
      </c>
      <c r="M24" s="209">
        <v>18</v>
      </c>
      <c r="N24" s="209">
        <v>18.6</v>
      </c>
      <c r="O24" s="209">
        <v>18.1</v>
      </c>
      <c r="P24" s="209">
        <v>17.6</v>
      </c>
      <c r="Q24" s="209">
        <v>17.2</v>
      </c>
      <c r="R24" s="209">
        <v>16.4</v>
      </c>
      <c r="S24" s="209">
        <v>16.1</v>
      </c>
      <c r="T24" s="209">
        <v>16</v>
      </c>
      <c r="U24" s="209">
        <v>15.9</v>
      </c>
      <c r="V24" s="209">
        <v>15.6</v>
      </c>
      <c r="W24" s="209">
        <v>14.5</v>
      </c>
      <c r="X24" s="209">
        <v>14.9</v>
      </c>
      <c r="Y24" s="209">
        <v>12.4</v>
      </c>
      <c r="Z24" s="216">
        <f t="shared" si="0"/>
        <v>16.929166666666664</v>
      </c>
      <c r="AA24" s="151">
        <v>20.8</v>
      </c>
      <c r="AB24" s="152">
        <v>0.4548611111111111</v>
      </c>
      <c r="AC24" s="2">
        <v>22</v>
      </c>
      <c r="AD24" s="151">
        <v>12.1</v>
      </c>
      <c r="AE24" s="255">
        <v>0.9958333333333332</v>
      </c>
      <c r="AF24" s="1"/>
    </row>
    <row r="25" spans="1:32" ht="11.25" customHeight="1">
      <c r="A25" s="217">
        <v>23</v>
      </c>
      <c r="B25" s="209">
        <v>12.2</v>
      </c>
      <c r="C25" s="209">
        <v>13.4</v>
      </c>
      <c r="D25" s="209">
        <v>12.2</v>
      </c>
      <c r="E25" s="209">
        <v>9.6</v>
      </c>
      <c r="F25" s="209">
        <v>9.4</v>
      </c>
      <c r="G25" s="209">
        <v>11.4</v>
      </c>
      <c r="H25" s="209">
        <v>14.3</v>
      </c>
      <c r="I25" s="209">
        <v>15.9</v>
      </c>
      <c r="J25" s="209">
        <v>16.7</v>
      </c>
      <c r="K25" s="209">
        <v>18.4</v>
      </c>
      <c r="L25" s="209">
        <v>18.8</v>
      </c>
      <c r="M25" s="209">
        <v>19.5</v>
      </c>
      <c r="N25" s="209">
        <v>19.4</v>
      </c>
      <c r="O25" s="209">
        <v>19.6</v>
      </c>
      <c r="P25" s="209">
        <v>18.9</v>
      </c>
      <c r="Q25" s="209">
        <v>17.9</v>
      </c>
      <c r="R25" s="209">
        <v>16.2</v>
      </c>
      <c r="S25" s="209">
        <v>14.6</v>
      </c>
      <c r="T25" s="209">
        <v>12.5</v>
      </c>
      <c r="U25" s="209">
        <v>11.3</v>
      </c>
      <c r="V25" s="209">
        <v>9.9</v>
      </c>
      <c r="W25" s="209">
        <v>9</v>
      </c>
      <c r="X25" s="209">
        <v>9.1</v>
      </c>
      <c r="Y25" s="209">
        <v>8</v>
      </c>
      <c r="Z25" s="216">
        <f t="shared" si="0"/>
        <v>14.091666666666669</v>
      </c>
      <c r="AA25" s="151">
        <v>19.9</v>
      </c>
      <c r="AB25" s="152">
        <v>0.5826388888888888</v>
      </c>
      <c r="AC25" s="2">
        <v>23</v>
      </c>
      <c r="AD25" s="151">
        <v>8</v>
      </c>
      <c r="AE25" s="255">
        <v>1</v>
      </c>
      <c r="AF25" s="1"/>
    </row>
    <row r="26" spans="1:32" ht="11.25" customHeight="1">
      <c r="A26" s="217">
        <v>24</v>
      </c>
      <c r="B26" s="209">
        <v>8.3</v>
      </c>
      <c r="C26" s="209">
        <v>8.2</v>
      </c>
      <c r="D26" s="209">
        <v>8.7</v>
      </c>
      <c r="E26" s="209">
        <v>8.2</v>
      </c>
      <c r="F26" s="209">
        <v>8.6</v>
      </c>
      <c r="G26" s="209">
        <v>8.8</v>
      </c>
      <c r="H26" s="209">
        <v>11</v>
      </c>
      <c r="I26" s="209">
        <v>11.7</v>
      </c>
      <c r="J26" s="209">
        <v>11.8</v>
      </c>
      <c r="K26" s="209">
        <v>11.7</v>
      </c>
      <c r="L26" s="209">
        <v>11.8</v>
      </c>
      <c r="M26" s="209">
        <v>12.1</v>
      </c>
      <c r="N26" s="209">
        <v>11</v>
      </c>
      <c r="O26" s="209">
        <v>11.1</v>
      </c>
      <c r="P26" s="209">
        <v>11.2</v>
      </c>
      <c r="Q26" s="209">
        <v>10.8</v>
      </c>
      <c r="R26" s="209">
        <v>10.9</v>
      </c>
      <c r="S26" s="209">
        <v>10.5</v>
      </c>
      <c r="T26" s="209">
        <v>10.6</v>
      </c>
      <c r="U26" s="209">
        <v>10.1</v>
      </c>
      <c r="V26" s="209">
        <v>9.1</v>
      </c>
      <c r="W26" s="209">
        <v>8.6</v>
      </c>
      <c r="X26" s="209">
        <v>8.6</v>
      </c>
      <c r="Y26" s="209">
        <v>8.9</v>
      </c>
      <c r="Z26" s="216">
        <f t="shared" si="0"/>
        <v>10.095833333333331</v>
      </c>
      <c r="AA26" s="151">
        <v>12.8</v>
      </c>
      <c r="AB26" s="152">
        <v>0.3541666666666667</v>
      </c>
      <c r="AC26" s="2">
        <v>24</v>
      </c>
      <c r="AD26" s="151">
        <v>7.8</v>
      </c>
      <c r="AE26" s="255">
        <v>0.06805555555555555</v>
      </c>
      <c r="AF26" s="1"/>
    </row>
    <row r="27" spans="1:32" ht="11.25" customHeight="1">
      <c r="A27" s="217">
        <v>25</v>
      </c>
      <c r="B27" s="209">
        <v>9</v>
      </c>
      <c r="C27" s="209">
        <v>9.1</v>
      </c>
      <c r="D27" s="209">
        <v>9.1</v>
      </c>
      <c r="E27" s="209">
        <v>9.2</v>
      </c>
      <c r="F27" s="209">
        <v>9.3</v>
      </c>
      <c r="G27" s="209">
        <v>9.7</v>
      </c>
      <c r="H27" s="209">
        <v>9.8</v>
      </c>
      <c r="I27" s="209">
        <v>9.6</v>
      </c>
      <c r="J27" s="209">
        <v>9.5</v>
      </c>
      <c r="K27" s="209">
        <v>9.6</v>
      </c>
      <c r="L27" s="209">
        <v>9.5</v>
      </c>
      <c r="M27" s="209">
        <v>9.3</v>
      </c>
      <c r="N27" s="209">
        <v>9.3</v>
      </c>
      <c r="O27" s="209">
        <v>10.2</v>
      </c>
      <c r="P27" s="209">
        <v>10.3</v>
      </c>
      <c r="Q27" s="209">
        <v>10.2</v>
      </c>
      <c r="R27" s="209">
        <v>10.2</v>
      </c>
      <c r="S27" s="209">
        <v>10.8</v>
      </c>
      <c r="T27" s="209">
        <v>11.3</v>
      </c>
      <c r="U27" s="209">
        <v>13.3</v>
      </c>
      <c r="V27" s="209">
        <v>13.2</v>
      </c>
      <c r="W27" s="209">
        <v>13.3</v>
      </c>
      <c r="X27" s="209">
        <v>12.7</v>
      </c>
      <c r="Y27" s="209">
        <v>12.7</v>
      </c>
      <c r="Z27" s="216">
        <f t="shared" si="0"/>
        <v>10.424999999999999</v>
      </c>
      <c r="AA27" s="151">
        <v>13.6</v>
      </c>
      <c r="AB27" s="152">
        <v>0.9090277777777778</v>
      </c>
      <c r="AC27" s="2">
        <v>25</v>
      </c>
      <c r="AD27" s="151">
        <v>8.9</v>
      </c>
      <c r="AE27" s="255">
        <v>0.11388888888888889</v>
      </c>
      <c r="AF27" s="1"/>
    </row>
    <row r="28" spans="1:32" ht="11.25" customHeight="1">
      <c r="A28" s="217">
        <v>26</v>
      </c>
      <c r="B28" s="209">
        <v>13.2</v>
      </c>
      <c r="C28" s="209">
        <v>13.3</v>
      </c>
      <c r="D28" s="209">
        <v>13.6</v>
      </c>
      <c r="E28" s="209">
        <v>13.7</v>
      </c>
      <c r="F28" s="209">
        <v>13.2</v>
      </c>
      <c r="G28" s="209">
        <v>13.5</v>
      </c>
      <c r="H28" s="209">
        <v>14</v>
      </c>
      <c r="I28" s="209">
        <v>16</v>
      </c>
      <c r="J28" s="209">
        <v>14.8</v>
      </c>
      <c r="K28" s="209">
        <v>14.8</v>
      </c>
      <c r="L28" s="209">
        <v>10.3</v>
      </c>
      <c r="M28" s="209">
        <v>13.6</v>
      </c>
      <c r="N28" s="209">
        <v>14.1</v>
      </c>
      <c r="O28" s="209">
        <v>14.8</v>
      </c>
      <c r="P28" s="209">
        <v>14.1</v>
      </c>
      <c r="Q28" s="209">
        <v>14.2</v>
      </c>
      <c r="R28" s="209">
        <v>14.1</v>
      </c>
      <c r="S28" s="209">
        <v>13.3</v>
      </c>
      <c r="T28" s="209">
        <v>14.6</v>
      </c>
      <c r="U28" s="209">
        <v>13.5</v>
      </c>
      <c r="V28" s="209">
        <v>12.1</v>
      </c>
      <c r="W28" s="209">
        <v>11.6</v>
      </c>
      <c r="X28" s="209">
        <v>9</v>
      </c>
      <c r="Y28" s="209">
        <v>10</v>
      </c>
      <c r="Z28" s="216">
        <f t="shared" si="0"/>
        <v>13.308333333333335</v>
      </c>
      <c r="AA28" s="151">
        <v>16.4</v>
      </c>
      <c r="AB28" s="152">
        <v>0.5277777777777778</v>
      </c>
      <c r="AC28" s="2">
        <v>26</v>
      </c>
      <c r="AD28" s="151">
        <v>8.5</v>
      </c>
      <c r="AE28" s="255">
        <v>0.9861111111111112</v>
      </c>
      <c r="AF28" s="1"/>
    </row>
    <row r="29" spans="1:32" ht="11.25" customHeight="1">
      <c r="A29" s="217">
        <v>27</v>
      </c>
      <c r="B29" s="209">
        <v>11.1</v>
      </c>
      <c r="C29" s="209">
        <v>11.3</v>
      </c>
      <c r="D29" s="209">
        <v>11</v>
      </c>
      <c r="E29" s="209">
        <v>10.7</v>
      </c>
      <c r="F29" s="209">
        <v>11.1</v>
      </c>
      <c r="G29" s="209">
        <v>11.8</v>
      </c>
      <c r="H29" s="209">
        <v>13.1</v>
      </c>
      <c r="I29" s="209">
        <v>14.4</v>
      </c>
      <c r="J29" s="209">
        <v>16.1</v>
      </c>
      <c r="K29" s="209">
        <v>15.2</v>
      </c>
      <c r="L29" s="209">
        <v>16.4</v>
      </c>
      <c r="M29" s="209">
        <v>16.5</v>
      </c>
      <c r="N29" s="209">
        <v>16.9</v>
      </c>
      <c r="O29" s="209">
        <v>15.4</v>
      </c>
      <c r="P29" s="209">
        <v>14.6</v>
      </c>
      <c r="Q29" s="209">
        <v>14.1</v>
      </c>
      <c r="R29" s="209">
        <v>14.1</v>
      </c>
      <c r="S29" s="209">
        <v>13.2</v>
      </c>
      <c r="T29" s="209">
        <v>12</v>
      </c>
      <c r="U29" s="209">
        <v>11.1</v>
      </c>
      <c r="V29" s="209">
        <v>10.8</v>
      </c>
      <c r="W29" s="209">
        <v>9.8</v>
      </c>
      <c r="X29" s="209">
        <v>9.8</v>
      </c>
      <c r="Y29" s="209">
        <v>9</v>
      </c>
      <c r="Z29" s="216">
        <f t="shared" si="0"/>
        <v>12.895833333333336</v>
      </c>
      <c r="AA29" s="151">
        <v>18.5</v>
      </c>
      <c r="AB29" s="152">
        <v>0.5298611111111111</v>
      </c>
      <c r="AC29" s="2">
        <v>27</v>
      </c>
      <c r="AD29" s="151">
        <v>8.2</v>
      </c>
      <c r="AE29" s="255">
        <v>0.022222222222222223</v>
      </c>
      <c r="AF29" s="1"/>
    </row>
    <row r="30" spans="1:32" ht="11.25" customHeight="1">
      <c r="A30" s="217">
        <v>28</v>
      </c>
      <c r="B30" s="209">
        <v>8.8</v>
      </c>
      <c r="C30" s="209">
        <v>5.9</v>
      </c>
      <c r="D30" s="209">
        <v>5.5</v>
      </c>
      <c r="E30" s="209">
        <v>5.1</v>
      </c>
      <c r="F30" s="209">
        <v>4.7</v>
      </c>
      <c r="G30" s="209">
        <v>7.5</v>
      </c>
      <c r="H30" s="209">
        <v>9.7</v>
      </c>
      <c r="I30" s="209">
        <v>11.7</v>
      </c>
      <c r="J30" s="209">
        <v>12.9</v>
      </c>
      <c r="K30" s="209">
        <v>13.5</v>
      </c>
      <c r="L30" s="209">
        <v>12.8</v>
      </c>
      <c r="M30" s="209">
        <v>12.9</v>
      </c>
      <c r="N30" s="209">
        <v>12.8</v>
      </c>
      <c r="O30" s="209">
        <v>12.6</v>
      </c>
      <c r="P30" s="209">
        <v>13.2</v>
      </c>
      <c r="Q30" s="209">
        <v>12.2</v>
      </c>
      <c r="R30" s="209">
        <v>11.4</v>
      </c>
      <c r="S30" s="209">
        <v>10.9</v>
      </c>
      <c r="T30" s="209">
        <v>9.1</v>
      </c>
      <c r="U30" s="209">
        <v>8.6</v>
      </c>
      <c r="V30" s="209">
        <v>8.3</v>
      </c>
      <c r="W30" s="209">
        <v>7.7</v>
      </c>
      <c r="X30" s="209">
        <v>7.1</v>
      </c>
      <c r="Y30" s="209">
        <v>6.6</v>
      </c>
      <c r="Z30" s="216">
        <f t="shared" si="0"/>
        <v>9.645833333333332</v>
      </c>
      <c r="AA30" s="151">
        <v>14.2</v>
      </c>
      <c r="AB30" s="152">
        <v>0.4131944444444444</v>
      </c>
      <c r="AC30" s="2">
        <v>28</v>
      </c>
      <c r="AD30" s="151">
        <v>4.5</v>
      </c>
      <c r="AE30" s="255">
        <v>0.20625</v>
      </c>
      <c r="AF30" s="1"/>
    </row>
    <row r="31" spans="1:32" ht="11.25" customHeight="1">
      <c r="A31" s="217">
        <v>29</v>
      </c>
      <c r="B31" s="209">
        <v>7</v>
      </c>
      <c r="C31" s="209">
        <v>6.1</v>
      </c>
      <c r="D31" s="209">
        <v>5.9</v>
      </c>
      <c r="E31" s="209">
        <v>6.7</v>
      </c>
      <c r="F31" s="209">
        <v>6</v>
      </c>
      <c r="G31" s="209">
        <v>8.5</v>
      </c>
      <c r="H31" s="209">
        <v>10.8</v>
      </c>
      <c r="I31" s="209">
        <v>12.7</v>
      </c>
      <c r="J31" s="209">
        <v>12.5</v>
      </c>
      <c r="K31" s="209">
        <v>13.1</v>
      </c>
      <c r="L31" s="209">
        <v>13.2</v>
      </c>
      <c r="M31" s="209">
        <v>14.4</v>
      </c>
      <c r="N31" s="209">
        <v>14</v>
      </c>
      <c r="O31" s="209">
        <v>14.6</v>
      </c>
      <c r="P31" s="209">
        <v>14.2</v>
      </c>
      <c r="Q31" s="209">
        <v>13.6</v>
      </c>
      <c r="R31" s="209">
        <v>13.4</v>
      </c>
      <c r="S31" s="209">
        <v>12.9</v>
      </c>
      <c r="T31" s="209">
        <v>11.4</v>
      </c>
      <c r="U31" s="209">
        <v>10.6</v>
      </c>
      <c r="V31" s="209">
        <v>10.2</v>
      </c>
      <c r="W31" s="209">
        <v>9.9</v>
      </c>
      <c r="X31" s="209">
        <v>9.4</v>
      </c>
      <c r="Y31" s="209">
        <v>9.6</v>
      </c>
      <c r="Z31" s="216">
        <f t="shared" si="0"/>
        <v>10.862499999999999</v>
      </c>
      <c r="AA31" s="151">
        <v>15.4</v>
      </c>
      <c r="AB31" s="152">
        <v>0.5194444444444445</v>
      </c>
      <c r="AC31" s="2">
        <v>29</v>
      </c>
      <c r="AD31" s="151">
        <v>5.6</v>
      </c>
      <c r="AE31" s="255">
        <v>0.13402777777777777</v>
      </c>
      <c r="AF31" s="1"/>
    </row>
    <row r="32" spans="1:32" ht="11.25" customHeight="1">
      <c r="A32" s="217">
        <v>30</v>
      </c>
      <c r="B32" s="209">
        <v>8.8</v>
      </c>
      <c r="C32" s="209">
        <v>9</v>
      </c>
      <c r="D32" s="209">
        <v>8.7</v>
      </c>
      <c r="E32" s="209">
        <v>8.9</v>
      </c>
      <c r="F32" s="209">
        <v>9.1</v>
      </c>
      <c r="G32" s="209">
        <v>9.9</v>
      </c>
      <c r="H32" s="209">
        <v>13.9</v>
      </c>
      <c r="I32" s="209">
        <v>15.6</v>
      </c>
      <c r="J32" s="209">
        <v>17.7</v>
      </c>
      <c r="K32" s="209">
        <v>19.2</v>
      </c>
      <c r="L32" s="209">
        <v>20.7</v>
      </c>
      <c r="M32" s="209">
        <v>20.2</v>
      </c>
      <c r="N32" s="209">
        <v>18.4</v>
      </c>
      <c r="O32" s="209">
        <v>18.4</v>
      </c>
      <c r="P32" s="209">
        <v>17.9</v>
      </c>
      <c r="Q32" s="209">
        <v>18.1</v>
      </c>
      <c r="R32" s="209">
        <v>18.5</v>
      </c>
      <c r="S32" s="209">
        <v>17.9</v>
      </c>
      <c r="T32" s="209">
        <v>15.2</v>
      </c>
      <c r="U32" s="209">
        <v>14.4</v>
      </c>
      <c r="V32" s="209">
        <v>16.2</v>
      </c>
      <c r="W32" s="209">
        <v>16.6</v>
      </c>
      <c r="X32" s="209">
        <v>16.8</v>
      </c>
      <c r="Y32" s="209">
        <v>14.5</v>
      </c>
      <c r="Z32" s="216">
        <f t="shared" si="0"/>
        <v>15.191666666666665</v>
      </c>
      <c r="AA32" s="151">
        <v>21.5</v>
      </c>
      <c r="AB32" s="152">
        <v>0.4388888888888889</v>
      </c>
      <c r="AC32" s="2">
        <v>30</v>
      </c>
      <c r="AD32" s="151">
        <v>8.4</v>
      </c>
      <c r="AE32" s="255">
        <v>0.051388888888888894</v>
      </c>
      <c r="AF32" s="1"/>
    </row>
    <row r="33" spans="1:32" ht="11.25" customHeight="1">
      <c r="A33" s="217">
        <v>31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16"/>
      <c r="AA33" s="151"/>
      <c r="AB33" s="152"/>
      <c r="AC33" s="2"/>
      <c r="AD33" s="151"/>
      <c r="AE33" s="255"/>
      <c r="AF33" s="1"/>
    </row>
    <row r="34" spans="1:32" ht="15" customHeight="1">
      <c r="A34" s="218" t="s">
        <v>9</v>
      </c>
      <c r="B34" s="219">
        <f aca="true" t="shared" si="1" ref="B34:Q34">AVERAGE(B3:B33)</f>
        <v>10.886666666666668</v>
      </c>
      <c r="C34" s="219">
        <f t="shared" si="1"/>
        <v>10.623333333333335</v>
      </c>
      <c r="D34" s="219">
        <f t="shared" si="1"/>
        <v>10.610000000000001</v>
      </c>
      <c r="E34" s="219">
        <f t="shared" si="1"/>
        <v>10.446666666666664</v>
      </c>
      <c r="F34" s="219">
        <f t="shared" si="1"/>
        <v>10.150000000000002</v>
      </c>
      <c r="G34" s="219">
        <f t="shared" si="1"/>
        <v>10.7</v>
      </c>
      <c r="H34" s="219">
        <f t="shared" si="1"/>
        <v>12.270000000000001</v>
      </c>
      <c r="I34" s="219">
        <f t="shared" si="1"/>
        <v>13.78</v>
      </c>
      <c r="J34" s="219">
        <f t="shared" si="1"/>
        <v>14.683333333333335</v>
      </c>
      <c r="K34" s="219">
        <f t="shared" si="1"/>
        <v>15.4</v>
      </c>
      <c r="L34" s="219">
        <f t="shared" si="1"/>
        <v>15.48666666666667</v>
      </c>
      <c r="M34" s="219">
        <f t="shared" si="1"/>
        <v>15.696666666666667</v>
      </c>
      <c r="N34" s="219">
        <f t="shared" si="1"/>
        <v>15.549999999999999</v>
      </c>
      <c r="O34" s="219">
        <f t="shared" si="1"/>
        <v>15.503333333333337</v>
      </c>
      <c r="P34" s="219">
        <f t="shared" si="1"/>
        <v>15.26</v>
      </c>
      <c r="Q34" s="219">
        <f t="shared" si="1"/>
        <v>14.766666666666667</v>
      </c>
      <c r="R34" s="219">
        <f>AVERAGE(R3:R33)</f>
        <v>14.393333333333333</v>
      </c>
      <c r="S34" s="219">
        <f aca="true" t="shared" si="2" ref="S34:Y34">AVERAGE(S3:S33)</f>
        <v>13.806666666666668</v>
      </c>
      <c r="T34" s="219">
        <f t="shared" si="2"/>
        <v>12.810000000000002</v>
      </c>
      <c r="U34" s="219">
        <f t="shared" si="2"/>
        <v>12.383333333333335</v>
      </c>
      <c r="V34" s="219">
        <f t="shared" si="2"/>
        <v>12.030000000000001</v>
      </c>
      <c r="W34" s="219">
        <f t="shared" si="2"/>
        <v>11.733333333333338</v>
      </c>
      <c r="X34" s="219">
        <f t="shared" si="2"/>
        <v>11.603333333333333</v>
      </c>
      <c r="Y34" s="219">
        <f t="shared" si="2"/>
        <v>11.193333333333333</v>
      </c>
      <c r="Z34" s="219">
        <f>AVERAGE(B3:Y33)</f>
        <v>12.990277777777806</v>
      </c>
      <c r="AA34" s="220">
        <f>(AVERAGE(最高))</f>
        <v>17.226666666666667</v>
      </c>
      <c r="AB34" s="221"/>
      <c r="AC34" s="222"/>
      <c r="AD34" s="220">
        <f>(AVERAGE(最低))</f>
        <v>8.963333333333333</v>
      </c>
      <c r="AE34" s="221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9" t="s">
        <v>10</v>
      </c>
      <c r="B36" s="199"/>
      <c r="C36" s="199"/>
      <c r="D36" s="199"/>
      <c r="E36" s="199"/>
      <c r="F36" s="199"/>
      <c r="G36" s="199"/>
      <c r="H36" s="199"/>
      <c r="I36" s="199"/>
    </row>
    <row r="37" spans="1:9" ht="11.25" customHeight="1">
      <c r="A37" s="200" t="s">
        <v>11</v>
      </c>
      <c r="B37" s="201"/>
      <c r="C37" s="201"/>
      <c r="D37" s="153">
        <f>COUNTIF(mean,"&lt;0")</f>
        <v>0</v>
      </c>
      <c r="E37" s="199"/>
      <c r="F37" s="199"/>
      <c r="G37" s="199"/>
      <c r="H37" s="199"/>
      <c r="I37" s="199"/>
    </row>
    <row r="38" spans="1:9" ht="11.25" customHeight="1">
      <c r="A38" s="202" t="s">
        <v>12</v>
      </c>
      <c r="B38" s="203"/>
      <c r="C38" s="203"/>
      <c r="D38" s="154">
        <f>COUNTIF(mean,"&gt;=25")</f>
        <v>0</v>
      </c>
      <c r="E38" s="199"/>
      <c r="F38" s="199"/>
      <c r="G38" s="199"/>
      <c r="H38" s="199"/>
      <c r="I38" s="199"/>
    </row>
    <row r="39" spans="1:9" ht="11.25" customHeight="1">
      <c r="A39" s="200" t="s">
        <v>13</v>
      </c>
      <c r="B39" s="201"/>
      <c r="C39" s="201"/>
      <c r="D39" s="153">
        <f>COUNTIF(最低,"&lt;0")</f>
        <v>0</v>
      </c>
      <c r="E39" s="199"/>
      <c r="F39" s="199"/>
      <c r="G39" s="199"/>
      <c r="H39" s="199"/>
      <c r="I39" s="199"/>
    </row>
    <row r="40" spans="1:9" ht="11.25" customHeight="1">
      <c r="A40" s="202" t="s">
        <v>14</v>
      </c>
      <c r="B40" s="203"/>
      <c r="C40" s="203"/>
      <c r="D40" s="154">
        <f>COUNTIF(最低,"&gt;=25")</f>
        <v>0</v>
      </c>
      <c r="E40" s="199"/>
      <c r="F40" s="199"/>
      <c r="G40" s="199"/>
      <c r="H40" s="199"/>
      <c r="I40" s="199"/>
    </row>
    <row r="41" spans="1:9" ht="11.25" customHeight="1">
      <c r="A41" s="200" t="s">
        <v>15</v>
      </c>
      <c r="B41" s="201"/>
      <c r="C41" s="201"/>
      <c r="D41" s="153">
        <f>COUNTIF(最高,"&lt;0")</f>
        <v>0</v>
      </c>
      <c r="E41" s="199"/>
      <c r="F41" s="199"/>
      <c r="G41" s="199"/>
      <c r="H41" s="199"/>
      <c r="I41" s="199"/>
    </row>
    <row r="42" spans="1:9" ht="11.25" customHeight="1">
      <c r="A42" s="202" t="s">
        <v>16</v>
      </c>
      <c r="B42" s="203"/>
      <c r="C42" s="203"/>
      <c r="D42" s="154">
        <f>COUNTIF(最高,"&gt;=25")</f>
        <v>0</v>
      </c>
      <c r="E42" s="199"/>
      <c r="F42" s="199"/>
      <c r="G42" s="199"/>
      <c r="H42" s="199"/>
      <c r="I42" s="199"/>
    </row>
    <row r="43" spans="1:9" ht="11.25" customHeight="1">
      <c r="A43" s="204" t="s">
        <v>17</v>
      </c>
      <c r="B43" s="205"/>
      <c r="C43" s="205"/>
      <c r="D43" s="155">
        <f>COUNTIF(最高,"&gt;=30")</f>
        <v>0</v>
      </c>
      <c r="E43" s="199"/>
      <c r="F43" s="199"/>
      <c r="G43" s="199"/>
      <c r="H43" s="199"/>
      <c r="I43" s="199"/>
    </row>
    <row r="44" spans="1:9" ht="11.25" customHeight="1">
      <c r="A44" s="199" t="s">
        <v>18</v>
      </c>
      <c r="B44" s="199"/>
      <c r="C44" s="199"/>
      <c r="D44" s="199"/>
      <c r="E44" s="199"/>
      <c r="F44" s="199"/>
      <c r="G44" s="199"/>
      <c r="H44" s="199"/>
      <c r="I44" s="199"/>
    </row>
    <row r="45" spans="1:9" ht="11.25" customHeight="1">
      <c r="A45" s="207" t="s">
        <v>19</v>
      </c>
      <c r="B45" s="206"/>
      <c r="C45" s="206" t="s">
        <v>3</v>
      </c>
      <c r="D45" s="208" t="s">
        <v>6</v>
      </c>
      <c r="E45" s="199"/>
      <c r="F45" s="207" t="s">
        <v>20</v>
      </c>
      <c r="G45" s="206"/>
      <c r="H45" s="206" t="s">
        <v>3</v>
      </c>
      <c r="I45" s="208" t="s">
        <v>8</v>
      </c>
    </row>
    <row r="46" spans="1:9" ht="11.25" customHeight="1">
      <c r="A46" s="156"/>
      <c r="B46" s="157">
        <f>MAX(最高)</f>
        <v>24.7</v>
      </c>
      <c r="C46" s="3">
        <v>10</v>
      </c>
      <c r="D46" s="159">
        <v>0.5215277777777778</v>
      </c>
      <c r="E46" s="199"/>
      <c r="F46" s="156"/>
      <c r="G46" s="157">
        <f>MIN(最低)</f>
        <v>2.5</v>
      </c>
      <c r="H46" s="3">
        <v>3</v>
      </c>
      <c r="I46" s="257">
        <v>0.22569444444444445</v>
      </c>
    </row>
    <row r="47" spans="1:9" ht="11.25" customHeight="1">
      <c r="A47" s="160"/>
      <c r="B47" s="161"/>
      <c r="C47" s="158"/>
      <c r="D47" s="162"/>
      <c r="E47" s="199"/>
      <c r="F47" s="160"/>
      <c r="G47" s="161"/>
      <c r="H47" s="3"/>
      <c r="I47" s="257"/>
    </row>
    <row r="48" spans="1:9" ht="11.25" customHeight="1">
      <c r="A48" s="163"/>
      <c r="B48" s="164"/>
      <c r="C48" s="165"/>
      <c r="D48" s="155"/>
      <c r="E48" s="199"/>
      <c r="F48" s="163"/>
      <c r="G48" s="164"/>
      <c r="H48" s="196"/>
      <c r="I48" s="19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5" t="s">
        <v>0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1"/>
      <c r="T1" s="1"/>
      <c r="U1" s="1"/>
      <c r="V1" s="1"/>
      <c r="W1" s="1"/>
      <c r="X1" s="1"/>
      <c r="Y1" s="1"/>
      <c r="Z1" s="227">
        <v>2009</v>
      </c>
      <c r="AA1" s="1" t="s">
        <v>1</v>
      </c>
      <c r="AB1" s="228">
        <v>5</v>
      </c>
      <c r="AC1" s="214"/>
      <c r="AD1" s="1" t="s">
        <v>2</v>
      </c>
      <c r="AE1" s="1"/>
      <c r="AF1" s="1"/>
    </row>
    <row r="2" spans="1:32" ht="12" customHeight="1">
      <c r="A2" s="223" t="s">
        <v>3</v>
      </c>
      <c r="B2" s="224">
        <v>1</v>
      </c>
      <c r="C2" s="224">
        <v>2</v>
      </c>
      <c r="D2" s="224">
        <v>3</v>
      </c>
      <c r="E2" s="224">
        <v>4</v>
      </c>
      <c r="F2" s="224">
        <v>5</v>
      </c>
      <c r="G2" s="224">
        <v>6</v>
      </c>
      <c r="H2" s="224">
        <v>7</v>
      </c>
      <c r="I2" s="224">
        <v>8</v>
      </c>
      <c r="J2" s="224">
        <v>9</v>
      </c>
      <c r="K2" s="224">
        <v>10</v>
      </c>
      <c r="L2" s="224">
        <v>11</v>
      </c>
      <c r="M2" s="224">
        <v>12</v>
      </c>
      <c r="N2" s="224">
        <v>13</v>
      </c>
      <c r="O2" s="224">
        <v>14</v>
      </c>
      <c r="P2" s="224">
        <v>15</v>
      </c>
      <c r="Q2" s="224">
        <v>16</v>
      </c>
      <c r="R2" s="224">
        <v>17</v>
      </c>
      <c r="S2" s="224">
        <v>18</v>
      </c>
      <c r="T2" s="224">
        <v>19</v>
      </c>
      <c r="U2" s="224">
        <v>20</v>
      </c>
      <c r="V2" s="224">
        <v>21</v>
      </c>
      <c r="W2" s="224">
        <v>22</v>
      </c>
      <c r="X2" s="224">
        <v>23</v>
      </c>
      <c r="Y2" s="224">
        <v>24</v>
      </c>
      <c r="Z2" s="229" t="s">
        <v>4</v>
      </c>
      <c r="AA2" s="229" t="s">
        <v>5</v>
      </c>
      <c r="AB2" s="230" t="s">
        <v>6</v>
      </c>
      <c r="AC2" s="229" t="s">
        <v>3</v>
      </c>
      <c r="AD2" s="229" t="s">
        <v>7</v>
      </c>
      <c r="AE2" s="230" t="s">
        <v>8</v>
      </c>
      <c r="AF2" s="1"/>
    </row>
    <row r="3" spans="1:32" ht="11.25" customHeight="1">
      <c r="A3" s="217">
        <v>1</v>
      </c>
      <c r="B3" s="209">
        <v>13.7</v>
      </c>
      <c r="C3" s="209">
        <v>12.9</v>
      </c>
      <c r="D3" s="209">
        <v>12.7</v>
      </c>
      <c r="E3" s="209">
        <v>14.2</v>
      </c>
      <c r="F3" s="209">
        <v>12.5</v>
      </c>
      <c r="G3" s="209">
        <v>13.9</v>
      </c>
      <c r="H3" s="209">
        <v>17.1</v>
      </c>
      <c r="I3" s="209">
        <v>18.9</v>
      </c>
      <c r="J3" s="209">
        <v>18.9</v>
      </c>
      <c r="K3" s="209">
        <v>20.6</v>
      </c>
      <c r="L3" s="209">
        <v>21.7</v>
      </c>
      <c r="M3" s="209">
        <v>20.6</v>
      </c>
      <c r="N3" s="209">
        <v>20.9</v>
      </c>
      <c r="O3" s="209">
        <v>20.6</v>
      </c>
      <c r="P3" s="209">
        <v>20.5</v>
      </c>
      <c r="Q3" s="209">
        <v>20.6</v>
      </c>
      <c r="R3" s="209">
        <v>20.4</v>
      </c>
      <c r="S3" s="209">
        <v>20.1</v>
      </c>
      <c r="T3" s="209">
        <v>17.5</v>
      </c>
      <c r="U3" s="209">
        <v>16.4</v>
      </c>
      <c r="V3" s="209">
        <v>15.5</v>
      </c>
      <c r="W3" s="209">
        <v>14.7</v>
      </c>
      <c r="X3" s="209">
        <v>14.6</v>
      </c>
      <c r="Y3" s="209">
        <v>14.3</v>
      </c>
      <c r="Z3" s="216">
        <f aca="true" t="shared" si="0" ref="Z3:Z33">AVERAGE(B3:Y3)</f>
        <v>17.241666666666667</v>
      </c>
      <c r="AA3" s="151">
        <v>21.8</v>
      </c>
      <c r="AB3" s="152">
        <v>0.4590277777777778</v>
      </c>
      <c r="AC3" s="2">
        <v>1</v>
      </c>
      <c r="AD3" s="151">
        <v>11.7</v>
      </c>
      <c r="AE3" s="255">
        <v>0.22916666666666666</v>
      </c>
      <c r="AF3" s="1"/>
    </row>
    <row r="4" spans="1:32" ht="11.25" customHeight="1">
      <c r="A4" s="217">
        <v>2</v>
      </c>
      <c r="B4" s="209">
        <v>13.7</v>
      </c>
      <c r="C4" s="209">
        <v>13.4</v>
      </c>
      <c r="D4" s="209">
        <v>12.9</v>
      </c>
      <c r="E4" s="209">
        <v>12.8</v>
      </c>
      <c r="F4" s="209">
        <v>12.6</v>
      </c>
      <c r="G4" s="209">
        <v>14.4</v>
      </c>
      <c r="H4" s="209">
        <v>18.2</v>
      </c>
      <c r="I4" s="209">
        <v>19.7</v>
      </c>
      <c r="J4" s="209">
        <v>20.9</v>
      </c>
      <c r="K4" s="209">
        <v>21</v>
      </c>
      <c r="L4" s="209">
        <v>21.7</v>
      </c>
      <c r="M4" s="209">
        <v>22</v>
      </c>
      <c r="N4" s="209">
        <v>21.4</v>
      </c>
      <c r="O4" s="209">
        <v>21.3</v>
      </c>
      <c r="P4" s="209">
        <v>21.8</v>
      </c>
      <c r="Q4" s="209">
        <v>22.1</v>
      </c>
      <c r="R4" s="209">
        <v>21.5</v>
      </c>
      <c r="S4" s="210">
        <v>20.4</v>
      </c>
      <c r="T4" s="209">
        <v>18.4</v>
      </c>
      <c r="U4" s="209">
        <v>16.6</v>
      </c>
      <c r="V4" s="209">
        <v>15.7</v>
      </c>
      <c r="W4" s="209">
        <v>18.2</v>
      </c>
      <c r="X4" s="209">
        <v>18.3</v>
      </c>
      <c r="Y4" s="209">
        <v>17.5</v>
      </c>
      <c r="Z4" s="216">
        <f t="shared" si="0"/>
        <v>18.1875</v>
      </c>
      <c r="AA4" s="151">
        <v>22.7</v>
      </c>
      <c r="AB4" s="152">
        <v>0.49513888888888885</v>
      </c>
      <c r="AC4" s="2">
        <v>2</v>
      </c>
      <c r="AD4" s="151">
        <v>12.4</v>
      </c>
      <c r="AE4" s="255">
        <v>0.12430555555555556</v>
      </c>
      <c r="AF4" s="1"/>
    </row>
    <row r="5" spans="1:32" ht="11.25" customHeight="1">
      <c r="A5" s="217">
        <v>3</v>
      </c>
      <c r="B5" s="209">
        <v>16.6</v>
      </c>
      <c r="C5" s="209">
        <v>13.9</v>
      </c>
      <c r="D5" s="209">
        <v>13.4</v>
      </c>
      <c r="E5" s="209">
        <v>13.4</v>
      </c>
      <c r="F5" s="209">
        <v>13.3</v>
      </c>
      <c r="G5" s="209">
        <v>14.6</v>
      </c>
      <c r="H5" s="209">
        <v>16.6</v>
      </c>
      <c r="I5" s="209">
        <v>17.5</v>
      </c>
      <c r="J5" s="209">
        <v>18.5</v>
      </c>
      <c r="K5" s="209">
        <v>19.2</v>
      </c>
      <c r="L5" s="209">
        <v>21.6</v>
      </c>
      <c r="M5" s="209">
        <v>22.5</v>
      </c>
      <c r="N5" s="209">
        <v>21.5</v>
      </c>
      <c r="O5" s="209">
        <v>21.6</v>
      </c>
      <c r="P5" s="209">
        <v>21.2</v>
      </c>
      <c r="Q5" s="209">
        <v>22.3</v>
      </c>
      <c r="R5" s="209">
        <v>22</v>
      </c>
      <c r="S5" s="209">
        <v>20.5</v>
      </c>
      <c r="T5" s="209">
        <v>19.5</v>
      </c>
      <c r="U5" s="209">
        <v>18.9</v>
      </c>
      <c r="V5" s="209">
        <v>18.7</v>
      </c>
      <c r="W5" s="209">
        <v>17.2</v>
      </c>
      <c r="X5" s="209">
        <v>17.8</v>
      </c>
      <c r="Y5" s="209">
        <v>17.2</v>
      </c>
      <c r="Z5" s="216">
        <f t="shared" si="0"/>
        <v>18.312499999999996</v>
      </c>
      <c r="AA5" s="151">
        <v>22.9</v>
      </c>
      <c r="AB5" s="152">
        <v>0.5236111111111111</v>
      </c>
      <c r="AC5" s="2">
        <v>3</v>
      </c>
      <c r="AD5" s="151">
        <v>13.1</v>
      </c>
      <c r="AE5" s="255">
        <v>0.13541666666666666</v>
      </c>
      <c r="AF5" s="1"/>
    </row>
    <row r="6" spans="1:32" ht="11.25" customHeight="1">
      <c r="A6" s="217">
        <v>4</v>
      </c>
      <c r="B6" s="209">
        <v>16.3</v>
      </c>
      <c r="C6" s="209">
        <v>15.1</v>
      </c>
      <c r="D6" s="209">
        <v>15.5</v>
      </c>
      <c r="E6" s="209">
        <v>15.8</v>
      </c>
      <c r="F6" s="209">
        <v>16.3</v>
      </c>
      <c r="G6" s="209">
        <v>16.6</v>
      </c>
      <c r="H6" s="209">
        <v>17.2</v>
      </c>
      <c r="I6" s="209">
        <v>18.7</v>
      </c>
      <c r="J6" s="209">
        <v>19.7</v>
      </c>
      <c r="K6" s="209">
        <v>20.3</v>
      </c>
      <c r="L6" s="209">
        <v>19.7</v>
      </c>
      <c r="M6" s="209">
        <v>20.2</v>
      </c>
      <c r="N6" s="209">
        <v>19.9</v>
      </c>
      <c r="O6" s="209">
        <v>19.7</v>
      </c>
      <c r="P6" s="209">
        <v>19.6</v>
      </c>
      <c r="Q6" s="209">
        <v>19.3</v>
      </c>
      <c r="R6" s="209">
        <v>18.9</v>
      </c>
      <c r="S6" s="209">
        <v>18.5</v>
      </c>
      <c r="T6" s="209">
        <v>18.8</v>
      </c>
      <c r="U6" s="209">
        <v>18.7</v>
      </c>
      <c r="V6" s="209">
        <v>18.1</v>
      </c>
      <c r="W6" s="209">
        <v>17.7</v>
      </c>
      <c r="X6" s="209">
        <v>17.9</v>
      </c>
      <c r="Y6" s="209">
        <v>17.7</v>
      </c>
      <c r="Z6" s="216">
        <f t="shared" si="0"/>
        <v>18.174999999999997</v>
      </c>
      <c r="AA6" s="151">
        <v>20.9</v>
      </c>
      <c r="AB6" s="152">
        <v>0.5048611111111111</v>
      </c>
      <c r="AC6" s="2">
        <v>4</v>
      </c>
      <c r="AD6" s="151">
        <v>15</v>
      </c>
      <c r="AE6" s="255">
        <v>0.09930555555555555</v>
      </c>
      <c r="AF6" s="1"/>
    </row>
    <row r="7" spans="1:32" ht="11.25" customHeight="1">
      <c r="A7" s="217">
        <v>5</v>
      </c>
      <c r="B7" s="209">
        <v>16.6</v>
      </c>
      <c r="C7" s="209">
        <v>16</v>
      </c>
      <c r="D7" s="209">
        <v>16</v>
      </c>
      <c r="E7" s="209">
        <v>16.1</v>
      </c>
      <c r="F7" s="209">
        <v>16.1</v>
      </c>
      <c r="G7" s="209">
        <v>16</v>
      </c>
      <c r="H7" s="209">
        <v>16.5</v>
      </c>
      <c r="I7" s="209">
        <v>18.1</v>
      </c>
      <c r="J7" s="209">
        <v>18.6</v>
      </c>
      <c r="K7" s="209">
        <v>18.9</v>
      </c>
      <c r="L7" s="209">
        <v>19.2</v>
      </c>
      <c r="M7" s="209">
        <v>17.9</v>
      </c>
      <c r="N7" s="209">
        <v>18</v>
      </c>
      <c r="O7" s="209">
        <v>18</v>
      </c>
      <c r="P7" s="209">
        <v>17.9</v>
      </c>
      <c r="Q7" s="209">
        <v>16.9</v>
      </c>
      <c r="R7" s="209">
        <v>16.5</v>
      </c>
      <c r="S7" s="209">
        <v>16.3</v>
      </c>
      <c r="T7" s="209">
        <v>16</v>
      </c>
      <c r="U7" s="209">
        <v>15.7</v>
      </c>
      <c r="V7" s="209">
        <v>15.6</v>
      </c>
      <c r="W7" s="209">
        <v>15.5</v>
      </c>
      <c r="X7" s="209">
        <v>15.4</v>
      </c>
      <c r="Y7" s="209">
        <v>15.3</v>
      </c>
      <c r="Z7" s="216">
        <f t="shared" si="0"/>
        <v>16.79583333333333</v>
      </c>
      <c r="AA7" s="151">
        <v>19.6</v>
      </c>
      <c r="AB7" s="152">
        <v>0.45555555555555555</v>
      </c>
      <c r="AC7" s="2">
        <v>5</v>
      </c>
      <c r="AD7" s="151">
        <v>15.2</v>
      </c>
      <c r="AE7" s="255">
        <v>1</v>
      </c>
      <c r="AF7" s="1"/>
    </row>
    <row r="8" spans="1:32" ht="11.25" customHeight="1">
      <c r="A8" s="217">
        <v>6</v>
      </c>
      <c r="B8" s="209">
        <v>15.3</v>
      </c>
      <c r="C8" s="209">
        <v>15.2</v>
      </c>
      <c r="D8" s="209">
        <v>15.4</v>
      </c>
      <c r="E8" s="209">
        <v>15.2</v>
      </c>
      <c r="F8" s="209">
        <v>14.8</v>
      </c>
      <c r="G8" s="209">
        <v>14.6</v>
      </c>
      <c r="H8" s="209">
        <v>14.7</v>
      </c>
      <c r="I8" s="209">
        <v>15.6</v>
      </c>
      <c r="J8" s="209">
        <v>16.5</v>
      </c>
      <c r="K8" s="209">
        <v>16.8</v>
      </c>
      <c r="L8" s="209">
        <v>17</v>
      </c>
      <c r="M8" s="209">
        <v>16.2</v>
      </c>
      <c r="N8" s="209">
        <v>17.3</v>
      </c>
      <c r="O8" s="209">
        <v>16.7</v>
      </c>
      <c r="P8" s="209">
        <v>16.3</v>
      </c>
      <c r="Q8" s="209">
        <v>15.9</v>
      </c>
      <c r="R8" s="209">
        <v>14.9</v>
      </c>
      <c r="S8" s="209">
        <v>14.9</v>
      </c>
      <c r="T8" s="209">
        <v>14.8</v>
      </c>
      <c r="U8" s="209">
        <v>14.9</v>
      </c>
      <c r="V8" s="209">
        <v>14.5</v>
      </c>
      <c r="W8" s="209">
        <v>14.5</v>
      </c>
      <c r="X8" s="209">
        <v>14.6</v>
      </c>
      <c r="Y8" s="209">
        <v>14.7</v>
      </c>
      <c r="Z8" s="216">
        <f t="shared" si="0"/>
        <v>15.470833333333331</v>
      </c>
      <c r="AA8" s="151">
        <v>17.8</v>
      </c>
      <c r="AB8" s="152">
        <v>0.4458333333333333</v>
      </c>
      <c r="AC8" s="2">
        <v>6</v>
      </c>
      <c r="AD8" s="151">
        <v>14.4</v>
      </c>
      <c r="AE8" s="255">
        <v>0.8743055555555556</v>
      </c>
      <c r="AF8" s="1"/>
    </row>
    <row r="9" spans="1:32" ht="11.25" customHeight="1">
      <c r="A9" s="217">
        <v>7</v>
      </c>
      <c r="B9" s="209">
        <v>14.8</v>
      </c>
      <c r="C9" s="209">
        <v>15</v>
      </c>
      <c r="D9" s="209">
        <v>14.9</v>
      </c>
      <c r="E9" s="209">
        <v>14.9</v>
      </c>
      <c r="F9" s="209">
        <v>15.1</v>
      </c>
      <c r="G9" s="209">
        <v>15.6</v>
      </c>
      <c r="H9" s="209">
        <v>16.7</v>
      </c>
      <c r="I9" s="209">
        <v>17</v>
      </c>
      <c r="J9" s="209">
        <v>16.9</v>
      </c>
      <c r="K9" s="209">
        <v>16.9</v>
      </c>
      <c r="L9" s="209">
        <v>17.2</v>
      </c>
      <c r="M9" s="209">
        <v>16.6</v>
      </c>
      <c r="N9" s="209">
        <v>16.5</v>
      </c>
      <c r="O9" s="209">
        <v>15.7</v>
      </c>
      <c r="P9" s="209">
        <v>16.1</v>
      </c>
      <c r="Q9" s="209">
        <v>16.2</v>
      </c>
      <c r="R9" s="209">
        <v>15.7</v>
      </c>
      <c r="S9" s="209">
        <v>15.3</v>
      </c>
      <c r="T9" s="209">
        <v>14.9</v>
      </c>
      <c r="U9" s="209">
        <v>14.9</v>
      </c>
      <c r="V9" s="209">
        <v>14.9</v>
      </c>
      <c r="W9" s="209">
        <v>14.9</v>
      </c>
      <c r="X9" s="209">
        <v>15</v>
      </c>
      <c r="Y9" s="209">
        <v>15.2</v>
      </c>
      <c r="Z9" s="216">
        <f t="shared" si="0"/>
        <v>15.70416666666666</v>
      </c>
      <c r="AA9" s="151">
        <v>17.8</v>
      </c>
      <c r="AB9" s="152">
        <v>0.4298611111111111</v>
      </c>
      <c r="AC9" s="2">
        <v>7</v>
      </c>
      <c r="AD9" s="151">
        <v>14.6</v>
      </c>
      <c r="AE9" s="255">
        <v>0.013888888888888888</v>
      </c>
      <c r="AF9" s="1"/>
    </row>
    <row r="10" spans="1:32" ht="11.25" customHeight="1">
      <c r="A10" s="217">
        <v>8</v>
      </c>
      <c r="B10" s="209">
        <v>14.8</v>
      </c>
      <c r="C10" s="209">
        <v>14.4</v>
      </c>
      <c r="D10" s="209">
        <v>14.2</v>
      </c>
      <c r="E10" s="209">
        <v>14.3</v>
      </c>
      <c r="F10" s="209">
        <v>14.4</v>
      </c>
      <c r="G10" s="209">
        <v>14.6</v>
      </c>
      <c r="H10" s="209">
        <v>14.4</v>
      </c>
      <c r="I10" s="209">
        <v>14.7</v>
      </c>
      <c r="J10" s="209">
        <v>13.8</v>
      </c>
      <c r="K10" s="209">
        <v>15.8</v>
      </c>
      <c r="L10" s="209">
        <v>16.8</v>
      </c>
      <c r="M10" s="209">
        <v>16.6</v>
      </c>
      <c r="N10" s="209">
        <v>15.5</v>
      </c>
      <c r="O10" s="209">
        <v>15.5</v>
      </c>
      <c r="P10" s="209">
        <v>15.6</v>
      </c>
      <c r="Q10" s="209">
        <v>14.9</v>
      </c>
      <c r="R10" s="209">
        <v>15.1</v>
      </c>
      <c r="S10" s="209">
        <v>14.5</v>
      </c>
      <c r="T10" s="209">
        <v>15.1</v>
      </c>
      <c r="U10" s="209">
        <v>15.1</v>
      </c>
      <c r="V10" s="209">
        <v>15</v>
      </c>
      <c r="W10" s="209">
        <v>15</v>
      </c>
      <c r="X10" s="209">
        <v>14.7</v>
      </c>
      <c r="Y10" s="209">
        <v>14</v>
      </c>
      <c r="Z10" s="216">
        <f t="shared" si="0"/>
        <v>14.950000000000003</v>
      </c>
      <c r="AA10" s="151">
        <v>17.2</v>
      </c>
      <c r="AB10" s="152">
        <v>0.4527777777777778</v>
      </c>
      <c r="AC10" s="2">
        <v>8</v>
      </c>
      <c r="AD10" s="151">
        <v>13.4</v>
      </c>
      <c r="AE10" s="255">
        <v>0.38055555555555554</v>
      </c>
      <c r="AF10" s="1"/>
    </row>
    <row r="11" spans="1:32" ht="11.25" customHeight="1">
      <c r="A11" s="217">
        <v>9</v>
      </c>
      <c r="B11" s="209">
        <v>13.4</v>
      </c>
      <c r="C11" s="209">
        <v>13.4</v>
      </c>
      <c r="D11" s="209">
        <v>12.7</v>
      </c>
      <c r="E11" s="209">
        <v>12.3</v>
      </c>
      <c r="F11" s="209">
        <v>12.2</v>
      </c>
      <c r="G11" s="209">
        <v>13.6</v>
      </c>
      <c r="H11" s="209">
        <v>15.3</v>
      </c>
      <c r="I11" s="209">
        <v>16.2</v>
      </c>
      <c r="J11" s="209">
        <v>17.4</v>
      </c>
      <c r="K11" s="209">
        <v>18.1</v>
      </c>
      <c r="L11" s="209">
        <v>19.1</v>
      </c>
      <c r="M11" s="209">
        <v>18.4</v>
      </c>
      <c r="N11" s="209">
        <v>17.9</v>
      </c>
      <c r="O11" s="209">
        <v>17.9</v>
      </c>
      <c r="P11" s="209">
        <v>18.6</v>
      </c>
      <c r="Q11" s="209">
        <v>18.5</v>
      </c>
      <c r="R11" s="209">
        <v>17.9</v>
      </c>
      <c r="S11" s="209">
        <v>17.9</v>
      </c>
      <c r="T11" s="209">
        <v>16</v>
      </c>
      <c r="U11" s="209">
        <v>15.4</v>
      </c>
      <c r="V11" s="209">
        <v>14.7</v>
      </c>
      <c r="W11" s="209">
        <v>14.6</v>
      </c>
      <c r="X11" s="209">
        <v>15.6</v>
      </c>
      <c r="Y11" s="209">
        <v>18</v>
      </c>
      <c r="Z11" s="216">
        <f t="shared" si="0"/>
        <v>16.04583333333333</v>
      </c>
      <c r="AA11" s="151">
        <v>19.5</v>
      </c>
      <c r="AB11" s="152">
        <v>0.4576388888888889</v>
      </c>
      <c r="AC11" s="2">
        <v>9</v>
      </c>
      <c r="AD11" s="151">
        <v>11.9</v>
      </c>
      <c r="AE11" s="255">
        <v>0.19722222222222222</v>
      </c>
      <c r="AF11" s="1"/>
    </row>
    <row r="12" spans="1:32" ht="11.25" customHeight="1">
      <c r="A12" s="225">
        <v>10</v>
      </c>
      <c r="B12" s="211">
        <v>18.3</v>
      </c>
      <c r="C12" s="211">
        <v>15.3</v>
      </c>
      <c r="D12" s="211">
        <v>15.4</v>
      </c>
      <c r="E12" s="211">
        <v>15.2</v>
      </c>
      <c r="F12" s="211">
        <v>15.4</v>
      </c>
      <c r="G12" s="211">
        <v>17.1</v>
      </c>
      <c r="H12" s="211">
        <v>19.2</v>
      </c>
      <c r="I12" s="211">
        <v>20.8</v>
      </c>
      <c r="J12" s="211">
        <v>22.5</v>
      </c>
      <c r="K12" s="211">
        <v>23.8</v>
      </c>
      <c r="L12" s="211">
        <v>25.5</v>
      </c>
      <c r="M12" s="211">
        <v>23.8</v>
      </c>
      <c r="N12" s="211">
        <v>22.5</v>
      </c>
      <c r="O12" s="211">
        <v>22.5</v>
      </c>
      <c r="P12" s="211">
        <v>23.1</v>
      </c>
      <c r="Q12" s="211">
        <v>23.2</v>
      </c>
      <c r="R12" s="211">
        <v>22.5</v>
      </c>
      <c r="S12" s="211">
        <v>22.3</v>
      </c>
      <c r="T12" s="211">
        <v>21.8</v>
      </c>
      <c r="U12" s="211">
        <v>20.8</v>
      </c>
      <c r="V12" s="211">
        <v>16.6</v>
      </c>
      <c r="W12" s="211">
        <v>15.6</v>
      </c>
      <c r="X12" s="211">
        <v>16.2</v>
      </c>
      <c r="Y12" s="211">
        <v>16.9</v>
      </c>
      <c r="Z12" s="226">
        <f t="shared" si="0"/>
        <v>19.84583333333334</v>
      </c>
      <c r="AA12" s="157">
        <v>26.1</v>
      </c>
      <c r="AB12" s="212">
        <v>0.4784722222222222</v>
      </c>
      <c r="AC12" s="213">
        <v>10</v>
      </c>
      <c r="AD12" s="157">
        <v>14.6</v>
      </c>
      <c r="AE12" s="256">
        <v>0.2</v>
      </c>
      <c r="AF12" s="1"/>
    </row>
    <row r="13" spans="1:32" ht="11.25" customHeight="1">
      <c r="A13" s="217">
        <v>11</v>
      </c>
      <c r="B13" s="209">
        <v>16.9</v>
      </c>
      <c r="C13" s="209">
        <v>16.8</v>
      </c>
      <c r="D13" s="209">
        <v>14.3</v>
      </c>
      <c r="E13" s="209">
        <v>13.3</v>
      </c>
      <c r="F13" s="209">
        <v>13</v>
      </c>
      <c r="G13" s="209">
        <v>13.7</v>
      </c>
      <c r="H13" s="209">
        <v>15.1</v>
      </c>
      <c r="I13" s="209">
        <v>16.1</v>
      </c>
      <c r="J13" s="209">
        <v>17</v>
      </c>
      <c r="K13" s="209">
        <v>18.2</v>
      </c>
      <c r="L13" s="209">
        <v>18.4</v>
      </c>
      <c r="M13" s="209">
        <v>19.6</v>
      </c>
      <c r="N13" s="209">
        <v>19.3</v>
      </c>
      <c r="O13" s="209">
        <v>19.3</v>
      </c>
      <c r="P13" s="209">
        <v>16.9</v>
      </c>
      <c r="Q13" s="209">
        <v>17.2</v>
      </c>
      <c r="R13" s="209">
        <v>15.9</v>
      </c>
      <c r="S13" s="209">
        <v>14.7</v>
      </c>
      <c r="T13" s="209">
        <v>13.9</v>
      </c>
      <c r="U13" s="209">
        <v>13.8</v>
      </c>
      <c r="V13" s="209">
        <v>13.7</v>
      </c>
      <c r="W13" s="209">
        <v>14.5</v>
      </c>
      <c r="X13" s="209">
        <v>14.7</v>
      </c>
      <c r="Y13" s="209">
        <v>16</v>
      </c>
      <c r="Z13" s="216">
        <f t="shared" si="0"/>
        <v>15.929166666666665</v>
      </c>
      <c r="AA13" s="151">
        <v>20.2</v>
      </c>
      <c r="AB13" s="152">
        <v>0.49444444444444446</v>
      </c>
      <c r="AC13" s="2">
        <v>11</v>
      </c>
      <c r="AD13" s="151">
        <v>13</v>
      </c>
      <c r="AE13" s="255">
        <v>0.2125</v>
      </c>
      <c r="AF13" s="1"/>
    </row>
    <row r="14" spans="1:32" ht="11.25" customHeight="1">
      <c r="A14" s="217">
        <v>12</v>
      </c>
      <c r="B14" s="209">
        <v>16.9</v>
      </c>
      <c r="C14" s="209">
        <v>14.8</v>
      </c>
      <c r="D14" s="209">
        <v>14.8</v>
      </c>
      <c r="E14" s="209">
        <v>15</v>
      </c>
      <c r="F14" s="209">
        <v>14.9</v>
      </c>
      <c r="G14" s="209">
        <v>15.8</v>
      </c>
      <c r="H14" s="209">
        <v>16.7</v>
      </c>
      <c r="I14" s="209">
        <v>17.3</v>
      </c>
      <c r="J14" s="209">
        <v>16.9</v>
      </c>
      <c r="K14" s="209">
        <v>17.8</v>
      </c>
      <c r="L14" s="209">
        <v>19.5</v>
      </c>
      <c r="M14" s="209">
        <v>19.4</v>
      </c>
      <c r="N14" s="209">
        <v>19.9</v>
      </c>
      <c r="O14" s="209">
        <v>20</v>
      </c>
      <c r="P14" s="209">
        <v>20.4</v>
      </c>
      <c r="Q14" s="209">
        <v>20.2</v>
      </c>
      <c r="R14" s="209">
        <v>19.7</v>
      </c>
      <c r="S14" s="209">
        <v>20.1</v>
      </c>
      <c r="T14" s="209">
        <v>19.4</v>
      </c>
      <c r="U14" s="209">
        <v>19.7</v>
      </c>
      <c r="V14" s="209">
        <v>19.5</v>
      </c>
      <c r="W14" s="209">
        <v>19.4</v>
      </c>
      <c r="X14" s="209">
        <v>18.5</v>
      </c>
      <c r="Y14" s="209">
        <v>16.4</v>
      </c>
      <c r="Z14" s="216">
        <f t="shared" si="0"/>
        <v>18.041666666666664</v>
      </c>
      <c r="AA14" s="151">
        <v>20.9</v>
      </c>
      <c r="AB14" s="152">
        <v>0.6034722222222222</v>
      </c>
      <c r="AC14" s="2">
        <v>12</v>
      </c>
      <c r="AD14" s="151">
        <v>14.5</v>
      </c>
      <c r="AE14" s="255">
        <v>0.20138888888888887</v>
      </c>
      <c r="AF14" s="1"/>
    </row>
    <row r="15" spans="1:32" ht="11.25" customHeight="1">
      <c r="A15" s="217">
        <v>13</v>
      </c>
      <c r="B15" s="209">
        <v>16</v>
      </c>
      <c r="C15" s="209">
        <v>16.8</v>
      </c>
      <c r="D15" s="209">
        <v>17</v>
      </c>
      <c r="E15" s="209">
        <v>17.2</v>
      </c>
      <c r="F15" s="209">
        <v>16.7</v>
      </c>
      <c r="G15" s="209">
        <v>17.5</v>
      </c>
      <c r="H15" s="209">
        <v>18</v>
      </c>
      <c r="I15" s="209">
        <v>18.9</v>
      </c>
      <c r="J15" s="209">
        <v>20.4</v>
      </c>
      <c r="K15" s="209">
        <v>20.7</v>
      </c>
      <c r="L15" s="209">
        <v>20.8</v>
      </c>
      <c r="M15" s="209">
        <v>21.7</v>
      </c>
      <c r="N15" s="209">
        <v>20.6</v>
      </c>
      <c r="O15" s="209">
        <v>21.6</v>
      </c>
      <c r="P15" s="209">
        <v>20.2</v>
      </c>
      <c r="Q15" s="209">
        <v>18.4</v>
      </c>
      <c r="R15" s="209">
        <v>19.1</v>
      </c>
      <c r="S15" s="209">
        <v>18.1</v>
      </c>
      <c r="T15" s="209">
        <v>17.4</v>
      </c>
      <c r="U15" s="209">
        <v>16.8</v>
      </c>
      <c r="V15" s="209">
        <v>15.6</v>
      </c>
      <c r="W15" s="209">
        <v>14.6</v>
      </c>
      <c r="X15" s="209">
        <v>13.5</v>
      </c>
      <c r="Y15" s="209">
        <v>12.5</v>
      </c>
      <c r="Z15" s="216">
        <f t="shared" si="0"/>
        <v>17.920833333333334</v>
      </c>
      <c r="AA15" s="151">
        <v>22.2</v>
      </c>
      <c r="AB15" s="152">
        <v>0.5875</v>
      </c>
      <c r="AC15" s="2">
        <v>13</v>
      </c>
      <c r="AD15" s="151">
        <v>12</v>
      </c>
      <c r="AE15" s="255">
        <v>0.9951388888888889</v>
      </c>
      <c r="AF15" s="1"/>
    </row>
    <row r="16" spans="1:32" ht="11.25" customHeight="1">
      <c r="A16" s="217">
        <v>14</v>
      </c>
      <c r="B16" s="209">
        <v>11.6</v>
      </c>
      <c r="C16" s="209">
        <v>10.7</v>
      </c>
      <c r="D16" s="209">
        <v>9</v>
      </c>
      <c r="E16" s="209">
        <v>8.6</v>
      </c>
      <c r="F16" s="209">
        <v>8.6</v>
      </c>
      <c r="G16" s="209">
        <v>11.4</v>
      </c>
      <c r="H16" s="209">
        <v>14.9</v>
      </c>
      <c r="I16" s="209">
        <v>16.3</v>
      </c>
      <c r="J16" s="209">
        <v>17.4</v>
      </c>
      <c r="K16" s="209">
        <v>18.4</v>
      </c>
      <c r="L16" s="209">
        <v>19.5</v>
      </c>
      <c r="M16" s="209">
        <v>18.5</v>
      </c>
      <c r="N16" s="209">
        <v>18.8</v>
      </c>
      <c r="O16" s="209">
        <v>20.7</v>
      </c>
      <c r="P16" s="209">
        <v>19.8</v>
      </c>
      <c r="Q16" s="209">
        <v>19.6</v>
      </c>
      <c r="R16" s="209">
        <v>18.2</v>
      </c>
      <c r="S16" s="209">
        <v>16.2</v>
      </c>
      <c r="T16" s="209">
        <v>14.7</v>
      </c>
      <c r="U16" s="209">
        <v>13.7</v>
      </c>
      <c r="V16" s="209">
        <v>12.1</v>
      </c>
      <c r="W16" s="209">
        <v>11.5</v>
      </c>
      <c r="X16" s="209">
        <v>9.7</v>
      </c>
      <c r="Y16" s="209">
        <v>10.1</v>
      </c>
      <c r="Z16" s="216">
        <f t="shared" si="0"/>
        <v>14.583333333333334</v>
      </c>
      <c r="AA16" s="151">
        <v>20.8</v>
      </c>
      <c r="AB16" s="152">
        <v>0.5847222222222223</v>
      </c>
      <c r="AC16" s="2">
        <v>14</v>
      </c>
      <c r="AD16" s="151">
        <v>8.2</v>
      </c>
      <c r="AE16" s="255">
        <v>0.17777777777777778</v>
      </c>
      <c r="AF16" s="1"/>
    </row>
    <row r="17" spans="1:32" ht="11.25" customHeight="1">
      <c r="A17" s="217">
        <v>15</v>
      </c>
      <c r="B17" s="209">
        <v>10.4</v>
      </c>
      <c r="C17" s="209">
        <v>10.9</v>
      </c>
      <c r="D17" s="209">
        <v>11.3</v>
      </c>
      <c r="E17" s="209">
        <v>10.9</v>
      </c>
      <c r="F17" s="209">
        <v>10.7</v>
      </c>
      <c r="G17" s="209">
        <v>12</v>
      </c>
      <c r="H17" s="209">
        <v>12.8</v>
      </c>
      <c r="I17" s="209">
        <v>13.1</v>
      </c>
      <c r="J17" s="209">
        <v>14.1</v>
      </c>
      <c r="K17" s="209">
        <v>13.8</v>
      </c>
      <c r="L17" s="209">
        <v>13.8</v>
      </c>
      <c r="M17" s="209">
        <v>14.7</v>
      </c>
      <c r="N17" s="209">
        <v>15.1</v>
      </c>
      <c r="O17" s="209">
        <v>14.4</v>
      </c>
      <c r="P17" s="209">
        <v>14</v>
      </c>
      <c r="Q17" s="209">
        <v>14.1</v>
      </c>
      <c r="R17" s="209">
        <v>13.3</v>
      </c>
      <c r="S17" s="209">
        <v>13</v>
      </c>
      <c r="T17" s="209">
        <v>12.3</v>
      </c>
      <c r="U17" s="209">
        <v>11.5</v>
      </c>
      <c r="V17" s="209">
        <v>11</v>
      </c>
      <c r="W17" s="209">
        <v>11</v>
      </c>
      <c r="X17" s="209">
        <v>11.3</v>
      </c>
      <c r="Y17" s="209">
        <v>11.3</v>
      </c>
      <c r="Z17" s="216">
        <f t="shared" si="0"/>
        <v>12.533333333333333</v>
      </c>
      <c r="AA17" s="151">
        <v>15.6</v>
      </c>
      <c r="AB17" s="152">
        <v>0.5583333333333333</v>
      </c>
      <c r="AC17" s="2">
        <v>15</v>
      </c>
      <c r="AD17" s="151">
        <v>10.1</v>
      </c>
      <c r="AE17" s="255">
        <v>0.0006944444444444445</v>
      </c>
      <c r="AF17" s="1"/>
    </row>
    <row r="18" spans="1:32" ht="11.25" customHeight="1">
      <c r="A18" s="217">
        <v>16</v>
      </c>
      <c r="B18" s="209">
        <v>11.5</v>
      </c>
      <c r="C18" s="209">
        <v>11.3</v>
      </c>
      <c r="D18" s="209">
        <v>11.4</v>
      </c>
      <c r="E18" s="209">
        <v>12.2</v>
      </c>
      <c r="F18" s="209">
        <v>12.8</v>
      </c>
      <c r="G18" s="209">
        <v>13.8</v>
      </c>
      <c r="H18" s="209">
        <v>15.1</v>
      </c>
      <c r="I18" s="209">
        <v>16.3</v>
      </c>
      <c r="J18" s="209">
        <v>17</v>
      </c>
      <c r="K18" s="209">
        <v>17.3</v>
      </c>
      <c r="L18" s="209">
        <v>17.8</v>
      </c>
      <c r="M18" s="209">
        <v>16.7</v>
      </c>
      <c r="N18" s="209">
        <v>17.3</v>
      </c>
      <c r="O18" s="209">
        <v>17.2</v>
      </c>
      <c r="P18" s="209">
        <v>17.8</v>
      </c>
      <c r="Q18" s="209">
        <v>17.4</v>
      </c>
      <c r="R18" s="209">
        <v>17.4</v>
      </c>
      <c r="S18" s="209">
        <v>16.9</v>
      </c>
      <c r="T18" s="209">
        <v>17</v>
      </c>
      <c r="U18" s="209">
        <v>16.4</v>
      </c>
      <c r="V18" s="209">
        <v>16.6</v>
      </c>
      <c r="W18" s="209">
        <v>16.5</v>
      </c>
      <c r="X18" s="209">
        <v>15.3</v>
      </c>
      <c r="Y18" s="209">
        <v>14.5</v>
      </c>
      <c r="Z18" s="216">
        <f t="shared" si="0"/>
        <v>15.5625</v>
      </c>
      <c r="AA18" s="151">
        <v>18.1</v>
      </c>
      <c r="AB18" s="152">
        <v>0.6138888888888888</v>
      </c>
      <c r="AC18" s="2">
        <v>16</v>
      </c>
      <c r="AD18" s="151">
        <v>11.1</v>
      </c>
      <c r="AE18" s="255">
        <v>0.07708333333333334</v>
      </c>
      <c r="AF18" s="1"/>
    </row>
    <row r="19" spans="1:32" ht="11.25" customHeight="1">
      <c r="A19" s="217">
        <v>17</v>
      </c>
      <c r="B19" s="209">
        <v>14.5</v>
      </c>
      <c r="C19" s="209">
        <v>14.7</v>
      </c>
      <c r="D19" s="209">
        <v>14.6</v>
      </c>
      <c r="E19" s="209">
        <v>14.9</v>
      </c>
      <c r="F19" s="209">
        <v>15.1</v>
      </c>
      <c r="G19" s="209">
        <v>15.3</v>
      </c>
      <c r="H19" s="209">
        <v>15.6</v>
      </c>
      <c r="I19" s="209">
        <v>15.9</v>
      </c>
      <c r="J19" s="209">
        <v>16</v>
      </c>
      <c r="K19" s="209">
        <v>15.5</v>
      </c>
      <c r="L19" s="209">
        <v>15.2</v>
      </c>
      <c r="M19" s="209">
        <v>16.4</v>
      </c>
      <c r="N19" s="209">
        <v>17.6</v>
      </c>
      <c r="O19" s="209">
        <v>18.8</v>
      </c>
      <c r="P19" s="209">
        <v>18.5</v>
      </c>
      <c r="Q19" s="209">
        <v>18.1</v>
      </c>
      <c r="R19" s="209">
        <v>17.8</v>
      </c>
      <c r="S19" s="209">
        <v>17.8</v>
      </c>
      <c r="T19" s="209">
        <v>18.3</v>
      </c>
      <c r="U19" s="209">
        <v>18.8</v>
      </c>
      <c r="V19" s="209">
        <v>18.4</v>
      </c>
      <c r="W19" s="209">
        <v>19.9</v>
      </c>
      <c r="X19" s="209">
        <v>21</v>
      </c>
      <c r="Y19" s="209">
        <v>21.2</v>
      </c>
      <c r="Z19" s="216">
        <f t="shared" si="0"/>
        <v>17.079166666666666</v>
      </c>
      <c r="AA19" s="151">
        <v>21.3</v>
      </c>
      <c r="AB19" s="152">
        <v>0.9840277777777778</v>
      </c>
      <c r="AC19" s="2">
        <v>17</v>
      </c>
      <c r="AD19" s="151">
        <v>14.3</v>
      </c>
      <c r="AE19" s="255">
        <v>0.027777777777777776</v>
      </c>
      <c r="AF19" s="1"/>
    </row>
    <row r="20" spans="1:32" ht="11.25" customHeight="1">
      <c r="A20" s="217">
        <v>18</v>
      </c>
      <c r="B20" s="209">
        <v>21.2</v>
      </c>
      <c r="C20" s="209">
        <v>21.1</v>
      </c>
      <c r="D20" s="209">
        <v>20.4</v>
      </c>
      <c r="E20" s="209">
        <v>20.1</v>
      </c>
      <c r="F20" s="209">
        <v>16.2</v>
      </c>
      <c r="G20" s="209">
        <v>17.2</v>
      </c>
      <c r="H20" s="209">
        <v>18.5</v>
      </c>
      <c r="I20" s="209">
        <v>21.6</v>
      </c>
      <c r="J20" s="209">
        <v>23.3</v>
      </c>
      <c r="K20" s="209">
        <v>24.6</v>
      </c>
      <c r="L20" s="209">
        <v>25.1</v>
      </c>
      <c r="M20" s="209">
        <v>25.7</v>
      </c>
      <c r="N20" s="209">
        <v>23.1</v>
      </c>
      <c r="O20" s="209">
        <v>21.5</v>
      </c>
      <c r="P20" s="209">
        <v>20.8</v>
      </c>
      <c r="Q20" s="209">
        <v>20.8</v>
      </c>
      <c r="R20" s="209">
        <v>20.1</v>
      </c>
      <c r="S20" s="209">
        <v>19.8</v>
      </c>
      <c r="T20" s="209">
        <v>18.6</v>
      </c>
      <c r="U20" s="209">
        <v>18.8</v>
      </c>
      <c r="V20" s="209">
        <v>18.9</v>
      </c>
      <c r="W20" s="209">
        <v>19.7</v>
      </c>
      <c r="X20" s="209">
        <v>19.5</v>
      </c>
      <c r="Y20" s="209">
        <v>19.1</v>
      </c>
      <c r="Z20" s="216">
        <f t="shared" si="0"/>
        <v>20.65416666666667</v>
      </c>
      <c r="AA20" s="151">
        <v>26.4</v>
      </c>
      <c r="AB20" s="152">
        <v>0.5361111111111111</v>
      </c>
      <c r="AC20" s="2">
        <v>18</v>
      </c>
      <c r="AD20" s="151">
        <v>16.1</v>
      </c>
      <c r="AE20" s="255">
        <v>0.2354166666666667</v>
      </c>
      <c r="AF20" s="1"/>
    </row>
    <row r="21" spans="1:32" ht="11.25" customHeight="1">
      <c r="A21" s="217">
        <v>19</v>
      </c>
      <c r="B21" s="209">
        <v>18.9</v>
      </c>
      <c r="C21" s="209">
        <v>17.4</v>
      </c>
      <c r="D21" s="209">
        <v>15.9</v>
      </c>
      <c r="E21" s="209">
        <v>15.7</v>
      </c>
      <c r="F21" s="209">
        <v>15.1</v>
      </c>
      <c r="G21" s="209">
        <v>17.6</v>
      </c>
      <c r="H21" s="209">
        <v>19.2</v>
      </c>
      <c r="I21" s="209">
        <v>19.8</v>
      </c>
      <c r="J21" s="209">
        <v>20.5</v>
      </c>
      <c r="K21" s="209">
        <v>21.9</v>
      </c>
      <c r="L21" s="209">
        <v>23.8</v>
      </c>
      <c r="M21" s="209">
        <v>24.1</v>
      </c>
      <c r="N21" s="209">
        <v>21.9</v>
      </c>
      <c r="O21" s="209">
        <v>23.1</v>
      </c>
      <c r="P21" s="209">
        <v>22.2</v>
      </c>
      <c r="Q21" s="209">
        <v>22.6</v>
      </c>
      <c r="R21" s="209">
        <v>22.2</v>
      </c>
      <c r="S21" s="209">
        <v>22.2</v>
      </c>
      <c r="T21" s="209">
        <v>20.4</v>
      </c>
      <c r="U21" s="209">
        <v>19.3</v>
      </c>
      <c r="V21" s="209">
        <v>18.1</v>
      </c>
      <c r="W21" s="209">
        <v>17.5</v>
      </c>
      <c r="X21" s="209">
        <v>17</v>
      </c>
      <c r="Y21" s="209">
        <v>16.4</v>
      </c>
      <c r="Z21" s="216">
        <f t="shared" si="0"/>
        <v>19.7</v>
      </c>
      <c r="AA21" s="151">
        <v>25.1</v>
      </c>
      <c r="AB21" s="152">
        <v>0.4694444444444445</v>
      </c>
      <c r="AC21" s="2">
        <v>19</v>
      </c>
      <c r="AD21" s="151">
        <v>14.9</v>
      </c>
      <c r="AE21" s="255">
        <v>0.18888888888888888</v>
      </c>
      <c r="AF21" s="1"/>
    </row>
    <row r="22" spans="1:32" ht="11.25" customHeight="1">
      <c r="A22" s="225">
        <v>20</v>
      </c>
      <c r="B22" s="211">
        <v>16.3</v>
      </c>
      <c r="C22" s="211">
        <v>16.2</v>
      </c>
      <c r="D22" s="211">
        <v>15.6</v>
      </c>
      <c r="E22" s="211">
        <v>14.7</v>
      </c>
      <c r="F22" s="211">
        <v>14.9</v>
      </c>
      <c r="G22" s="211">
        <v>17.7</v>
      </c>
      <c r="H22" s="211">
        <v>18.8</v>
      </c>
      <c r="I22" s="211">
        <v>21.7</v>
      </c>
      <c r="J22" s="211">
        <v>22.7</v>
      </c>
      <c r="K22" s="211">
        <v>23.1</v>
      </c>
      <c r="L22" s="211">
        <v>22.8</v>
      </c>
      <c r="M22" s="211">
        <v>22.7</v>
      </c>
      <c r="N22" s="211">
        <v>22.2</v>
      </c>
      <c r="O22" s="211">
        <v>21.4</v>
      </c>
      <c r="P22" s="211">
        <v>21.5</v>
      </c>
      <c r="Q22" s="211">
        <v>21.2</v>
      </c>
      <c r="R22" s="211">
        <v>21</v>
      </c>
      <c r="S22" s="211">
        <v>20.1</v>
      </c>
      <c r="T22" s="211">
        <v>18.4</v>
      </c>
      <c r="U22" s="211">
        <v>17.2</v>
      </c>
      <c r="V22" s="211">
        <v>17</v>
      </c>
      <c r="W22" s="211">
        <v>17.2</v>
      </c>
      <c r="X22" s="211">
        <v>15.8</v>
      </c>
      <c r="Y22" s="211">
        <v>15.3</v>
      </c>
      <c r="Z22" s="226">
        <f t="shared" si="0"/>
        <v>18.979166666666664</v>
      </c>
      <c r="AA22" s="157">
        <v>24.2</v>
      </c>
      <c r="AB22" s="212">
        <v>0.47361111111111115</v>
      </c>
      <c r="AC22" s="213">
        <v>20</v>
      </c>
      <c r="AD22" s="157">
        <v>14.6</v>
      </c>
      <c r="AE22" s="256">
        <v>0.20138888888888887</v>
      </c>
      <c r="AF22" s="1"/>
    </row>
    <row r="23" spans="1:32" ht="11.25" customHeight="1">
      <c r="A23" s="217">
        <v>21</v>
      </c>
      <c r="B23" s="209">
        <v>16.6</v>
      </c>
      <c r="C23" s="209">
        <v>16.6</v>
      </c>
      <c r="D23" s="209">
        <v>15.6</v>
      </c>
      <c r="E23" s="209">
        <v>14.8</v>
      </c>
      <c r="F23" s="209">
        <v>15</v>
      </c>
      <c r="G23" s="209">
        <v>17.3</v>
      </c>
      <c r="H23" s="209">
        <v>19.8</v>
      </c>
      <c r="I23" s="209">
        <v>21.7</v>
      </c>
      <c r="J23" s="209">
        <v>22.7</v>
      </c>
      <c r="K23" s="209">
        <v>23.9</v>
      </c>
      <c r="L23" s="209">
        <v>24.8</v>
      </c>
      <c r="M23" s="209">
        <v>24</v>
      </c>
      <c r="N23" s="209">
        <v>23.5</v>
      </c>
      <c r="O23" s="209">
        <v>24.7</v>
      </c>
      <c r="P23" s="209">
        <v>23.7</v>
      </c>
      <c r="Q23" s="209">
        <v>24</v>
      </c>
      <c r="R23" s="209">
        <v>24.5</v>
      </c>
      <c r="S23" s="209">
        <v>23.7</v>
      </c>
      <c r="T23" s="209">
        <v>23.7</v>
      </c>
      <c r="U23" s="209">
        <v>22.6</v>
      </c>
      <c r="V23" s="209">
        <v>22.1</v>
      </c>
      <c r="W23" s="209">
        <v>22.6</v>
      </c>
      <c r="X23" s="209">
        <v>22.3</v>
      </c>
      <c r="Y23" s="209">
        <v>22.2</v>
      </c>
      <c r="Z23" s="216">
        <f t="shared" si="0"/>
        <v>21.350000000000005</v>
      </c>
      <c r="AA23" s="151">
        <v>26.1</v>
      </c>
      <c r="AB23" s="152">
        <v>0.45069444444444445</v>
      </c>
      <c r="AC23" s="2">
        <v>21</v>
      </c>
      <c r="AD23" s="151">
        <v>14.7</v>
      </c>
      <c r="AE23" s="255">
        <v>0.1951388888888889</v>
      </c>
      <c r="AF23" s="1"/>
    </row>
    <row r="24" spans="1:32" ht="11.25" customHeight="1">
      <c r="A24" s="217">
        <v>22</v>
      </c>
      <c r="B24" s="209">
        <v>22</v>
      </c>
      <c r="C24" s="209">
        <v>21.5</v>
      </c>
      <c r="D24" s="209">
        <v>21.3</v>
      </c>
      <c r="E24" s="209">
        <v>20.8</v>
      </c>
      <c r="F24" s="209">
        <v>20.3</v>
      </c>
      <c r="G24" s="209">
        <v>19.5</v>
      </c>
      <c r="H24" s="209">
        <v>19.4</v>
      </c>
      <c r="I24" s="209">
        <v>20</v>
      </c>
      <c r="J24" s="209">
        <v>19.6</v>
      </c>
      <c r="K24" s="209">
        <v>20.3</v>
      </c>
      <c r="L24" s="209">
        <v>20.7</v>
      </c>
      <c r="M24" s="209">
        <v>21</v>
      </c>
      <c r="N24" s="209">
        <v>21.3</v>
      </c>
      <c r="O24" s="209">
        <v>21.1</v>
      </c>
      <c r="P24" s="209">
        <v>20.8</v>
      </c>
      <c r="Q24" s="209">
        <v>20.2</v>
      </c>
      <c r="R24" s="209">
        <v>19.9</v>
      </c>
      <c r="S24" s="209">
        <v>19.9</v>
      </c>
      <c r="T24" s="209">
        <v>19.8</v>
      </c>
      <c r="U24" s="209">
        <v>20.4</v>
      </c>
      <c r="V24" s="209">
        <v>20.2</v>
      </c>
      <c r="W24" s="209">
        <v>19.9</v>
      </c>
      <c r="X24" s="209">
        <v>19.2</v>
      </c>
      <c r="Y24" s="209">
        <v>18.3</v>
      </c>
      <c r="Z24" s="216">
        <f t="shared" si="0"/>
        <v>20.30833333333333</v>
      </c>
      <c r="AA24" s="151">
        <v>22.2</v>
      </c>
      <c r="AB24" s="152">
        <v>0.011805555555555555</v>
      </c>
      <c r="AC24" s="2">
        <v>22</v>
      </c>
      <c r="AD24" s="151">
        <v>18.3</v>
      </c>
      <c r="AE24" s="255">
        <v>1</v>
      </c>
      <c r="AF24" s="1"/>
    </row>
    <row r="25" spans="1:32" ht="11.25" customHeight="1">
      <c r="A25" s="217">
        <v>23</v>
      </c>
      <c r="B25" s="209">
        <v>19.9</v>
      </c>
      <c r="C25" s="209">
        <v>18.6</v>
      </c>
      <c r="D25" s="209">
        <v>17.9</v>
      </c>
      <c r="E25" s="209">
        <v>18.5</v>
      </c>
      <c r="F25" s="209">
        <v>18.4</v>
      </c>
      <c r="G25" s="209">
        <v>18.8</v>
      </c>
      <c r="H25" s="209">
        <v>20.6</v>
      </c>
      <c r="I25" s="209">
        <v>20.4</v>
      </c>
      <c r="J25" s="209">
        <v>20.9</v>
      </c>
      <c r="K25" s="209">
        <v>21.1</v>
      </c>
      <c r="L25" s="209">
        <v>22.4</v>
      </c>
      <c r="M25" s="209">
        <v>22.2</v>
      </c>
      <c r="N25" s="209">
        <v>21.7</v>
      </c>
      <c r="O25" s="209">
        <v>22</v>
      </c>
      <c r="P25" s="209">
        <v>21.6</v>
      </c>
      <c r="Q25" s="209">
        <v>20.5</v>
      </c>
      <c r="R25" s="209">
        <v>19.6</v>
      </c>
      <c r="S25" s="209">
        <v>19.3</v>
      </c>
      <c r="T25" s="209">
        <v>18.8</v>
      </c>
      <c r="U25" s="209">
        <v>17.8</v>
      </c>
      <c r="V25" s="209">
        <v>17.5</v>
      </c>
      <c r="W25" s="209">
        <v>17.4</v>
      </c>
      <c r="X25" s="209">
        <v>17.5</v>
      </c>
      <c r="Y25" s="209">
        <v>17.5</v>
      </c>
      <c r="Z25" s="216">
        <f t="shared" si="0"/>
        <v>19.620833333333337</v>
      </c>
      <c r="AA25" s="151">
        <v>23.1</v>
      </c>
      <c r="AB25" s="152">
        <v>0.4708333333333334</v>
      </c>
      <c r="AC25" s="2">
        <v>23</v>
      </c>
      <c r="AD25" s="151">
        <v>17.2</v>
      </c>
      <c r="AE25" s="255">
        <v>0.9833333333333334</v>
      </c>
      <c r="AF25" s="1"/>
    </row>
    <row r="26" spans="1:32" ht="11.25" customHeight="1">
      <c r="A26" s="217">
        <v>24</v>
      </c>
      <c r="B26" s="209">
        <v>17.6</v>
      </c>
      <c r="C26" s="209">
        <v>18.3</v>
      </c>
      <c r="D26" s="209">
        <v>17.8</v>
      </c>
      <c r="E26" s="209">
        <v>17.9</v>
      </c>
      <c r="F26" s="209">
        <v>18.4</v>
      </c>
      <c r="G26" s="209">
        <v>18.2</v>
      </c>
      <c r="H26" s="209">
        <v>18.6</v>
      </c>
      <c r="I26" s="209">
        <v>18.2</v>
      </c>
      <c r="J26" s="209">
        <v>17.5</v>
      </c>
      <c r="K26" s="209">
        <v>17.7</v>
      </c>
      <c r="L26" s="209">
        <v>18.7</v>
      </c>
      <c r="M26" s="209">
        <v>19.6</v>
      </c>
      <c r="N26" s="209">
        <v>19.6</v>
      </c>
      <c r="O26" s="209">
        <v>20.2</v>
      </c>
      <c r="P26" s="209">
        <v>19.3</v>
      </c>
      <c r="Q26" s="209">
        <v>18.1</v>
      </c>
      <c r="R26" s="209">
        <v>18.9</v>
      </c>
      <c r="S26" s="209">
        <v>18.9</v>
      </c>
      <c r="T26" s="209">
        <v>18.3</v>
      </c>
      <c r="U26" s="209">
        <v>17.9</v>
      </c>
      <c r="V26" s="209">
        <v>18.3</v>
      </c>
      <c r="W26" s="209">
        <v>17.4</v>
      </c>
      <c r="X26" s="209">
        <v>16</v>
      </c>
      <c r="Y26" s="209">
        <v>14.9</v>
      </c>
      <c r="Z26" s="216">
        <f t="shared" si="0"/>
        <v>18.179166666666664</v>
      </c>
      <c r="AA26" s="151">
        <v>20.2</v>
      </c>
      <c r="AB26" s="152">
        <v>0.5854166666666667</v>
      </c>
      <c r="AC26" s="2">
        <v>24</v>
      </c>
      <c r="AD26" s="151">
        <v>14.9</v>
      </c>
      <c r="AE26" s="255">
        <v>1</v>
      </c>
      <c r="AF26" s="1"/>
    </row>
    <row r="27" spans="1:32" ht="11.25" customHeight="1">
      <c r="A27" s="217">
        <v>25</v>
      </c>
      <c r="B27" s="209">
        <v>14.7</v>
      </c>
      <c r="C27" s="209">
        <v>14.5</v>
      </c>
      <c r="D27" s="209">
        <v>14.4</v>
      </c>
      <c r="E27" s="209">
        <v>14.2</v>
      </c>
      <c r="F27" s="209">
        <v>14.2</v>
      </c>
      <c r="G27" s="209">
        <v>14.2</v>
      </c>
      <c r="H27" s="209">
        <v>15.5</v>
      </c>
      <c r="I27" s="209">
        <v>16</v>
      </c>
      <c r="J27" s="209">
        <v>17.6</v>
      </c>
      <c r="K27" s="209">
        <v>17.6</v>
      </c>
      <c r="L27" s="209">
        <v>17.5</v>
      </c>
      <c r="M27" s="209">
        <v>18.4</v>
      </c>
      <c r="N27" s="209">
        <v>17.9</v>
      </c>
      <c r="O27" s="209">
        <v>17.5</v>
      </c>
      <c r="P27" s="209">
        <v>16.8</v>
      </c>
      <c r="Q27" s="209">
        <v>17.3</v>
      </c>
      <c r="R27" s="209">
        <v>17.3</v>
      </c>
      <c r="S27" s="209">
        <v>17.3</v>
      </c>
      <c r="T27" s="209">
        <v>17</v>
      </c>
      <c r="U27" s="209">
        <v>16.2</v>
      </c>
      <c r="V27" s="209">
        <v>15</v>
      </c>
      <c r="W27" s="209">
        <v>14.5</v>
      </c>
      <c r="X27" s="209">
        <v>14.8</v>
      </c>
      <c r="Y27" s="209">
        <v>15.2</v>
      </c>
      <c r="Z27" s="216">
        <f t="shared" si="0"/>
        <v>16.066666666666666</v>
      </c>
      <c r="AA27" s="151">
        <v>18.9</v>
      </c>
      <c r="AB27" s="152">
        <v>0.4986111111111111</v>
      </c>
      <c r="AC27" s="2">
        <v>25</v>
      </c>
      <c r="AD27" s="151">
        <v>13.9</v>
      </c>
      <c r="AE27" s="255">
        <v>0.2333333333333333</v>
      </c>
      <c r="AF27" s="1"/>
    </row>
    <row r="28" spans="1:32" ht="11.25" customHeight="1">
      <c r="A28" s="217">
        <v>26</v>
      </c>
      <c r="B28" s="209">
        <v>14.8</v>
      </c>
      <c r="C28" s="209">
        <v>14.1</v>
      </c>
      <c r="D28" s="209">
        <v>13</v>
      </c>
      <c r="E28" s="209">
        <v>12.8</v>
      </c>
      <c r="F28" s="209">
        <v>12.9</v>
      </c>
      <c r="G28" s="209">
        <v>14.8</v>
      </c>
      <c r="H28" s="209">
        <v>17.8</v>
      </c>
      <c r="I28" s="209">
        <v>17.9</v>
      </c>
      <c r="J28" s="209">
        <v>18.8</v>
      </c>
      <c r="K28" s="209">
        <v>18.8</v>
      </c>
      <c r="L28" s="209">
        <v>18.9</v>
      </c>
      <c r="M28" s="209">
        <v>19.1</v>
      </c>
      <c r="N28" s="209">
        <v>18.6</v>
      </c>
      <c r="O28" s="209">
        <v>18.8</v>
      </c>
      <c r="P28" s="209">
        <v>18.2</v>
      </c>
      <c r="Q28" s="209">
        <v>17.7</v>
      </c>
      <c r="R28" s="209">
        <v>17.2</v>
      </c>
      <c r="S28" s="209">
        <v>16.6</v>
      </c>
      <c r="T28" s="209">
        <v>15.9</v>
      </c>
      <c r="U28" s="209">
        <v>14.5</v>
      </c>
      <c r="V28" s="209">
        <v>14.5</v>
      </c>
      <c r="W28" s="209">
        <v>14.9</v>
      </c>
      <c r="X28" s="209">
        <v>15.6</v>
      </c>
      <c r="Y28" s="209">
        <v>16.1</v>
      </c>
      <c r="Z28" s="216">
        <f t="shared" si="0"/>
        <v>16.345833333333335</v>
      </c>
      <c r="AA28" s="151">
        <v>19.8</v>
      </c>
      <c r="AB28" s="152">
        <v>0.4375</v>
      </c>
      <c r="AC28" s="2">
        <v>26</v>
      </c>
      <c r="AD28" s="151">
        <v>12.6</v>
      </c>
      <c r="AE28" s="255">
        <v>0.19027777777777777</v>
      </c>
      <c r="AF28" s="1"/>
    </row>
    <row r="29" spans="1:32" ht="11.25" customHeight="1">
      <c r="A29" s="217">
        <v>27</v>
      </c>
      <c r="B29" s="209">
        <v>16.2</v>
      </c>
      <c r="C29" s="209">
        <v>16.1</v>
      </c>
      <c r="D29" s="209">
        <v>15.8</v>
      </c>
      <c r="E29" s="209">
        <v>15.2</v>
      </c>
      <c r="F29" s="209">
        <v>15.3</v>
      </c>
      <c r="G29" s="209">
        <v>18</v>
      </c>
      <c r="H29" s="209">
        <v>19</v>
      </c>
      <c r="I29" s="209">
        <v>19.7</v>
      </c>
      <c r="J29" s="209">
        <v>20.1</v>
      </c>
      <c r="K29" s="209">
        <v>20.2</v>
      </c>
      <c r="L29" s="209">
        <v>21.4</v>
      </c>
      <c r="M29" s="209">
        <v>20.8</v>
      </c>
      <c r="N29" s="209">
        <v>20.5</v>
      </c>
      <c r="O29" s="209">
        <v>20.5</v>
      </c>
      <c r="P29" s="209">
        <v>20.2</v>
      </c>
      <c r="Q29" s="209">
        <v>20.2</v>
      </c>
      <c r="R29" s="209">
        <v>20</v>
      </c>
      <c r="S29" s="209">
        <v>19.4</v>
      </c>
      <c r="T29" s="209">
        <v>19.1</v>
      </c>
      <c r="U29" s="209">
        <v>18.8</v>
      </c>
      <c r="V29" s="209">
        <v>17.7</v>
      </c>
      <c r="W29" s="209">
        <v>18.2</v>
      </c>
      <c r="X29" s="209">
        <v>17.8</v>
      </c>
      <c r="Y29" s="209">
        <v>17.9</v>
      </c>
      <c r="Z29" s="216">
        <f t="shared" si="0"/>
        <v>18.67083333333333</v>
      </c>
      <c r="AA29" s="151">
        <v>21.7</v>
      </c>
      <c r="AB29" s="152">
        <v>0.46319444444444446</v>
      </c>
      <c r="AC29" s="2">
        <v>27</v>
      </c>
      <c r="AD29" s="151">
        <v>14.9</v>
      </c>
      <c r="AE29" s="255">
        <v>0.19305555555555554</v>
      </c>
      <c r="AF29" s="1"/>
    </row>
    <row r="30" spans="1:32" ht="11.25" customHeight="1">
      <c r="A30" s="217">
        <v>28</v>
      </c>
      <c r="B30" s="209">
        <v>17.8</v>
      </c>
      <c r="C30" s="209">
        <v>17.6</v>
      </c>
      <c r="D30" s="209">
        <v>17.4</v>
      </c>
      <c r="E30" s="209">
        <v>17.4</v>
      </c>
      <c r="F30" s="209">
        <v>17.2</v>
      </c>
      <c r="G30" s="209">
        <v>17.4</v>
      </c>
      <c r="H30" s="209">
        <v>17.9</v>
      </c>
      <c r="I30" s="209">
        <v>18.3</v>
      </c>
      <c r="J30" s="209">
        <v>18.5</v>
      </c>
      <c r="K30" s="209">
        <v>19.1</v>
      </c>
      <c r="L30" s="209">
        <v>19.5</v>
      </c>
      <c r="M30" s="209">
        <v>19.6</v>
      </c>
      <c r="N30" s="209">
        <v>18.8</v>
      </c>
      <c r="O30" s="209">
        <v>18.2</v>
      </c>
      <c r="P30" s="209">
        <v>18.3</v>
      </c>
      <c r="Q30" s="209">
        <v>17.9</v>
      </c>
      <c r="R30" s="209">
        <v>17.2</v>
      </c>
      <c r="S30" s="209">
        <v>16.9</v>
      </c>
      <c r="T30" s="209">
        <v>16.8</v>
      </c>
      <c r="U30" s="209">
        <v>16.8</v>
      </c>
      <c r="V30" s="209">
        <v>17</v>
      </c>
      <c r="W30" s="209">
        <v>16.7</v>
      </c>
      <c r="X30" s="209">
        <v>16.1</v>
      </c>
      <c r="Y30" s="209">
        <v>16.2</v>
      </c>
      <c r="Z30" s="216">
        <f t="shared" si="0"/>
        <v>17.691666666666666</v>
      </c>
      <c r="AA30" s="151">
        <v>20.2</v>
      </c>
      <c r="AB30" s="152">
        <v>0.43333333333333335</v>
      </c>
      <c r="AC30" s="2">
        <v>28</v>
      </c>
      <c r="AD30" s="151">
        <v>16</v>
      </c>
      <c r="AE30" s="255">
        <v>0.9756944444444445</v>
      </c>
      <c r="AF30" s="1"/>
    </row>
    <row r="31" spans="1:32" ht="11.25" customHeight="1">
      <c r="A31" s="217">
        <v>29</v>
      </c>
      <c r="B31" s="209">
        <v>16.2</v>
      </c>
      <c r="C31" s="209">
        <v>16</v>
      </c>
      <c r="D31" s="209">
        <v>15.9</v>
      </c>
      <c r="E31" s="209">
        <v>16</v>
      </c>
      <c r="F31" s="209">
        <v>16.1</v>
      </c>
      <c r="G31" s="209">
        <v>15.9</v>
      </c>
      <c r="H31" s="209">
        <v>16.3</v>
      </c>
      <c r="I31" s="209">
        <v>16.7</v>
      </c>
      <c r="J31" s="209">
        <v>16.5</v>
      </c>
      <c r="K31" s="209">
        <v>16.8</v>
      </c>
      <c r="L31" s="209">
        <v>16.8</v>
      </c>
      <c r="M31" s="209">
        <v>17.4</v>
      </c>
      <c r="N31" s="209">
        <v>17.3</v>
      </c>
      <c r="O31" s="209">
        <v>17</v>
      </c>
      <c r="P31" s="209">
        <v>17.3</v>
      </c>
      <c r="Q31" s="209">
        <v>17</v>
      </c>
      <c r="R31" s="209">
        <v>16.8</v>
      </c>
      <c r="S31" s="209">
        <v>16.7</v>
      </c>
      <c r="T31" s="209">
        <v>16.7</v>
      </c>
      <c r="U31" s="209">
        <v>16.7</v>
      </c>
      <c r="V31" s="209">
        <v>16.3</v>
      </c>
      <c r="W31" s="209">
        <v>16.3</v>
      </c>
      <c r="X31" s="209">
        <v>16.5</v>
      </c>
      <c r="Y31" s="209">
        <v>16.7</v>
      </c>
      <c r="Z31" s="216">
        <f t="shared" si="0"/>
        <v>16.57916666666667</v>
      </c>
      <c r="AA31" s="151">
        <v>17.5</v>
      </c>
      <c r="AB31" s="152">
        <v>0.5013888888888889</v>
      </c>
      <c r="AC31" s="2">
        <v>29</v>
      </c>
      <c r="AD31" s="151">
        <v>15.9</v>
      </c>
      <c r="AE31" s="255">
        <v>0.2743055555555555</v>
      </c>
      <c r="AF31" s="1"/>
    </row>
    <row r="32" spans="1:32" ht="11.25" customHeight="1">
      <c r="A32" s="217">
        <v>30</v>
      </c>
      <c r="B32" s="209">
        <v>17.1</v>
      </c>
      <c r="C32" s="209">
        <v>17.5</v>
      </c>
      <c r="D32" s="209">
        <v>17.7</v>
      </c>
      <c r="E32" s="209">
        <v>17.6</v>
      </c>
      <c r="F32" s="209">
        <v>17.2</v>
      </c>
      <c r="G32" s="209">
        <v>17.7</v>
      </c>
      <c r="H32" s="209">
        <v>18.5</v>
      </c>
      <c r="I32" s="209">
        <v>19</v>
      </c>
      <c r="J32" s="209">
        <v>19.2</v>
      </c>
      <c r="K32" s="209">
        <v>20.4</v>
      </c>
      <c r="L32" s="209">
        <v>19.4</v>
      </c>
      <c r="M32" s="209">
        <v>18.8</v>
      </c>
      <c r="N32" s="209">
        <v>19.7</v>
      </c>
      <c r="O32" s="209">
        <v>18.4</v>
      </c>
      <c r="P32" s="209">
        <v>16</v>
      </c>
      <c r="Q32" s="209">
        <v>16.3</v>
      </c>
      <c r="R32" s="209">
        <v>16.9</v>
      </c>
      <c r="S32" s="209">
        <v>17.6</v>
      </c>
      <c r="T32" s="209">
        <v>17.2</v>
      </c>
      <c r="U32" s="209">
        <v>16.2</v>
      </c>
      <c r="V32" s="209">
        <v>15.9</v>
      </c>
      <c r="W32" s="209">
        <v>16.2</v>
      </c>
      <c r="X32" s="209">
        <v>16.4</v>
      </c>
      <c r="Y32" s="209">
        <v>16</v>
      </c>
      <c r="Z32" s="216">
        <f t="shared" si="0"/>
        <v>17.62083333333333</v>
      </c>
      <c r="AA32" s="151">
        <v>21</v>
      </c>
      <c r="AB32" s="152">
        <v>0.44027777777777777</v>
      </c>
      <c r="AC32" s="2">
        <v>30</v>
      </c>
      <c r="AD32" s="151">
        <v>15.6</v>
      </c>
      <c r="AE32" s="255">
        <v>0.8708333333333332</v>
      </c>
      <c r="AF32" s="1"/>
    </row>
    <row r="33" spans="1:32" ht="11.25" customHeight="1">
      <c r="A33" s="217">
        <v>31</v>
      </c>
      <c r="B33" s="209">
        <v>16</v>
      </c>
      <c r="C33" s="209">
        <v>15.4</v>
      </c>
      <c r="D33" s="209">
        <v>15.5</v>
      </c>
      <c r="E33" s="209">
        <v>15.1</v>
      </c>
      <c r="F33" s="209">
        <v>15</v>
      </c>
      <c r="G33" s="209">
        <v>14.8</v>
      </c>
      <c r="H33" s="209">
        <v>14.5</v>
      </c>
      <c r="I33" s="209">
        <v>14.7</v>
      </c>
      <c r="J33" s="209">
        <v>15</v>
      </c>
      <c r="K33" s="209">
        <v>15.5</v>
      </c>
      <c r="L33" s="209">
        <v>16.2</v>
      </c>
      <c r="M33" s="209">
        <v>16.5</v>
      </c>
      <c r="N33" s="209">
        <v>16.3</v>
      </c>
      <c r="O33" s="209">
        <v>16.6</v>
      </c>
      <c r="P33" s="209">
        <v>16.9</v>
      </c>
      <c r="Q33" s="209">
        <v>17.2</v>
      </c>
      <c r="R33" s="209">
        <v>16.5</v>
      </c>
      <c r="S33" s="209">
        <v>16.4</v>
      </c>
      <c r="T33" s="209">
        <v>16.1</v>
      </c>
      <c r="U33" s="209">
        <v>15.6</v>
      </c>
      <c r="V33" s="209">
        <v>14.9</v>
      </c>
      <c r="W33" s="209">
        <v>15</v>
      </c>
      <c r="X33" s="209">
        <v>14.5</v>
      </c>
      <c r="Y33" s="209">
        <v>14.5</v>
      </c>
      <c r="Z33" s="216">
        <f t="shared" si="0"/>
        <v>15.612499999999999</v>
      </c>
      <c r="AA33" s="151">
        <v>17.7</v>
      </c>
      <c r="AB33" s="152">
        <v>0.6493055555555556</v>
      </c>
      <c r="AC33" s="2">
        <v>31</v>
      </c>
      <c r="AD33" s="151">
        <v>14.4</v>
      </c>
      <c r="AE33" s="255">
        <v>1</v>
      </c>
      <c r="AF33" s="1"/>
    </row>
    <row r="34" spans="1:32" ht="15" customHeight="1">
      <c r="A34" s="218" t="s">
        <v>9</v>
      </c>
      <c r="B34" s="219">
        <f aca="true" t="shared" si="1" ref="B34:Q34">AVERAGE(B3:B33)</f>
        <v>16.019354838709678</v>
      </c>
      <c r="C34" s="219">
        <f t="shared" si="1"/>
        <v>15.532258064516133</v>
      </c>
      <c r="D34" s="219">
        <f t="shared" si="1"/>
        <v>15.151612903225807</v>
      </c>
      <c r="E34" s="219">
        <f t="shared" si="1"/>
        <v>15.067741935483872</v>
      </c>
      <c r="F34" s="219">
        <f t="shared" si="1"/>
        <v>14.861290322580643</v>
      </c>
      <c r="G34" s="219">
        <f t="shared" si="1"/>
        <v>15.793548387096774</v>
      </c>
      <c r="H34" s="219">
        <f t="shared" si="1"/>
        <v>17.048387096774192</v>
      </c>
      <c r="I34" s="219">
        <f t="shared" si="1"/>
        <v>17.96129032258065</v>
      </c>
      <c r="J34" s="219">
        <f t="shared" si="1"/>
        <v>18.56129032258065</v>
      </c>
      <c r="K34" s="219">
        <f t="shared" si="1"/>
        <v>19.164516129032258</v>
      </c>
      <c r="L34" s="219">
        <f t="shared" si="1"/>
        <v>19.758064516129032</v>
      </c>
      <c r="M34" s="219">
        <f t="shared" si="1"/>
        <v>19.732258064516124</v>
      </c>
      <c r="N34" s="219">
        <f t="shared" si="1"/>
        <v>19.432258064516127</v>
      </c>
      <c r="O34" s="219">
        <f t="shared" si="1"/>
        <v>19.43548387096774</v>
      </c>
      <c r="P34" s="219">
        <f t="shared" si="1"/>
        <v>19.093548387096774</v>
      </c>
      <c r="Q34" s="219">
        <f t="shared" si="1"/>
        <v>18.9</v>
      </c>
      <c r="R34" s="219">
        <f>AVERAGE(R3:R33)</f>
        <v>18.54516129032258</v>
      </c>
      <c r="S34" s="219">
        <f aca="true" t="shared" si="2" ref="S34:Y34">AVERAGE(S3:S33)</f>
        <v>18.138709677419353</v>
      </c>
      <c r="T34" s="219">
        <f t="shared" si="2"/>
        <v>17.503225806451614</v>
      </c>
      <c r="U34" s="219">
        <f t="shared" si="2"/>
        <v>16.996774193548386</v>
      </c>
      <c r="V34" s="219">
        <f t="shared" si="2"/>
        <v>16.43870967741935</v>
      </c>
      <c r="W34" s="219">
        <f t="shared" si="2"/>
        <v>16.41290322580645</v>
      </c>
      <c r="X34" s="219">
        <f t="shared" si="2"/>
        <v>16.229032258064517</v>
      </c>
      <c r="Y34" s="219">
        <f t="shared" si="2"/>
        <v>16.099999999999998</v>
      </c>
      <c r="Z34" s="219">
        <f>AVERAGE(B3:Y33)</f>
        <v>17.41155913978494</v>
      </c>
      <c r="AA34" s="220">
        <f>(AVERAGE(最高))</f>
        <v>20.95161290322581</v>
      </c>
      <c r="AB34" s="221"/>
      <c r="AC34" s="222"/>
      <c r="AD34" s="220">
        <f>(AVERAGE(最低))</f>
        <v>13.983870967741934</v>
      </c>
      <c r="AE34" s="221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9" t="s">
        <v>10</v>
      </c>
      <c r="B36" s="199"/>
      <c r="C36" s="199"/>
      <c r="D36" s="199"/>
      <c r="E36" s="199"/>
      <c r="F36" s="199"/>
      <c r="G36" s="199"/>
      <c r="H36" s="199"/>
      <c r="I36" s="199"/>
    </row>
    <row r="37" spans="1:9" ht="11.25" customHeight="1">
      <c r="A37" s="200" t="s">
        <v>11</v>
      </c>
      <c r="B37" s="201"/>
      <c r="C37" s="201"/>
      <c r="D37" s="153">
        <f>COUNTIF(mean,"&lt;0")</f>
        <v>0</v>
      </c>
      <c r="E37" s="199"/>
      <c r="F37" s="199"/>
      <c r="G37" s="199"/>
      <c r="H37" s="199"/>
      <c r="I37" s="199"/>
    </row>
    <row r="38" spans="1:9" ht="11.25" customHeight="1">
      <c r="A38" s="202" t="s">
        <v>12</v>
      </c>
      <c r="B38" s="203"/>
      <c r="C38" s="203"/>
      <c r="D38" s="154">
        <f>COUNTIF(mean,"&gt;=25")</f>
        <v>0</v>
      </c>
      <c r="E38" s="199"/>
      <c r="F38" s="199"/>
      <c r="G38" s="199"/>
      <c r="H38" s="199"/>
      <c r="I38" s="199"/>
    </row>
    <row r="39" spans="1:9" ht="11.25" customHeight="1">
      <c r="A39" s="200" t="s">
        <v>13</v>
      </c>
      <c r="B39" s="201"/>
      <c r="C39" s="201"/>
      <c r="D39" s="153">
        <f>COUNTIF(最低,"&lt;0")</f>
        <v>0</v>
      </c>
      <c r="E39" s="199"/>
      <c r="F39" s="199"/>
      <c r="G39" s="199"/>
      <c r="H39" s="199"/>
      <c r="I39" s="199"/>
    </row>
    <row r="40" spans="1:9" ht="11.25" customHeight="1">
      <c r="A40" s="202" t="s">
        <v>14</v>
      </c>
      <c r="B40" s="203"/>
      <c r="C40" s="203"/>
      <c r="D40" s="154">
        <f>COUNTIF(最低,"&gt;=25")</f>
        <v>0</v>
      </c>
      <c r="E40" s="199"/>
      <c r="F40" s="199"/>
      <c r="G40" s="199"/>
      <c r="H40" s="199"/>
      <c r="I40" s="199"/>
    </row>
    <row r="41" spans="1:9" ht="11.25" customHeight="1">
      <c r="A41" s="200" t="s">
        <v>15</v>
      </c>
      <c r="B41" s="201"/>
      <c r="C41" s="201"/>
      <c r="D41" s="153">
        <f>COUNTIF(最高,"&lt;0")</f>
        <v>0</v>
      </c>
      <c r="E41" s="199"/>
      <c r="F41" s="199"/>
      <c r="G41" s="199"/>
      <c r="H41" s="199"/>
      <c r="I41" s="199"/>
    </row>
    <row r="42" spans="1:9" ht="11.25" customHeight="1">
      <c r="A42" s="202" t="s">
        <v>16</v>
      </c>
      <c r="B42" s="203"/>
      <c r="C42" s="203"/>
      <c r="D42" s="154">
        <f>COUNTIF(最高,"&gt;=25")</f>
        <v>4</v>
      </c>
      <c r="E42" s="199"/>
      <c r="F42" s="199"/>
      <c r="G42" s="199"/>
      <c r="H42" s="199"/>
      <c r="I42" s="199"/>
    </row>
    <row r="43" spans="1:9" ht="11.25" customHeight="1">
      <c r="A43" s="204" t="s">
        <v>17</v>
      </c>
      <c r="B43" s="205"/>
      <c r="C43" s="205"/>
      <c r="D43" s="155">
        <f>COUNTIF(最高,"&gt;=30")</f>
        <v>0</v>
      </c>
      <c r="E43" s="199"/>
      <c r="F43" s="199"/>
      <c r="G43" s="199"/>
      <c r="H43" s="199"/>
      <c r="I43" s="199"/>
    </row>
    <row r="44" spans="1:9" ht="11.25" customHeight="1">
      <c r="A44" s="199" t="s">
        <v>18</v>
      </c>
      <c r="B44" s="199"/>
      <c r="C44" s="199"/>
      <c r="D44" s="199"/>
      <c r="E44" s="199"/>
      <c r="F44" s="199"/>
      <c r="G44" s="199"/>
      <c r="H44" s="199"/>
      <c r="I44" s="199"/>
    </row>
    <row r="45" spans="1:9" ht="11.25" customHeight="1">
      <c r="A45" s="207" t="s">
        <v>19</v>
      </c>
      <c r="B45" s="206"/>
      <c r="C45" s="206" t="s">
        <v>3</v>
      </c>
      <c r="D45" s="208" t="s">
        <v>6</v>
      </c>
      <c r="E45" s="199"/>
      <c r="F45" s="207" t="s">
        <v>20</v>
      </c>
      <c r="G45" s="206"/>
      <c r="H45" s="206" t="s">
        <v>3</v>
      </c>
      <c r="I45" s="208" t="s">
        <v>8</v>
      </c>
    </row>
    <row r="46" spans="1:9" ht="11.25" customHeight="1">
      <c r="A46" s="156"/>
      <c r="B46" s="157">
        <f>MAX(最高)</f>
        <v>26.4</v>
      </c>
      <c r="C46" s="3">
        <v>18</v>
      </c>
      <c r="D46" s="159">
        <v>0.5361111111111111</v>
      </c>
      <c r="E46" s="199"/>
      <c r="F46" s="156"/>
      <c r="G46" s="157">
        <f>MIN(最低)</f>
        <v>8.2</v>
      </c>
      <c r="H46" s="3">
        <v>14</v>
      </c>
      <c r="I46" s="257">
        <v>0.17777777777777778</v>
      </c>
    </row>
    <row r="47" spans="1:9" ht="11.25" customHeight="1">
      <c r="A47" s="160"/>
      <c r="B47" s="161"/>
      <c r="C47" s="158"/>
      <c r="D47" s="162"/>
      <c r="E47" s="199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9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5" t="s">
        <v>0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1"/>
      <c r="T1" s="1"/>
      <c r="U1" s="1"/>
      <c r="V1" s="1"/>
      <c r="W1" s="1"/>
      <c r="X1" s="1"/>
      <c r="Y1" s="1"/>
      <c r="Z1" s="227">
        <v>2009</v>
      </c>
      <c r="AA1" s="1" t="s">
        <v>1</v>
      </c>
      <c r="AB1" s="228">
        <v>6</v>
      </c>
      <c r="AC1" s="214"/>
      <c r="AD1" s="1" t="s">
        <v>2</v>
      </c>
      <c r="AE1" s="1"/>
      <c r="AF1" s="1"/>
    </row>
    <row r="2" spans="1:32" ht="12" customHeight="1">
      <c r="A2" s="223" t="s">
        <v>3</v>
      </c>
      <c r="B2" s="224">
        <v>1</v>
      </c>
      <c r="C2" s="224">
        <v>2</v>
      </c>
      <c r="D2" s="224">
        <v>3</v>
      </c>
      <c r="E2" s="224">
        <v>4</v>
      </c>
      <c r="F2" s="224">
        <v>5</v>
      </c>
      <c r="G2" s="224">
        <v>6</v>
      </c>
      <c r="H2" s="224">
        <v>7</v>
      </c>
      <c r="I2" s="224">
        <v>8</v>
      </c>
      <c r="J2" s="224">
        <v>9</v>
      </c>
      <c r="K2" s="224">
        <v>10</v>
      </c>
      <c r="L2" s="224">
        <v>11</v>
      </c>
      <c r="M2" s="224">
        <v>12</v>
      </c>
      <c r="N2" s="224">
        <v>13</v>
      </c>
      <c r="O2" s="224">
        <v>14</v>
      </c>
      <c r="P2" s="224">
        <v>15</v>
      </c>
      <c r="Q2" s="224">
        <v>16</v>
      </c>
      <c r="R2" s="224">
        <v>17</v>
      </c>
      <c r="S2" s="224">
        <v>18</v>
      </c>
      <c r="T2" s="224">
        <v>19</v>
      </c>
      <c r="U2" s="224">
        <v>20</v>
      </c>
      <c r="V2" s="224">
        <v>21</v>
      </c>
      <c r="W2" s="224">
        <v>22</v>
      </c>
      <c r="X2" s="224">
        <v>23</v>
      </c>
      <c r="Y2" s="224">
        <v>24</v>
      </c>
      <c r="Z2" s="229" t="s">
        <v>4</v>
      </c>
      <c r="AA2" s="229" t="s">
        <v>5</v>
      </c>
      <c r="AB2" s="230" t="s">
        <v>6</v>
      </c>
      <c r="AC2" s="229" t="s">
        <v>3</v>
      </c>
      <c r="AD2" s="229" t="s">
        <v>7</v>
      </c>
      <c r="AE2" s="230" t="s">
        <v>8</v>
      </c>
      <c r="AF2" s="1"/>
    </row>
    <row r="3" spans="1:32" ht="11.25" customHeight="1">
      <c r="A3" s="217">
        <v>1</v>
      </c>
      <c r="B3" s="209">
        <v>14.3</v>
      </c>
      <c r="C3" s="209">
        <v>14.2</v>
      </c>
      <c r="D3" s="209">
        <v>14.2</v>
      </c>
      <c r="E3" s="209">
        <v>13.7</v>
      </c>
      <c r="F3" s="209">
        <v>13.7</v>
      </c>
      <c r="G3" s="209">
        <v>13.7</v>
      </c>
      <c r="H3" s="209">
        <v>14.1</v>
      </c>
      <c r="I3" s="209">
        <v>14.4</v>
      </c>
      <c r="J3" s="209">
        <v>16.3</v>
      </c>
      <c r="K3" s="209">
        <v>16.2</v>
      </c>
      <c r="L3" s="209">
        <v>16.9</v>
      </c>
      <c r="M3" s="209">
        <v>18.3</v>
      </c>
      <c r="N3" s="209">
        <v>17.7</v>
      </c>
      <c r="O3" s="209">
        <v>18.2</v>
      </c>
      <c r="P3" s="209">
        <v>16.2</v>
      </c>
      <c r="Q3" s="209">
        <v>15.6</v>
      </c>
      <c r="R3" s="209">
        <v>16</v>
      </c>
      <c r="S3" s="209">
        <v>16.2</v>
      </c>
      <c r="T3" s="209">
        <v>14.8</v>
      </c>
      <c r="U3" s="209">
        <v>14.2</v>
      </c>
      <c r="V3" s="209">
        <v>14.9</v>
      </c>
      <c r="W3" s="209">
        <v>13.8</v>
      </c>
      <c r="X3" s="209">
        <v>12.7</v>
      </c>
      <c r="Y3" s="209">
        <v>12.8</v>
      </c>
      <c r="Z3" s="216">
        <f aca="true" t="shared" si="0" ref="Z3:Z32">AVERAGE(B3:Y3)</f>
        <v>15.129166666666665</v>
      </c>
      <c r="AA3" s="259">
        <v>18.9</v>
      </c>
      <c r="AB3" s="258">
        <v>0.5111111111111112</v>
      </c>
      <c r="AC3" s="2">
        <v>1</v>
      </c>
      <c r="AD3" s="151">
        <v>12.4</v>
      </c>
      <c r="AE3" s="255">
        <v>0.99375</v>
      </c>
      <c r="AF3" s="1"/>
    </row>
    <row r="4" spans="1:32" ht="11.25" customHeight="1">
      <c r="A4" s="217">
        <v>2</v>
      </c>
      <c r="B4" s="209">
        <v>12.4</v>
      </c>
      <c r="C4" s="209">
        <v>13.7</v>
      </c>
      <c r="D4" s="209">
        <v>15.1</v>
      </c>
      <c r="E4" s="209">
        <v>14.9</v>
      </c>
      <c r="F4" s="209">
        <v>14.6</v>
      </c>
      <c r="G4" s="209">
        <v>17.4</v>
      </c>
      <c r="H4" s="209">
        <v>19.4</v>
      </c>
      <c r="I4" s="209">
        <v>21.9</v>
      </c>
      <c r="J4" s="209">
        <v>23.1</v>
      </c>
      <c r="K4" s="209">
        <v>24</v>
      </c>
      <c r="L4" s="209">
        <v>23.6</v>
      </c>
      <c r="M4" s="209">
        <v>22.7</v>
      </c>
      <c r="N4" s="209">
        <v>22.6</v>
      </c>
      <c r="O4" s="209">
        <v>22.2</v>
      </c>
      <c r="P4" s="209">
        <v>22.9</v>
      </c>
      <c r="Q4" s="209">
        <v>22</v>
      </c>
      <c r="R4" s="209">
        <v>21.6</v>
      </c>
      <c r="S4" s="210">
        <v>21</v>
      </c>
      <c r="T4" s="209">
        <v>20.3</v>
      </c>
      <c r="U4" s="209">
        <v>21.4</v>
      </c>
      <c r="V4" s="209">
        <v>20.4</v>
      </c>
      <c r="W4" s="209">
        <v>19.8</v>
      </c>
      <c r="X4" s="209">
        <v>19.2</v>
      </c>
      <c r="Y4" s="209">
        <v>19.1</v>
      </c>
      <c r="Z4" s="216">
        <f t="shared" si="0"/>
        <v>19.804166666666664</v>
      </c>
      <c r="AA4" s="259">
        <v>24.4</v>
      </c>
      <c r="AB4" s="258">
        <v>0.4291666666666667</v>
      </c>
      <c r="AC4" s="2">
        <v>2</v>
      </c>
      <c r="AD4" s="151">
        <v>12.3</v>
      </c>
      <c r="AE4" s="255">
        <v>0.04583333333333334</v>
      </c>
      <c r="AF4" s="1"/>
    </row>
    <row r="5" spans="1:32" ht="11.25" customHeight="1">
      <c r="A5" s="217">
        <v>3</v>
      </c>
      <c r="B5" s="209">
        <v>18.9</v>
      </c>
      <c r="C5" s="209">
        <v>18.9</v>
      </c>
      <c r="D5" s="209">
        <v>18.7</v>
      </c>
      <c r="E5" s="209">
        <v>18.5</v>
      </c>
      <c r="F5" s="209">
        <v>18.8</v>
      </c>
      <c r="G5" s="209">
        <v>19.2</v>
      </c>
      <c r="H5" s="209">
        <v>19.6</v>
      </c>
      <c r="I5" s="209">
        <v>20</v>
      </c>
      <c r="J5" s="209">
        <v>20.5</v>
      </c>
      <c r="K5" s="209">
        <v>21.4</v>
      </c>
      <c r="L5" s="209">
        <v>21.7</v>
      </c>
      <c r="M5" s="209">
        <v>23.3</v>
      </c>
      <c r="N5" s="209">
        <v>22.8</v>
      </c>
      <c r="O5" s="209">
        <v>21.2</v>
      </c>
      <c r="P5" s="209">
        <v>21.4</v>
      </c>
      <c r="Q5" s="209">
        <v>20.5</v>
      </c>
      <c r="R5" s="209">
        <v>20.7</v>
      </c>
      <c r="S5" s="209">
        <v>19.8</v>
      </c>
      <c r="T5" s="209">
        <v>19.9</v>
      </c>
      <c r="U5" s="209">
        <v>19.7</v>
      </c>
      <c r="V5" s="209">
        <v>19.5</v>
      </c>
      <c r="W5" s="209">
        <v>19.3</v>
      </c>
      <c r="X5" s="209">
        <v>18.8</v>
      </c>
      <c r="Y5" s="209">
        <v>18.3</v>
      </c>
      <c r="Z5" s="216">
        <f t="shared" si="0"/>
        <v>20.058333333333334</v>
      </c>
      <c r="AA5" s="259">
        <v>23.4</v>
      </c>
      <c r="AB5" s="258">
        <v>0.5020833333333333</v>
      </c>
      <c r="AC5" s="2">
        <v>3</v>
      </c>
      <c r="AD5" s="151">
        <v>18.3</v>
      </c>
      <c r="AE5" s="255">
        <v>1</v>
      </c>
      <c r="AF5" s="1"/>
    </row>
    <row r="6" spans="1:32" ht="11.25" customHeight="1">
      <c r="A6" s="217">
        <v>4</v>
      </c>
      <c r="B6" s="209">
        <v>18</v>
      </c>
      <c r="C6" s="209">
        <v>17.9</v>
      </c>
      <c r="D6" s="209">
        <v>17.9</v>
      </c>
      <c r="E6" s="209">
        <v>17.9</v>
      </c>
      <c r="F6" s="209">
        <v>18</v>
      </c>
      <c r="G6" s="209">
        <v>18.3</v>
      </c>
      <c r="H6" s="209">
        <v>18.4</v>
      </c>
      <c r="I6" s="209">
        <v>18.5</v>
      </c>
      <c r="J6" s="209">
        <v>19.1</v>
      </c>
      <c r="K6" s="209">
        <v>20.5</v>
      </c>
      <c r="L6" s="209">
        <v>19.4</v>
      </c>
      <c r="M6" s="209">
        <v>19.8</v>
      </c>
      <c r="N6" s="209">
        <v>19.8</v>
      </c>
      <c r="O6" s="209">
        <v>21.4</v>
      </c>
      <c r="P6" s="209">
        <v>20.7</v>
      </c>
      <c r="Q6" s="209">
        <v>20.2</v>
      </c>
      <c r="R6" s="209">
        <v>20</v>
      </c>
      <c r="S6" s="209">
        <v>19.1</v>
      </c>
      <c r="T6" s="209">
        <v>18.1</v>
      </c>
      <c r="U6" s="209">
        <v>17.9</v>
      </c>
      <c r="V6" s="209">
        <v>17.8</v>
      </c>
      <c r="W6" s="209">
        <v>17.7</v>
      </c>
      <c r="X6" s="209">
        <v>17.5</v>
      </c>
      <c r="Y6" s="209">
        <v>17.4</v>
      </c>
      <c r="Z6" s="216">
        <f t="shared" si="0"/>
        <v>18.804166666666664</v>
      </c>
      <c r="AA6" s="259">
        <v>21.7</v>
      </c>
      <c r="AB6" s="258">
        <v>0.5819444444444445</v>
      </c>
      <c r="AC6" s="2">
        <v>4</v>
      </c>
      <c r="AD6" s="151">
        <v>17.2</v>
      </c>
      <c r="AE6" s="255">
        <v>0.9805555555555556</v>
      </c>
      <c r="AF6" s="1"/>
    </row>
    <row r="7" spans="1:32" ht="11.25" customHeight="1">
      <c r="A7" s="217">
        <v>5</v>
      </c>
      <c r="B7" s="209">
        <v>17.3</v>
      </c>
      <c r="C7" s="209">
        <v>17.2</v>
      </c>
      <c r="D7" s="209">
        <v>17.4</v>
      </c>
      <c r="E7" s="209">
        <v>17.3</v>
      </c>
      <c r="F7" s="209">
        <v>16.4</v>
      </c>
      <c r="G7" s="209">
        <v>16.9</v>
      </c>
      <c r="H7" s="209">
        <v>17.9</v>
      </c>
      <c r="I7" s="209">
        <v>18.5</v>
      </c>
      <c r="J7" s="209">
        <v>19.1</v>
      </c>
      <c r="K7" s="209">
        <v>18.9</v>
      </c>
      <c r="L7" s="209">
        <v>19.5</v>
      </c>
      <c r="M7" s="209">
        <v>20.2</v>
      </c>
      <c r="N7" s="209">
        <v>18.7</v>
      </c>
      <c r="O7" s="209">
        <v>18.7</v>
      </c>
      <c r="P7" s="209">
        <v>19.2</v>
      </c>
      <c r="Q7" s="209">
        <v>18.7</v>
      </c>
      <c r="R7" s="209">
        <v>18.3</v>
      </c>
      <c r="S7" s="209">
        <v>18.1</v>
      </c>
      <c r="T7" s="209">
        <v>17.8</v>
      </c>
      <c r="U7" s="209">
        <v>17.6</v>
      </c>
      <c r="V7" s="209">
        <v>17.1</v>
      </c>
      <c r="W7" s="209">
        <v>17.2</v>
      </c>
      <c r="X7" s="209">
        <v>16.9</v>
      </c>
      <c r="Y7" s="209">
        <v>17.3</v>
      </c>
      <c r="Z7" s="216">
        <f t="shared" si="0"/>
        <v>18.008333333333336</v>
      </c>
      <c r="AA7" s="259">
        <v>20.3</v>
      </c>
      <c r="AB7" s="258">
        <v>0.5027777777777778</v>
      </c>
      <c r="AC7" s="2">
        <v>5</v>
      </c>
      <c r="AD7" s="151">
        <v>16.4</v>
      </c>
      <c r="AE7" s="255">
        <v>0.23125</v>
      </c>
      <c r="AF7" s="1"/>
    </row>
    <row r="8" spans="1:32" ht="11.25" customHeight="1">
      <c r="A8" s="217">
        <v>6</v>
      </c>
      <c r="B8" s="209">
        <v>17.4</v>
      </c>
      <c r="C8" s="209">
        <v>17.7</v>
      </c>
      <c r="D8" s="209">
        <v>18</v>
      </c>
      <c r="E8" s="209">
        <v>18</v>
      </c>
      <c r="F8" s="209">
        <v>17.6</v>
      </c>
      <c r="G8" s="209">
        <v>17.6</v>
      </c>
      <c r="H8" s="209">
        <v>17.9</v>
      </c>
      <c r="I8" s="209">
        <v>18</v>
      </c>
      <c r="J8" s="209">
        <v>17.8</v>
      </c>
      <c r="K8" s="209">
        <v>19.2</v>
      </c>
      <c r="L8" s="209">
        <v>21.6</v>
      </c>
      <c r="M8" s="209">
        <v>20.3</v>
      </c>
      <c r="N8" s="209">
        <v>23.3</v>
      </c>
      <c r="O8" s="209">
        <v>20.8</v>
      </c>
      <c r="P8" s="209">
        <v>19.6</v>
      </c>
      <c r="Q8" s="209">
        <v>20.1</v>
      </c>
      <c r="R8" s="209">
        <v>20.4</v>
      </c>
      <c r="S8" s="209">
        <v>18.8</v>
      </c>
      <c r="T8" s="209">
        <v>18.6</v>
      </c>
      <c r="U8" s="209">
        <v>18.6</v>
      </c>
      <c r="V8" s="209">
        <v>18.5</v>
      </c>
      <c r="W8" s="209">
        <v>18.8</v>
      </c>
      <c r="X8" s="209">
        <v>18.2</v>
      </c>
      <c r="Y8" s="209">
        <v>17.2</v>
      </c>
      <c r="Z8" s="216">
        <f t="shared" si="0"/>
        <v>18.916666666666668</v>
      </c>
      <c r="AA8" s="259">
        <v>23.4</v>
      </c>
      <c r="AB8" s="258">
        <v>0.5444444444444444</v>
      </c>
      <c r="AC8" s="2">
        <v>6</v>
      </c>
      <c r="AD8" s="151">
        <v>17.2</v>
      </c>
      <c r="AE8" s="255">
        <v>1</v>
      </c>
      <c r="AF8" s="1"/>
    </row>
    <row r="9" spans="1:32" ht="11.25" customHeight="1">
      <c r="A9" s="217">
        <v>7</v>
      </c>
      <c r="B9" s="209">
        <v>17.1</v>
      </c>
      <c r="C9" s="209">
        <v>17.9</v>
      </c>
      <c r="D9" s="209">
        <v>18.1</v>
      </c>
      <c r="E9" s="209">
        <v>17</v>
      </c>
      <c r="F9" s="209">
        <v>16.7</v>
      </c>
      <c r="G9" s="209">
        <v>17.5</v>
      </c>
      <c r="H9" s="209">
        <v>19.1</v>
      </c>
      <c r="I9" s="209">
        <v>20.7</v>
      </c>
      <c r="J9" s="209">
        <v>21.4</v>
      </c>
      <c r="K9" s="209">
        <v>21.8</v>
      </c>
      <c r="L9" s="209">
        <v>21.6</v>
      </c>
      <c r="M9" s="209">
        <v>21.3</v>
      </c>
      <c r="N9" s="209">
        <v>21.4</v>
      </c>
      <c r="O9" s="209">
        <v>21.3</v>
      </c>
      <c r="P9" s="209">
        <v>19.9</v>
      </c>
      <c r="Q9" s="209">
        <v>18.8</v>
      </c>
      <c r="R9" s="209">
        <v>17.2</v>
      </c>
      <c r="S9" s="209">
        <v>16</v>
      </c>
      <c r="T9" s="209">
        <v>15.7</v>
      </c>
      <c r="U9" s="209">
        <v>15.4</v>
      </c>
      <c r="V9" s="209">
        <v>15.3</v>
      </c>
      <c r="W9" s="209">
        <v>15.1</v>
      </c>
      <c r="X9" s="209">
        <v>15.2</v>
      </c>
      <c r="Y9" s="209">
        <v>15.7</v>
      </c>
      <c r="Z9" s="216">
        <f t="shared" si="0"/>
        <v>18.216666666666665</v>
      </c>
      <c r="AA9" s="259">
        <v>22.4</v>
      </c>
      <c r="AB9" s="258">
        <v>0.4083333333333334</v>
      </c>
      <c r="AC9" s="2">
        <v>7</v>
      </c>
      <c r="AD9" s="151">
        <v>14.8</v>
      </c>
      <c r="AE9" s="255">
        <v>0.9423611111111111</v>
      </c>
      <c r="AF9" s="1"/>
    </row>
    <row r="10" spans="1:32" ht="11.25" customHeight="1">
      <c r="A10" s="217">
        <v>8</v>
      </c>
      <c r="B10" s="209">
        <v>15.9</v>
      </c>
      <c r="C10" s="209">
        <v>15.9</v>
      </c>
      <c r="D10" s="209">
        <v>15</v>
      </c>
      <c r="E10" s="209">
        <v>14.9</v>
      </c>
      <c r="F10" s="209">
        <v>14.6</v>
      </c>
      <c r="G10" s="209">
        <v>14.7</v>
      </c>
      <c r="H10" s="209">
        <v>15.3</v>
      </c>
      <c r="I10" s="209">
        <v>15.8</v>
      </c>
      <c r="J10" s="209">
        <v>15.5</v>
      </c>
      <c r="K10" s="209">
        <v>15.9</v>
      </c>
      <c r="L10" s="209">
        <v>16.2</v>
      </c>
      <c r="M10" s="209">
        <v>16.8</v>
      </c>
      <c r="N10" s="209">
        <v>17.9</v>
      </c>
      <c r="O10" s="209">
        <v>17.7</v>
      </c>
      <c r="P10" s="209">
        <v>17.2</v>
      </c>
      <c r="Q10" s="209">
        <v>16.6</v>
      </c>
      <c r="R10" s="209">
        <v>16.1</v>
      </c>
      <c r="S10" s="209">
        <v>16.1</v>
      </c>
      <c r="T10" s="209">
        <v>16.2</v>
      </c>
      <c r="U10" s="209">
        <v>16.6</v>
      </c>
      <c r="V10" s="209">
        <v>16.3</v>
      </c>
      <c r="W10" s="209">
        <v>16.1</v>
      </c>
      <c r="X10" s="209">
        <v>15.4</v>
      </c>
      <c r="Y10" s="209">
        <v>15.9</v>
      </c>
      <c r="Z10" s="216">
        <f t="shared" si="0"/>
        <v>16.025000000000002</v>
      </c>
      <c r="AA10" s="259">
        <v>18.4</v>
      </c>
      <c r="AB10" s="258">
        <v>0.5555555555555556</v>
      </c>
      <c r="AC10" s="2">
        <v>8</v>
      </c>
      <c r="AD10" s="151">
        <v>14.5</v>
      </c>
      <c r="AE10" s="255">
        <v>0.22430555555555556</v>
      </c>
      <c r="AF10" s="1"/>
    </row>
    <row r="11" spans="1:32" ht="11.25" customHeight="1">
      <c r="A11" s="217">
        <v>9</v>
      </c>
      <c r="B11" s="209">
        <v>16.7</v>
      </c>
      <c r="C11" s="209">
        <v>17</v>
      </c>
      <c r="D11" s="209">
        <v>18</v>
      </c>
      <c r="E11" s="209">
        <v>17.1</v>
      </c>
      <c r="F11" s="209">
        <v>16</v>
      </c>
      <c r="G11" s="209">
        <v>16.7</v>
      </c>
      <c r="H11" s="209">
        <v>17.7</v>
      </c>
      <c r="I11" s="209">
        <v>16</v>
      </c>
      <c r="J11" s="209">
        <v>16.9</v>
      </c>
      <c r="K11" s="209">
        <v>17.8</v>
      </c>
      <c r="L11" s="209">
        <v>18.3</v>
      </c>
      <c r="M11" s="209">
        <v>19.8</v>
      </c>
      <c r="N11" s="209">
        <v>19.5</v>
      </c>
      <c r="O11" s="209">
        <v>18.4</v>
      </c>
      <c r="P11" s="209">
        <v>19.1</v>
      </c>
      <c r="Q11" s="209">
        <v>20.2</v>
      </c>
      <c r="R11" s="209">
        <v>19.3</v>
      </c>
      <c r="S11" s="209">
        <v>19.2</v>
      </c>
      <c r="T11" s="209">
        <v>19.4</v>
      </c>
      <c r="U11" s="209">
        <v>19.6</v>
      </c>
      <c r="V11" s="209">
        <v>18.8</v>
      </c>
      <c r="W11" s="209">
        <v>18.9</v>
      </c>
      <c r="X11" s="209">
        <v>18.9</v>
      </c>
      <c r="Y11" s="209">
        <v>18</v>
      </c>
      <c r="Z11" s="216">
        <f t="shared" si="0"/>
        <v>18.220833333333335</v>
      </c>
      <c r="AA11" s="259">
        <v>20.5</v>
      </c>
      <c r="AB11" s="258">
        <v>0.5555555555555556</v>
      </c>
      <c r="AC11" s="2">
        <v>9</v>
      </c>
      <c r="AD11" s="151">
        <v>15.7</v>
      </c>
      <c r="AE11" s="255">
        <v>0.34652777777777777</v>
      </c>
      <c r="AF11" s="1"/>
    </row>
    <row r="12" spans="1:32" ht="11.25" customHeight="1">
      <c r="A12" s="225">
        <v>10</v>
      </c>
      <c r="B12" s="211">
        <v>17.9</v>
      </c>
      <c r="C12" s="211">
        <v>18.1</v>
      </c>
      <c r="D12" s="211">
        <v>17.7</v>
      </c>
      <c r="E12" s="211">
        <v>17.3</v>
      </c>
      <c r="F12" s="211">
        <v>17.2</v>
      </c>
      <c r="G12" s="211">
        <v>17.9</v>
      </c>
      <c r="H12" s="211">
        <v>18.7</v>
      </c>
      <c r="I12" s="211">
        <v>18.3</v>
      </c>
      <c r="J12" s="211">
        <v>17.8</v>
      </c>
      <c r="K12" s="211">
        <v>20.4</v>
      </c>
      <c r="L12" s="211">
        <v>19.3</v>
      </c>
      <c r="M12" s="211">
        <v>19.8</v>
      </c>
      <c r="N12" s="211">
        <v>21.4</v>
      </c>
      <c r="O12" s="211">
        <v>20.7</v>
      </c>
      <c r="P12" s="211">
        <v>19.5</v>
      </c>
      <c r="Q12" s="211">
        <v>21.5</v>
      </c>
      <c r="R12" s="211">
        <v>19.1</v>
      </c>
      <c r="S12" s="211">
        <v>20.4</v>
      </c>
      <c r="T12" s="211">
        <v>20.1</v>
      </c>
      <c r="U12" s="211">
        <v>19.9</v>
      </c>
      <c r="V12" s="211">
        <v>21.1</v>
      </c>
      <c r="W12" s="211">
        <v>20.8</v>
      </c>
      <c r="X12" s="211">
        <v>20.7</v>
      </c>
      <c r="Y12" s="211">
        <v>20.1</v>
      </c>
      <c r="Z12" s="226">
        <f t="shared" si="0"/>
        <v>19.404166666666672</v>
      </c>
      <c r="AA12" s="259">
        <v>21.7</v>
      </c>
      <c r="AB12" s="258">
        <v>0.6722222222222222</v>
      </c>
      <c r="AC12" s="213">
        <v>10</v>
      </c>
      <c r="AD12" s="157">
        <v>17</v>
      </c>
      <c r="AE12" s="256">
        <v>0.14583333333333334</v>
      </c>
      <c r="AF12" s="1"/>
    </row>
    <row r="13" spans="1:32" ht="11.25" customHeight="1">
      <c r="A13" s="217">
        <v>11</v>
      </c>
      <c r="B13" s="209">
        <v>19.7</v>
      </c>
      <c r="C13" s="209">
        <v>19.3</v>
      </c>
      <c r="D13" s="209">
        <v>19.4</v>
      </c>
      <c r="E13" s="209">
        <v>18.7</v>
      </c>
      <c r="F13" s="209">
        <v>18.2</v>
      </c>
      <c r="G13" s="209">
        <v>17.9</v>
      </c>
      <c r="H13" s="209">
        <v>18.1</v>
      </c>
      <c r="I13" s="209">
        <v>17.8</v>
      </c>
      <c r="J13" s="209">
        <v>17.9</v>
      </c>
      <c r="K13" s="209">
        <v>17.8</v>
      </c>
      <c r="L13" s="209">
        <v>18.1</v>
      </c>
      <c r="M13" s="209">
        <v>18.5</v>
      </c>
      <c r="N13" s="209">
        <v>19.3</v>
      </c>
      <c r="O13" s="209">
        <v>20.5</v>
      </c>
      <c r="P13" s="209">
        <v>20</v>
      </c>
      <c r="Q13" s="209">
        <v>20.7</v>
      </c>
      <c r="R13" s="209">
        <v>20.7</v>
      </c>
      <c r="S13" s="209">
        <v>20</v>
      </c>
      <c r="T13" s="209">
        <v>19.2</v>
      </c>
      <c r="U13" s="209">
        <v>17.3</v>
      </c>
      <c r="V13" s="209">
        <v>16.4</v>
      </c>
      <c r="W13" s="209">
        <v>16.1</v>
      </c>
      <c r="X13" s="209">
        <v>16.2</v>
      </c>
      <c r="Y13" s="209">
        <v>16.8</v>
      </c>
      <c r="Z13" s="216">
        <f t="shared" si="0"/>
        <v>18.525000000000002</v>
      </c>
      <c r="AA13" s="259">
        <v>21</v>
      </c>
      <c r="AB13" s="258">
        <v>0.7006944444444444</v>
      </c>
      <c r="AC13" s="2">
        <v>11</v>
      </c>
      <c r="AD13" s="151">
        <v>15.9</v>
      </c>
      <c r="AE13" s="255">
        <v>0.9895833333333334</v>
      </c>
      <c r="AF13" s="1"/>
    </row>
    <row r="14" spans="1:32" ht="11.25" customHeight="1">
      <c r="A14" s="217">
        <v>12</v>
      </c>
      <c r="B14" s="209">
        <v>15.9</v>
      </c>
      <c r="C14" s="209">
        <v>15</v>
      </c>
      <c r="D14" s="209">
        <v>14.2</v>
      </c>
      <c r="E14" s="209">
        <v>14.3</v>
      </c>
      <c r="F14" s="209">
        <v>14.8</v>
      </c>
      <c r="G14" s="209">
        <v>16.8</v>
      </c>
      <c r="H14" s="209">
        <v>19.1</v>
      </c>
      <c r="I14" s="209">
        <v>19.6</v>
      </c>
      <c r="J14" s="209">
        <v>22.2</v>
      </c>
      <c r="K14" s="209">
        <v>21.5</v>
      </c>
      <c r="L14" s="209">
        <v>21.5</v>
      </c>
      <c r="M14" s="209">
        <v>23.5</v>
      </c>
      <c r="N14" s="209">
        <v>24</v>
      </c>
      <c r="O14" s="209">
        <v>21.5</v>
      </c>
      <c r="P14" s="209">
        <v>21.3</v>
      </c>
      <c r="Q14" s="209">
        <v>21.1</v>
      </c>
      <c r="R14" s="209">
        <v>20.8</v>
      </c>
      <c r="S14" s="209">
        <v>20.7</v>
      </c>
      <c r="T14" s="209">
        <v>20.7</v>
      </c>
      <c r="U14" s="209">
        <v>20.5</v>
      </c>
      <c r="V14" s="209">
        <v>19.5</v>
      </c>
      <c r="W14" s="209">
        <v>19.4</v>
      </c>
      <c r="X14" s="209">
        <v>19</v>
      </c>
      <c r="Y14" s="209">
        <v>17.9</v>
      </c>
      <c r="Z14" s="216">
        <f t="shared" si="0"/>
        <v>19.366666666666664</v>
      </c>
      <c r="AA14" s="259">
        <v>24.4</v>
      </c>
      <c r="AB14" s="258">
        <v>0.5215277777777778</v>
      </c>
      <c r="AC14" s="2">
        <v>12</v>
      </c>
      <c r="AD14" s="151">
        <v>13.8</v>
      </c>
      <c r="AE14" s="255">
        <v>0.15972222222222224</v>
      </c>
      <c r="AF14" s="1"/>
    </row>
    <row r="15" spans="1:32" ht="11.25" customHeight="1">
      <c r="A15" s="217">
        <v>13</v>
      </c>
      <c r="B15" s="209">
        <v>17.5</v>
      </c>
      <c r="C15" s="209">
        <v>17.1</v>
      </c>
      <c r="D15" s="209">
        <v>17.1</v>
      </c>
      <c r="E15" s="209">
        <v>17.4</v>
      </c>
      <c r="F15" s="209">
        <v>17.2</v>
      </c>
      <c r="G15" s="209">
        <v>18.7</v>
      </c>
      <c r="H15" s="209">
        <v>19.6</v>
      </c>
      <c r="I15" s="209">
        <v>19.8</v>
      </c>
      <c r="J15" s="209">
        <v>20.4</v>
      </c>
      <c r="K15" s="209">
        <v>22.8</v>
      </c>
      <c r="L15" s="209">
        <v>21.7</v>
      </c>
      <c r="M15" s="209">
        <v>23.4</v>
      </c>
      <c r="N15" s="209">
        <v>22.8</v>
      </c>
      <c r="O15" s="209">
        <v>21.7</v>
      </c>
      <c r="P15" s="209">
        <v>22.6</v>
      </c>
      <c r="Q15" s="209">
        <v>22.7</v>
      </c>
      <c r="R15" s="209">
        <v>21.2</v>
      </c>
      <c r="S15" s="209">
        <v>18.6</v>
      </c>
      <c r="T15" s="209">
        <v>17.1</v>
      </c>
      <c r="U15" s="209">
        <v>16.9</v>
      </c>
      <c r="V15" s="209">
        <v>17.2</v>
      </c>
      <c r="W15" s="209">
        <v>17.3</v>
      </c>
      <c r="X15" s="209">
        <v>17.8</v>
      </c>
      <c r="Y15" s="209">
        <v>17.5</v>
      </c>
      <c r="Z15" s="216">
        <f t="shared" si="0"/>
        <v>19.420833333333338</v>
      </c>
      <c r="AA15" s="259">
        <v>23.9</v>
      </c>
      <c r="AB15" s="258">
        <v>0.4263888888888889</v>
      </c>
      <c r="AC15" s="2">
        <v>13</v>
      </c>
      <c r="AD15" s="151">
        <v>16.7</v>
      </c>
      <c r="AE15" s="255">
        <v>0.8256944444444444</v>
      </c>
      <c r="AF15" s="1"/>
    </row>
    <row r="16" spans="1:32" ht="11.25" customHeight="1">
      <c r="A16" s="217">
        <v>14</v>
      </c>
      <c r="B16" s="209">
        <v>17.7</v>
      </c>
      <c r="C16" s="209">
        <v>18.2</v>
      </c>
      <c r="D16" s="209">
        <v>17.9</v>
      </c>
      <c r="E16" s="209">
        <v>17.8</v>
      </c>
      <c r="F16" s="209">
        <v>17.4</v>
      </c>
      <c r="G16" s="209">
        <v>16.9</v>
      </c>
      <c r="H16" s="209">
        <v>17</v>
      </c>
      <c r="I16" s="209">
        <v>16.7</v>
      </c>
      <c r="J16" s="209">
        <v>16.6</v>
      </c>
      <c r="K16" s="209">
        <v>18.5</v>
      </c>
      <c r="L16" s="209">
        <v>19.1</v>
      </c>
      <c r="M16" s="209">
        <v>18.6</v>
      </c>
      <c r="N16" s="209">
        <v>19.1</v>
      </c>
      <c r="O16" s="209">
        <v>19</v>
      </c>
      <c r="P16" s="209">
        <v>18.9</v>
      </c>
      <c r="Q16" s="209">
        <v>17.7</v>
      </c>
      <c r="R16" s="209">
        <v>18.2</v>
      </c>
      <c r="S16" s="209">
        <v>18.7</v>
      </c>
      <c r="T16" s="209">
        <v>17.8</v>
      </c>
      <c r="U16" s="209">
        <v>18.7</v>
      </c>
      <c r="V16" s="209">
        <v>18.6</v>
      </c>
      <c r="W16" s="209">
        <v>18.2</v>
      </c>
      <c r="X16" s="209">
        <v>17.1</v>
      </c>
      <c r="Y16" s="209">
        <v>17.6</v>
      </c>
      <c r="Z16" s="216">
        <f t="shared" si="0"/>
        <v>18</v>
      </c>
      <c r="AA16" s="259">
        <v>20.7</v>
      </c>
      <c r="AB16" s="258">
        <v>0.4451388888888889</v>
      </c>
      <c r="AC16" s="2">
        <v>14</v>
      </c>
      <c r="AD16" s="151">
        <v>15.9</v>
      </c>
      <c r="AE16" s="255">
        <v>0.3506944444444444</v>
      </c>
      <c r="AF16" s="1"/>
    </row>
    <row r="17" spans="1:32" ht="11.25" customHeight="1">
      <c r="A17" s="217">
        <v>15</v>
      </c>
      <c r="B17" s="209">
        <v>16.8</v>
      </c>
      <c r="C17" s="209">
        <v>15.9</v>
      </c>
      <c r="D17" s="209">
        <v>15.7</v>
      </c>
      <c r="E17" s="209">
        <v>15.5</v>
      </c>
      <c r="F17" s="209">
        <v>15.5</v>
      </c>
      <c r="G17" s="209">
        <v>16</v>
      </c>
      <c r="H17" s="209">
        <v>16.6</v>
      </c>
      <c r="I17" s="209">
        <v>17.1</v>
      </c>
      <c r="J17" s="209">
        <v>18.8</v>
      </c>
      <c r="K17" s="209">
        <v>17.2</v>
      </c>
      <c r="L17" s="209">
        <v>19.1</v>
      </c>
      <c r="M17" s="209">
        <v>19.6</v>
      </c>
      <c r="N17" s="209">
        <v>18.4</v>
      </c>
      <c r="O17" s="209">
        <v>18.9</v>
      </c>
      <c r="P17" s="209">
        <v>18.8</v>
      </c>
      <c r="Q17" s="209">
        <v>17.9</v>
      </c>
      <c r="R17" s="209">
        <v>17.7</v>
      </c>
      <c r="S17" s="209">
        <v>17.3</v>
      </c>
      <c r="T17" s="209">
        <v>17.3</v>
      </c>
      <c r="U17" s="209">
        <v>16.9</v>
      </c>
      <c r="V17" s="209">
        <v>16.9</v>
      </c>
      <c r="W17" s="209">
        <v>16.5</v>
      </c>
      <c r="X17" s="209">
        <v>15.8</v>
      </c>
      <c r="Y17" s="209">
        <v>15.2</v>
      </c>
      <c r="Z17" s="216">
        <f t="shared" si="0"/>
        <v>17.141666666666662</v>
      </c>
      <c r="AA17" s="259">
        <v>20.3</v>
      </c>
      <c r="AB17" s="258">
        <v>0.49722222222222223</v>
      </c>
      <c r="AC17" s="2">
        <v>15</v>
      </c>
      <c r="AD17" s="151">
        <v>15.1</v>
      </c>
      <c r="AE17" s="255">
        <v>0.9993055555555556</v>
      </c>
      <c r="AF17" s="1"/>
    </row>
    <row r="18" spans="1:32" ht="11.25" customHeight="1">
      <c r="A18" s="217">
        <v>16</v>
      </c>
      <c r="B18" s="209">
        <v>15.1</v>
      </c>
      <c r="C18" s="209">
        <v>14.9</v>
      </c>
      <c r="D18" s="209">
        <v>14.9</v>
      </c>
      <c r="E18" s="209">
        <v>15</v>
      </c>
      <c r="F18" s="209">
        <v>15.1</v>
      </c>
      <c r="G18" s="209">
        <v>15.7</v>
      </c>
      <c r="H18" s="209">
        <v>16.8</v>
      </c>
      <c r="I18" s="209">
        <v>17.2</v>
      </c>
      <c r="J18" s="209">
        <v>18.2</v>
      </c>
      <c r="K18" s="209">
        <v>18.7</v>
      </c>
      <c r="L18" s="209">
        <v>19.5</v>
      </c>
      <c r="M18" s="209">
        <v>20.1</v>
      </c>
      <c r="N18" s="209">
        <v>19.8</v>
      </c>
      <c r="O18" s="209">
        <v>18.7</v>
      </c>
      <c r="P18" s="209">
        <v>17.5</v>
      </c>
      <c r="Q18" s="209">
        <v>17.7</v>
      </c>
      <c r="R18" s="209">
        <v>18.3</v>
      </c>
      <c r="S18" s="209">
        <v>17.8</v>
      </c>
      <c r="T18" s="209">
        <v>17.8</v>
      </c>
      <c r="U18" s="209">
        <v>17.9</v>
      </c>
      <c r="V18" s="209">
        <v>17.9</v>
      </c>
      <c r="W18" s="209">
        <v>17.2</v>
      </c>
      <c r="X18" s="209">
        <v>16.9</v>
      </c>
      <c r="Y18" s="209">
        <v>16.9</v>
      </c>
      <c r="Z18" s="216">
        <f t="shared" si="0"/>
        <v>17.316666666666663</v>
      </c>
      <c r="AA18" s="259">
        <v>20.6</v>
      </c>
      <c r="AB18" s="258">
        <v>0.5090277777777777</v>
      </c>
      <c r="AC18" s="2">
        <v>16</v>
      </c>
      <c r="AD18" s="151">
        <v>14.8</v>
      </c>
      <c r="AE18" s="255">
        <v>0.14305555555555557</v>
      </c>
      <c r="AF18" s="1"/>
    </row>
    <row r="19" spans="1:32" ht="11.25" customHeight="1">
      <c r="A19" s="217">
        <v>17</v>
      </c>
      <c r="B19" s="209">
        <v>16.7</v>
      </c>
      <c r="C19" s="209">
        <v>16.4</v>
      </c>
      <c r="D19" s="209">
        <v>16.3</v>
      </c>
      <c r="E19" s="209">
        <v>16.3</v>
      </c>
      <c r="F19" s="209">
        <v>16.4</v>
      </c>
      <c r="G19" s="209">
        <v>16.5</v>
      </c>
      <c r="H19" s="209">
        <v>16.8</v>
      </c>
      <c r="I19" s="209">
        <v>18.4</v>
      </c>
      <c r="J19" s="209">
        <v>18.1</v>
      </c>
      <c r="K19" s="209">
        <v>18.5</v>
      </c>
      <c r="L19" s="209">
        <v>17.7</v>
      </c>
      <c r="M19" s="209">
        <v>18.8</v>
      </c>
      <c r="N19" s="209">
        <v>18.9</v>
      </c>
      <c r="O19" s="209">
        <v>18</v>
      </c>
      <c r="P19" s="209">
        <v>18.7</v>
      </c>
      <c r="Q19" s="209">
        <v>18.3</v>
      </c>
      <c r="R19" s="209">
        <v>17.4</v>
      </c>
      <c r="S19" s="209">
        <v>17.1</v>
      </c>
      <c r="T19" s="209">
        <v>16.6</v>
      </c>
      <c r="U19" s="209">
        <v>16.5</v>
      </c>
      <c r="V19" s="209">
        <v>16.4</v>
      </c>
      <c r="W19" s="209">
        <v>16.2</v>
      </c>
      <c r="X19" s="209">
        <v>16.3</v>
      </c>
      <c r="Y19" s="209">
        <v>16.2</v>
      </c>
      <c r="Z19" s="216">
        <f t="shared" si="0"/>
        <v>17.229166666666668</v>
      </c>
      <c r="AA19" s="259">
        <v>19.3</v>
      </c>
      <c r="AB19" s="258">
        <v>0.6020833333333333</v>
      </c>
      <c r="AC19" s="2">
        <v>17</v>
      </c>
      <c r="AD19" s="151">
        <v>16.1</v>
      </c>
      <c r="AE19" s="255">
        <v>0.9916666666666667</v>
      </c>
      <c r="AF19" s="1"/>
    </row>
    <row r="20" spans="1:32" ht="11.25" customHeight="1">
      <c r="A20" s="217">
        <v>18</v>
      </c>
      <c r="B20" s="209">
        <v>15.8</v>
      </c>
      <c r="C20" s="209">
        <v>15.4</v>
      </c>
      <c r="D20" s="209">
        <v>15.9</v>
      </c>
      <c r="E20" s="209">
        <v>16.1</v>
      </c>
      <c r="F20" s="209">
        <v>16.1</v>
      </c>
      <c r="G20" s="209">
        <v>16.6</v>
      </c>
      <c r="H20" s="209">
        <v>17.5</v>
      </c>
      <c r="I20" s="209">
        <v>17.7</v>
      </c>
      <c r="J20" s="209">
        <v>17.9</v>
      </c>
      <c r="K20" s="209">
        <v>18.3</v>
      </c>
      <c r="L20" s="209">
        <v>18.2</v>
      </c>
      <c r="M20" s="209">
        <v>18.2</v>
      </c>
      <c r="N20" s="209">
        <v>18.4</v>
      </c>
      <c r="O20" s="209">
        <v>19</v>
      </c>
      <c r="P20" s="209">
        <v>19</v>
      </c>
      <c r="Q20" s="209">
        <v>18.4</v>
      </c>
      <c r="R20" s="209">
        <v>19.2</v>
      </c>
      <c r="S20" s="209">
        <v>18.9</v>
      </c>
      <c r="T20" s="209">
        <v>18.5</v>
      </c>
      <c r="U20" s="209">
        <v>18.3</v>
      </c>
      <c r="V20" s="209">
        <v>18.5</v>
      </c>
      <c r="W20" s="209">
        <v>18</v>
      </c>
      <c r="X20" s="209">
        <v>17.9</v>
      </c>
      <c r="Y20" s="209">
        <v>17.5</v>
      </c>
      <c r="Z20" s="216">
        <f t="shared" si="0"/>
        <v>17.72083333333333</v>
      </c>
      <c r="AA20" s="259">
        <v>19.7</v>
      </c>
      <c r="AB20" s="258">
        <v>0.6486111111111111</v>
      </c>
      <c r="AC20" s="2">
        <v>18</v>
      </c>
      <c r="AD20" s="151">
        <v>15.3</v>
      </c>
      <c r="AE20" s="255">
        <v>0.08472222222222221</v>
      </c>
      <c r="AF20" s="1"/>
    </row>
    <row r="21" spans="1:32" ht="11.25" customHeight="1">
      <c r="A21" s="217">
        <v>19</v>
      </c>
      <c r="B21" s="209">
        <v>17.5</v>
      </c>
      <c r="C21" s="209">
        <v>16.9</v>
      </c>
      <c r="D21" s="209">
        <v>16.7</v>
      </c>
      <c r="E21" s="209">
        <v>17</v>
      </c>
      <c r="F21" s="209">
        <v>16.3</v>
      </c>
      <c r="G21" s="209">
        <v>16.2</v>
      </c>
      <c r="H21" s="209">
        <v>16.2</v>
      </c>
      <c r="I21" s="209">
        <v>16</v>
      </c>
      <c r="J21" s="209">
        <v>16.2</v>
      </c>
      <c r="K21" s="209">
        <v>16.6</v>
      </c>
      <c r="L21" s="209">
        <v>17.1</v>
      </c>
      <c r="M21" s="209">
        <v>17.4</v>
      </c>
      <c r="N21" s="209">
        <v>17.8</v>
      </c>
      <c r="O21" s="209">
        <v>18.5</v>
      </c>
      <c r="P21" s="209">
        <v>18.4</v>
      </c>
      <c r="Q21" s="209">
        <v>18.3</v>
      </c>
      <c r="R21" s="209">
        <v>18</v>
      </c>
      <c r="S21" s="209">
        <v>17.5</v>
      </c>
      <c r="T21" s="209">
        <v>17.3</v>
      </c>
      <c r="U21" s="209">
        <v>16.9</v>
      </c>
      <c r="V21" s="209">
        <v>16.8</v>
      </c>
      <c r="W21" s="209">
        <v>16.6</v>
      </c>
      <c r="X21" s="209">
        <v>16.6</v>
      </c>
      <c r="Y21" s="209">
        <v>16.9</v>
      </c>
      <c r="Z21" s="216">
        <f t="shared" si="0"/>
        <v>17.070833333333336</v>
      </c>
      <c r="AA21" s="259">
        <v>18.7</v>
      </c>
      <c r="AB21" s="258">
        <v>0.6395833333333333</v>
      </c>
      <c r="AC21" s="2">
        <v>19</v>
      </c>
      <c r="AD21" s="151">
        <v>16</v>
      </c>
      <c r="AE21" s="255">
        <v>0.34375</v>
      </c>
      <c r="AF21" s="1"/>
    </row>
    <row r="22" spans="1:32" ht="11.25" customHeight="1">
      <c r="A22" s="225">
        <v>20</v>
      </c>
      <c r="B22" s="211">
        <v>16.8</v>
      </c>
      <c r="C22" s="211">
        <v>16.4</v>
      </c>
      <c r="D22" s="211">
        <v>16.5</v>
      </c>
      <c r="E22" s="211">
        <v>16.4</v>
      </c>
      <c r="F22" s="211">
        <v>16.5</v>
      </c>
      <c r="G22" s="211">
        <v>17</v>
      </c>
      <c r="H22" s="211">
        <v>17.5</v>
      </c>
      <c r="I22" s="211">
        <v>17.7</v>
      </c>
      <c r="J22" s="211">
        <v>18.1</v>
      </c>
      <c r="K22" s="211">
        <v>18.7</v>
      </c>
      <c r="L22" s="211">
        <v>19.6</v>
      </c>
      <c r="M22" s="211">
        <v>19.4</v>
      </c>
      <c r="N22" s="211">
        <v>19.9</v>
      </c>
      <c r="O22" s="211">
        <v>20.7</v>
      </c>
      <c r="P22" s="211">
        <v>21</v>
      </c>
      <c r="Q22" s="211">
        <v>20.7</v>
      </c>
      <c r="R22" s="211">
        <v>20.4</v>
      </c>
      <c r="S22" s="211">
        <v>20.7</v>
      </c>
      <c r="T22" s="211">
        <v>20.1</v>
      </c>
      <c r="U22" s="211">
        <v>20</v>
      </c>
      <c r="V22" s="211">
        <v>20.4</v>
      </c>
      <c r="W22" s="211">
        <v>20.4</v>
      </c>
      <c r="X22" s="211">
        <v>20.5</v>
      </c>
      <c r="Y22" s="211">
        <v>20.3</v>
      </c>
      <c r="Z22" s="226">
        <f t="shared" si="0"/>
        <v>18.987499999999994</v>
      </c>
      <c r="AA22" s="259">
        <v>21.4</v>
      </c>
      <c r="AB22" s="258">
        <v>0.6583333333333333</v>
      </c>
      <c r="AC22" s="213">
        <v>20</v>
      </c>
      <c r="AD22" s="157">
        <v>16.3</v>
      </c>
      <c r="AE22" s="256">
        <v>0.16666666666666666</v>
      </c>
      <c r="AF22" s="1"/>
    </row>
    <row r="23" spans="1:32" ht="11.25" customHeight="1">
      <c r="A23" s="217">
        <v>21</v>
      </c>
      <c r="B23" s="209">
        <v>20.2</v>
      </c>
      <c r="C23" s="209">
        <v>21.1</v>
      </c>
      <c r="D23" s="209">
        <v>21.3</v>
      </c>
      <c r="E23" s="209">
        <v>21.4</v>
      </c>
      <c r="F23" s="209">
        <v>21.3</v>
      </c>
      <c r="G23" s="209">
        <v>20.8</v>
      </c>
      <c r="H23" s="209">
        <v>20.3</v>
      </c>
      <c r="I23" s="209">
        <v>20</v>
      </c>
      <c r="J23" s="209">
        <v>20</v>
      </c>
      <c r="K23" s="209">
        <v>20.2</v>
      </c>
      <c r="L23" s="209">
        <v>20.3</v>
      </c>
      <c r="M23" s="209">
        <v>21.2</v>
      </c>
      <c r="N23" s="209">
        <v>21.4</v>
      </c>
      <c r="O23" s="209">
        <v>21.3</v>
      </c>
      <c r="P23" s="209">
        <v>21.4</v>
      </c>
      <c r="Q23" s="209">
        <v>21.4</v>
      </c>
      <c r="R23" s="209">
        <v>20.1</v>
      </c>
      <c r="S23" s="209">
        <v>19.9</v>
      </c>
      <c r="T23" s="209">
        <v>20.5</v>
      </c>
      <c r="U23" s="209">
        <v>20.5</v>
      </c>
      <c r="V23" s="209">
        <v>19.4</v>
      </c>
      <c r="W23" s="209">
        <v>19.8</v>
      </c>
      <c r="X23" s="209">
        <v>20</v>
      </c>
      <c r="Y23" s="209">
        <v>20.1</v>
      </c>
      <c r="Z23" s="216">
        <f t="shared" si="0"/>
        <v>20.579166666666666</v>
      </c>
      <c r="AA23" s="259">
        <v>21.7</v>
      </c>
      <c r="AB23" s="258">
        <v>0.6</v>
      </c>
      <c r="AC23" s="2">
        <v>21</v>
      </c>
      <c r="AD23" s="151">
        <v>19.4</v>
      </c>
      <c r="AE23" s="255">
        <v>0.8784722222222222</v>
      </c>
      <c r="AF23" s="1"/>
    </row>
    <row r="24" spans="1:32" ht="11.25" customHeight="1">
      <c r="A24" s="217">
        <v>22</v>
      </c>
      <c r="B24" s="209">
        <v>19.8</v>
      </c>
      <c r="C24" s="209">
        <v>19.4</v>
      </c>
      <c r="D24" s="209">
        <v>18.3</v>
      </c>
      <c r="E24" s="209">
        <v>18.6</v>
      </c>
      <c r="F24" s="209">
        <v>18.4</v>
      </c>
      <c r="G24" s="209">
        <v>18.4</v>
      </c>
      <c r="H24" s="209">
        <v>18.6</v>
      </c>
      <c r="I24" s="209">
        <v>19.7</v>
      </c>
      <c r="J24" s="209">
        <v>19.5</v>
      </c>
      <c r="K24" s="209">
        <v>19.3</v>
      </c>
      <c r="L24" s="209">
        <v>19.6</v>
      </c>
      <c r="M24" s="209">
        <v>21</v>
      </c>
      <c r="N24" s="209">
        <v>19.1</v>
      </c>
      <c r="O24" s="209">
        <v>18.8</v>
      </c>
      <c r="P24" s="209">
        <v>18.5</v>
      </c>
      <c r="Q24" s="209">
        <v>19.1</v>
      </c>
      <c r="R24" s="209">
        <v>19</v>
      </c>
      <c r="S24" s="209">
        <v>18.8</v>
      </c>
      <c r="T24" s="209">
        <v>19.2</v>
      </c>
      <c r="U24" s="209">
        <v>19</v>
      </c>
      <c r="V24" s="209">
        <v>19.4</v>
      </c>
      <c r="W24" s="209">
        <v>20.2</v>
      </c>
      <c r="X24" s="209">
        <v>20.7</v>
      </c>
      <c r="Y24" s="209">
        <v>20.5</v>
      </c>
      <c r="Z24" s="216">
        <f t="shared" si="0"/>
        <v>19.287499999999998</v>
      </c>
      <c r="AA24" s="259">
        <v>21.4</v>
      </c>
      <c r="AB24" s="258">
        <v>0.5069444444444444</v>
      </c>
      <c r="AC24" s="2">
        <v>22</v>
      </c>
      <c r="AD24" s="151">
        <v>18</v>
      </c>
      <c r="AE24" s="255">
        <v>0.23819444444444446</v>
      </c>
      <c r="AF24" s="1"/>
    </row>
    <row r="25" spans="1:32" ht="11.25" customHeight="1">
      <c r="A25" s="217">
        <v>23</v>
      </c>
      <c r="B25" s="209">
        <v>20.9</v>
      </c>
      <c r="C25" s="209">
        <v>22.7</v>
      </c>
      <c r="D25" s="209">
        <v>23.2</v>
      </c>
      <c r="E25" s="209">
        <v>22.4</v>
      </c>
      <c r="F25" s="209">
        <v>22.1</v>
      </c>
      <c r="G25" s="209">
        <v>22.8</v>
      </c>
      <c r="H25" s="209">
        <v>24.3</v>
      </c>
      <c r="I25" s="209">
        <v>25.5</v>
      </c>
      <c r="J25" s="209">
        <v>28.5</v>
      </c>
      <c r="K25" s="209">
        <v>28</v>
      </c>
      <c r="L25" s="209">
        <v>28.8</v>
      </c>
      <c r="M25" s="209">
        <v>30.9</v>
      </c>
      <c r="N25" s="209">
        <v>27.7</v>
      </c>
      <c r="O25" s="209">
        <v>27.8</v>
      </c>
      <c r="P25" s="209">
        <v>29</v>
      </c>
      <c r="Q25" s="209">
        <v>26.8</v>
      </c>
      <c r="R25" s="209">
        <v>26.8</v>
      </c>
      <c r="S25" s="209">
        <v>25.7</v>
      </c>
      <c r="T25" s="209">
        <v>25.6</v>
      </c>
      <c r="U25" s="209">
        <v>24.5</v>
      </c>
      <c r="V25" s="209">
        <v>23.8</v>
      </c>
      <c r="W25" s="209">
        <v>23.8</v>
      </c>
      <c r="X25" s="209">
        <v>23.1</v>
      </c>
      <c r="Y25" s="209">
        <v>22.9</v>
      </c>
      <c r="Z25" s="216">
        <f t="shared" si="0"/>
        <v>25.316666666666663</v>
      </c>
      <c r="AA25" s="259">
        <v>31.6</v>
      </c>
      <c r="AB25" s="258">
        <v>0.5055555555555555</v>
      </c>
      <c r="AC25" s="2">
        <v>23</v>
      </c>
      <c r="AD25" s="151">
        <v>20.5</v>
      </c>
      <c r="AE25" s="255">
        <v>0.00625</v>
      </c>
      <c r="AF25" s="1"/>
    </row>
    <row r="26" spans="1:32" ht="11.25" customHeight="1">
      <c r="A26" s="217">
        <v>24</v>
      </c>
      <c r="B26" s="209">
        <v>21.8</v>
      </c>
      <c r="C26" s="209">
        <v>21.8</v>
      </c>
      <c r="D26" s="209">
        <v>21.5</v>
      </c>
      <c r="E26" s="209">
        <v>21.3</v>
      </c>
      <c r="F26" s="209">
        <v>21.3</v>
      </c>
      <c r="G26" s="209">
        <v>21.1</v>
      </c>
      <c r="H26" s="209">
        <v>20.9</v>
      </c>
      <c r="I26" s="209">
        <v>21.7</v>
      </c>
      <c r="J26" s="209">
        <v>19.9</v>
      </c>
      <c r="K26" s="209">
        <v>19.5</v>
      </c>
      <c r="L26" s="209">
        <v>21.6</v>
      </c>
      <c r="M26" s="209">
        <v>21.7</v>
      </c>
      <c r="N26" s="209">
        <v>21.4</v>
      </c>
      <c r="O26" s="209">
        <v>22</v>
      </c>
      <c r="P26" s="209">
        <v>23.1</v>
      </c>
      <c r="Q26" s="209">
        <v>23.2</v>
      </c>
      <c r="R26" s="209">
        <v>22.6</v>
      </c>
      <c r="S26" s="209">
        <v>21.6</v>
      </c>
      <c r="T26" s="209">
        <v>20.7</v>
      </c>
      <c r="U26" s="209">
        <v>19.5</v>
      </c>
      <c r="V26" s="209">
        <v>19.5</v>
      </c>
      <c r="W26" s="209">
        <v>19.2</v>
      </c>
      <c r="X26" s="209">
        <v>19.9</v>
      </c>
      <c r="Y26" s="209">
        <v>19.9</v>
      </c>
      <c r="Z26" s="216">
        <f t="shared" si="0"/>
        <v>21.112499999999997</v>
      </c>
      <c r="AA26" s="259">
        <v>23.6</v>
      </c>
      <c r="AB26" s="258">
        <v>0.6034722222222222</v>
      </c>
      <c r="AC26" s="2">
        <v>24</v>
      </c>
      <c r="AD26" s="151">
        <v>18.9</v>
      </c>
      <c r="AE26" s="255">
        <v>0.9347222222222222</v>
      </c>
      <c r="AF26" s="1"/>
    </row>
    <row r="27" spans="1:32" ht="11.25" customHeight="1">
      <c r="A27" s="217">
        <v>25</v>
      </c>
      <c r="B27" s="209">
        <v>20.3</v>
      </c>
      <c r="C27" s="209">
        <v>20.4</v>
      </c>
      <c r="D27" s="209">
        <v>21.1</v>
      </c>
      <c r="E27" s="209">
        <v>22</v>
      </c>
      <c r="F27" s="209">
        <v>21.6</v>
      </c>
      <c r="G27" s="209">
        <v>21.6</v>
      </c>
      <c r="H27" s="209">
        <v>22.2</v>
      </c>
      <c r="I27" s="209">
        <v>23.3</v>
      </c>
      <c r="J27" s="209">
        <v>24.1</v>
      </c>
      <c r="K27" s="209">
        <v>24.7</v>
      </c>
      <c r="L27" s="209">
        <v>25.3</v>
      </c>
      <c r="M27" s="209">
        <v>24.3</v>
      </c>
      <c r="N27" s="209">
        <v>25.2</v>
      </c>
      <c r="O27" s="209">
        <v>25.4</v>
      </c>
      <c r="P27" s="209">
        <v>25.1</v>
      </c>
      <c r="Q27" s="209">
        <v>25.4</v>
      </c>
      <c r="R27" s="209">
        <v>24.3</v>
      </c>
      <c r="S27" s="209">
        <v>23.4</v>
      </c>
      <c r="T27" s="209">
        <v>22.2</v>
      </c>
      <c r="U27" s="209">
        <v>21.2</v>
      </c>
      <c r="V27" s="209">
        <v>21</v>
      </c>
      <c r="W27" s="209">
        <v>20.5</v>
      </c>
      <c r="X27" s="209">
        <v>19.7</v>
      </c>
      <c r="Y27" s="209">
        <v>19.4</v>
      </c>
      <c r="Z27" s="216">
        <f t="shared" si="0"/>
        <v>22.654166666666665</v>
      </c>
      <c r="AA27" s="259">
        <v>26.4</v>
      </c>
      <c r="AB27" s="258">
        <v>0.47152777777777777</v>
      </c>
      <c r="AC27" s="2">
        <v>25</v>
      </c>
      <c r="AD27" s="151">
        <v>19.4</v>
      </c>
      <c r="AE27" s="255">
        <v>1</v>
      </c>
      <c r="AF27" s="1"/>
    </row>
    <row r="28" spans="1:32" ht="11.25" customHeight="1">
      <c r="A28" s="217">
        <v>26</v>
      </c>
      <c r="B28" s="209">
        <v>19.9</v>
      </c>
      <c r="C28" s="209">
        <v>19.6</v>
      </c>
      <c r="D28" s="209">
        <v>19.3</v>
      </c>
      <c r="E28" s="209">
        <v>19.7</v>
      </c>
      <c r="F28" s="209">
        <v>21.4</v>
      </c>
      <c r="G28" s="209">
        <v>22</v>
      </c>
      <c r="H28" s="209">
        <v>25.1</v>
      </c>
      <c r="I28" s="209">
        <v>26.2</v>
      </c>
      <c r="J28" s="209">
        <v>29.8</v>
      </c>
      <c r="K28" s="209">
        <v>29.9</v>
      </c>
      <c r="L28" s="209">
        <v>31.6</v>
      </c>
      <c r="M28" s="209">
        <v>29.8</v>
      </c>
      <c r="N28" s="209">
        <v>29.7</v>
      </c>
      <c r="O28" s="209">
        <v>29.6</v>
      </c>
      <c r="P28" s="209">
        <v>30.7</v>
      </c>
      <c r="Q28" s="209">
        <v>28.2</v>
      </c>
      <c r="R28" s="209">
        <v>28.4</v>
      </c>
      <c r="S28" s="209">
        <v>28</v>
      </c>
      <c r="T28" s="209">
        <v>26.6</v>
      </c>
      <c r="U28" s="209">
        <v>24.8</v>
      </c>
      <c r="V28" s="209">
        <v>25.3</v>
      </c>
      <c r="W28" s="209">
        <v>25.1</v>
      </c>
      <c r="X28" s="209">
        <v>22.7</v>
      </c>
      <c r="Y28" s="209">
        <v>21.4</v>
      </c>
      <c r="Z28" s="216">
        <f t="shared" si="0"/>
        <v>25.616666666666664</v>
      </c>
      <c r="AA28" s="259">
        <v>32.1</v>
      </c>
      <c r="AB28" s="258">
        <v>0.49444444444444446</v>
      </c>
      <c r="AC28" s="2">
        <v>26</v>
      </c>
      <c r="AD28" s="151">
        <v>19.3</v>
      </c>
      <c r="AE28" s="255">
        <v>0.15625</v>
      </c>
      <c r="AF28" s="1"/>
    </row>
    <row r="29" spans="1:32" ht="11.25" customHeight="1">
      <c r="A29" s="217">
        <v>27</v>
      </c>
      <c r="B29" s="209">
        <v>21</v>
      </c>
      <c r="C29" s="209">
        <v>21.7</v>
      </c>
      <c r="D29" s="209">
        <v>20.9</v>
      </c>
      <c r="E29" s="209">
        <v>20.4</v>
      </c>
      <c r="F29" s="209">
        <v>20.5</v>
      </c>
      <c r="G29" s="209">
        <v>22.5</v>
      </c>
      <c r="H29" s="209">
        <v>26.1</v>
      </c>
      <c r="I29" s="209">
        <v>27.4</v>
      </c>
      <c r="J29" s="209">
        <v>28.9</v>
      </c>
      <c r="K29" s="209">
        <v>26.9</v>
      </c>
      <c r="L29" s="209">
        <v>28.5</v>
      </c>
      <c r="M29" s="209">
        <v>27.3</v>
      </c>
      <c r="N29" s="209">
        <v>26</v>
      </c>
      <c r="O29" s="209">
        <v>27.1</v>
      </c>
      <c r="P29" s="209">
        <v>28.3</v>
      </c>
      <c r="Q29" s="209">
        <v>26.5</v>
      </c>
      <c r="R29" s="209">
        <v>27.3</v>
      </c>
      <c r="S29" s="209">
        <v>27</v>
      </c>
      <c r="T29" s="209">
        <v>26.8</v>
      </c>
      <c r="U29" s="209">
        <v>27</v>
      </c>
      <c r="V29" s="209">
        <v>26.4</v>
      </c>
      <c r="W29" s="209">
        <v>26</v>
      </c>
      <c r="X29" s="209">
        <v>24.9</v>
      </c>
      <c r="Y29" s="209">
        <v>23.4</v>
      </c>
      <c r="Z29" s="216">
        <f t="shared" si="0"/>
        <v>25.36666666666667</v>
      </c>
      <c r="AA29" s="259">
        <v>29.6</v>
      </c>
      <c r="AB29" s="258">
        <v>0.36944444444444446</v>
      </c>
      <c r="AC29" s="2">
        <v>27</v>
      </c>
      <c r="AD29" s="151">
        <v>20.2</v>
      </c>
      <c r="AE29" s="255">
        <v>0.2041666666666667</v>
      </c>
      <c r="AF29" s="1"/>
    </row>
    <row r="30" spans="1:32" ht="11.25" customHeight="1">
      <c r="A30" s="217">
        <v>28</v>
      </c>
      <c r="B30" s="209">
        <v>23.5</v>
      </c>
      <c r="C30" s="209">
        <v>22.5</v>
      </c>
      <c r="D30" s="209">
        <v>21.8</v>
      </c>
      <c r="E30" s="209">
        <v>21.4</v>
      </c>
      <c r="F30" s="209">
        <v>21.1</v>
      </c>
      <c r="G30" s="209">
        <v>22.4</v>
      </c>
      <c r="H30" s="209">
        <v>22.5</v>
      </c>
      <c r="I30" s="209">
        <v>23.4</v>
      </c>
      <c r="J30" s="209">
        <v>23.7</v>
      </c>
      <c r="K30" s="209">
        <v>23.5</v>
      </c>
      <c r="L30" s="209">
        <v>24.1</v>
      </c>
      <c r="M30" s="209">
        <v>25.3</v>
      </c>
      <c r="N30" s="209">
        <v>23.9</v>
      </c>
      <c r="O30" s="209">
        <v>24</v>
      </c>
      <c r="P30" s="209">
        <v>24.3</v>
      </c>
      <c r="Q30" s="209">
        <v>23.5</v>
      </c>
      <c r="R30" s="209">
        <v>22</v>
      </c>
      <c r="S30" s="209">
        <v>21.8</v>
      </c>
      <c r="T30" s="209">
        <v>20.8</v>
      </c>
      <c r="U30" s="209">
        <v>21.4</v>
      </c>
      <c r="V30" s="209">
        <v>21.6</v>
      </c>
      <c r="W30" s="209">
        <v>21.9</v>
      </c>
      <c r="X30" s="209">
        <v>22.5</v>
      </c>
      <c r="Y30" s="209">
        <v>22.8</v>
      </c>
      <c r="Z30" s="216">
        <f t="shared" si="0"/>
        <v>22.737499999999997</v>
      </c>
      <c r="AA30" s="259">
        <v>25.4</v>
      </c>
      <c r="AB30" s="258">
        <v>0.49513888888888885</v>
      </c>
      <c r="AC30" s="2">
        <v>28</v>
      </c>
      <c r="AD30" s="151">
        <v>20.2</v>
      </c>
      <c r="AE30" s="255">
        <v>0.7638888888888888</v>
      </c>
      <c r="AF30" s="1"/>
    </row>
    <row r="31" spans="1:32" ht="11.25" customHeight="1">
      <c r="A31" s="217">
        <v>29</v>
      </c>
      <c r="B31" s="209">
        <v>20.3</v>
      </c>
      <c r="C31" s="209">
        <v>18.9</v>
      </c>
      <c r="D31" s="209">
        <v>18.6</v>
      </c>
      <c r="E31" s="209">
        <v>18.3</v>
      </c>
      <c r="F31" s="209">
        <v>17.2</v>
      </c>
      <c r="G31" s="209">
        <v>18.3</v>
      </c>
      <c r="H31" s="209">
        <v>20.2</v>
      </c>
      <c r="I31" s="209">
        <v>24.5</v>
      </c>
      <c r="J31" s="209">
        <v>23.2</v>
      </c>
      <c r="K31" s="209">
        <v>25.2</v>
      </c>
      <c r="L31" s="209">
        <v>23.6</v>
      </c>
      <c r="M31" s="209">
        <v>24.4</v>
      </c>
      <c r="N31" s="209">
        <v>24.5</v>
      </c>
      <c r="O31" s="209">
        <v>24.1</v>
      </c>
      <c r="P31" s="209">
        <v>24.1</v>
      </c>
      <c r="Q31" s="209">
        <v>24.2</v>
      </c>
      <c r="R31" s="209">
        <v>21.9</v>
      </c>
      <c r="S31" s="209">
        <v>21</v>
      </c>
      <c r="T31" s="209">
        <v>20.8</v>
      </c>
      <c r="U31" s="209">
        <v>20.5</v>
      </c>
      <c r="V31" s="209">
        <v>20.9</v>
      </c>
      <c r="W31" s="209">
        <v>20.3</v>
      </c>
      <c r="X31" s="209">
        <v>19.9</v>
      </c>
      <c r="Y31" s="209">
        <v>19.6</v>
      </c>
      <c r="Z31" s="216">
        <f t="shared" si="0"/>
        <v>21.4375</v>
      </c>
      <c r="AA31" s="259">
        <v>25.7</v>
      </c>
      <c r="AB31" s="258">
        <v>0.42430555555555555</v>
      </c>
      <c r="AC31" s="2">
        <v>29</v>
      </c>
      <c r="AD31" s="151">
        <v>17.2</v>
      </c>
      <c r="AE31" s="255">
        <v>0.2138888888888889</v>
      </c>
      <c r="AF31" s="1"/>
    </row>
    <row r="32" spans="1:32" ht="11.25" customHeight="1">
      <c r="A32" s="217">
        <v>30</v>
      </c>
      <c r="B32" s="209">
        <v>19.6</v>
      </c>
      <c r="C32" s="209">
        <v>19.9</v>
      </c>
      <c r="D32" s="209">
        <v>19.6</v>
      </c>
      <c r="E32" s="209">
        <v>19</v>
      </c>
      <c r="F32" s="209">
        <v>18.7</v>
      </c>
      <c r="G32" s="209">
        <v>18.9</v>
      </c>
      <c r="H32" s="209">
        <v>18.7</v>
      </c>
      <c r="I32" s="209">
        <v>19.2</v>
      </c>
      <c r="J32" s="209">
        <v>19.2</v>
      </c>
      <c r="K32" s="209">
        <v>19.3</v>
      </c>
      <c r="L32" s="209">
        <v>19.3</v>
      </c>
      <c r="M32" s="209">
        <v>19.5</v>
      </c>
      <c r="N32" s="209">
        <v>20</v>
      </c>
      <c r="O32" s="209">
        <v>20.4</v>
      </c>
      <c r="P32" s="209">
        <v>20.7</v>
      </c>
      <c r="Q32" s="209">
        <v>20.9</v>
      </c>
      <c r="R32" s="209">
        <v>21.2</v>
      </c>
      <c r="S32" s="209">
        <v>20.6</v>
      </c>
      <c r="T32" s="209">
        <v>20.4</v>
      </c>
      <c r="U32" s="209">
        <v>20.6</v>
      </c>
      <c r="V32" s="209">
        <v>20.6</v>
      </c>
      <c r="W32" s="209">
        <v>20.5</v>
      </c>
      <c r="X32" s="209">
        <v>20.2</v>
      </c>
      <c r="Y32" s="209">
        <v>20.3</v>
      </c>
      <c r="Z32" s="216">
        <f t="shared" si="0"/>
        <v>19.8875</v>
      </c>
      <c r="AA32" s="259">
        <v>21.3</v>
      </c>
      <c r="AB32" s="258">
        <v>0.6840277777777778</v>
      </c>
      <c r="AC32" s="2">
        <v>30</v>
      </c>
      <c r="AD32" s="151">
        <v>18.5</v>
      </c>
      <c r="AE32" s="255">
        <v>0.2298611111111111</v>
      </c>
      <c r="AF32" s="1"/>
    </row>
    <row r="33" spans="1:32" ht="11.25" customHeight="1">
      <c r="A33" s="217">
        <v>31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16"/>
      <c r="AA33" s="260"/>
      <c r="AB33" s="152"/>
      <c r="AC33" s="2"/>
      <c r="AD33" s="151"/>
      <c r="AE33" s="255"/>
      <c r="AF33" s="1"/>
    </row>
    <row r="34" spans="1:32" ht="15" customHeight="1">
      <c r="A34" s="218" t="s">
        <v>9</v>
      </c>
      <c r="B34" s="219">
        <f aca="true" t="shared" si="1" ref="B34:Q34">AVERAGE(B3:B33)</f>
        <v>18.09</v>
      </c>
      <c r="C34" s="219">
        <f t="shared" si="1"/>
        <v>18.066666666666663</v>
      </c>
      <c r="D34" s="219">
        <f t="shared" si="1"/>
        <v>18.009999999999998</v>
      </c>
      <c r="E34" s="219">
        <f t="shared" si="1"/>
        <v>17.85333333333333</v>
      </c>
      <c r="F34" s="219">
        <f t="shared" si="1"/>
        <v>17.690000000000005</v>
      </c>
      <c r="G34" s="219">
        <f t="shared" si="1"/>
        <v>18.233333333333334</v>
      </c>
      <c r="H34" s="219">
        <f t="shared" si="1"/>
        <v>19.073333333333338</v>
      </c>
      <c r="I34" s="219">
        <f t="shared" si="1"/>
        <v>19.7</v>
      </c>
      <c r="J34" s="219">
        <f t="shared" si="1"/>
        <v>20.290000000000006</v>
      </c>
      <c r="K34" s="219">
        <f t="shared" si="1"/>
        <v>20.706666666666667</v>
      </c>
      <c r="L34" s="219">
        <f t="shared" si="1"/>
        <v>21.080000000000002</v>
      </c>
      <c r="M34" s="219">
        <f t="shared" si="1"/>
        <v>21.50666666666666</v>
      </c>
      <c r="N34" s="219">
        <f t="shared" si="1"/>
        <v>21.413333333333334</v>
      </c>
      <c r="O34" s="219">
        <f t="shared" si="1"/>
        <v>21.253333333333334</v>
      </c>
      <c r="P34" s="219">
        <f t="shared" si="1"/>
        <v>21.236666666666668</v>
      </c>
      <c r="Q34" s="219">
        <f t="shared" si="1"/>
        <v>20.896666666666665</v>
      </c>
      <c r="R34" s="219">
        <f>AVERAGE(R3:R33)</f>
        <v>20.473333333333333</v>
      </c>
      <c r="S34" s="219">
        <f aca="true" t="shared" si="2" ref="S34:Y34">AVERAGE(S3:S33)</f>
        <v>19.993333333333332</v>
      </c>
      <c r="T34" s="219">
        <f t="shared" si="2"/>
        <v>19.563333333333333</v>
      </c>
      <c r="U34" s="219">
        <f t="shared" si="2"/>
        <v>19.326666666666664</v>
      </c>
      <c r="V34" s="219">
        <f t="shared" si="2"/>
        <v>19.206666666666663</v>
      </c>
      <c r="W34" s="219">
        <f t="shared" si="2"/>
        <v>19.02333333333333</v>
      </c>
      <c r="X34" s="219">
        <f t="shared" si="2"/>
        <v>18.706666666666663</v>
      </c>
      <c r="Y34" s="219">
        <f t="shared" si="2"/>
        <v>18.496666666666663</v>
      </c>
      <c r="Z34" s="219">
        <f>AVERAGE(B3:Y33)</f>
        <v>19.57874999999998</v>
      </c>
      <c r="AA34" s="220">
        <f>(AVERAGE(最高))</f>
        <v>22.796666666666667</v>
      </c>
      <c r="AB34" s="221"/>
      <c r="AC34" s="222"/>
      <c r="AD34" s="220">
        <f>(AVERAGE(最低))</f>
        <v>16.776666666666664</v>
      </c>
      <c r="AE34" s="221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9" t="s">
        <v>10</v>
      </c>
      <c r="B36" s="199"/>
      <c r="C36" s="199"/>
      <c r="D36" s="199"/>
      <c r="E36" s="199"/>
      <c r="F36" s="199"/>
      <c r="G36" s="199"/>
      <c r="H36" s="199"/>
      <c r="I36" s="199"/>
    </row>
    <row r="37" spans="1:9" ht="11.25" customHeight="1">
      <c r="A37" s="200" t="s">
        <v>11</v>
      </c>
      <c r="B37" s="201"/>
      <c r="C37" s="201"/>
      <c r="D37" s="153">
        <f>COUNTIF(mean,"&lt;0")</f>
        <v>0</v>
      </c>
      <c r="E37" s="199"/>
      <c r="F37" s="199"/>
      <c r="G37" s="199"/>
      <c r="H37" s="199"/>
      <c r="I37" s="199"/>
    </row>
    <row r="38" spans="1:9" ht="11.25" customHeight="1">
      <c r="A38" s="202" t="s">
        <v>12</v>
      </c>
      <c r="B38" s="203"/>
      <c r="C38" s="203"/>
      <c r="D38" s="154">
        <f>COUNTIF(mean,"&gt;=25")</f>
        <v>3</v>
      </c>
      <c r="E38" s="199"/>
      <c r="F38" s="199"/>
      <c r="G38" s="199"/>
      <c r="H38" s="199"/>
      <c r="I38" s="199"/>
    </row>
    <row r="39" spans="1:9" ht="11.25" customHeight="1">
      <c r="A39" s="200" t="s">
        <v>13</v>
      </c>
      <c r="B39" s="201"/>
      <c r="C39" s="201"/>
      <c r="D39" s="153">
        <f>COUNTIF(最低,"&lt;0")</f>
        <v>0</v>
      </c>
      <c r="E39" s="199"/>
      <c r="F39" s="199"/>
      <c r="G39" s="199"/>
      <c r="H39" s="199"/>
      <c r="I39" s="199"/>
    </row>
    <row r="40" spans="1:9" ht="11.25" customHeight="1">
      <c r="A40" s="202" t="s">
        <v>14</v>
      </c>
      <c r="B40" s="203"/>
      <c r="C40" s="203"/>
      <c r="D40" s="154">
        <f>COUNTIF(最低,"&gt;=25")</f>
        <v>0</v>
      </c>
      <c r="E40" s="199"/>
      <c r="F40" s="199"/>
      <c r="G40" s="199"/>
      <c r="H40" s="199"/>
      <c r="I40" s="199"/>
    </row>
    <row r="41" spans="1:9" ht="11.25" customHeight="1">
      <c r="A41" s="200" t="s">
        <v>15</v>
      </c>
      <c r="B41" s="201"/>
      <c r="C41" s="201"/>
      <c r="D41" s="153">
        <f>COUNTIF(最高,"&lt;0")</f>
        <v>0</v>
      </c>
      <c r="E41" s="199"/>
      <c r="F41" s="199"/>
      <c r="G41" s="199"/>
      <c r="H41" s="199"/>
      <c r="I41" s="199"/>
    </row>
    <row r="42" spans="1:9" ht="11.25" customHeight="1">
      <c r="A42" s="202" t="s">
        <v>16</v>
      </c>
      <c r="B42" s="203"/>
      <c r="C42" s="203"/>
      <c r="D42" s="154">
        <f>COUNTIF(最高,"&gt;=25")</f>
        <v>6</v>
      </c>
      <c r="E42" s="199"/>
      <c r="F42" s="199"/>
      <c r="G42" s="199"/>
      <c r="H42" s="199"/>
      <c r="I42" s="199"/>
    </row>
    <row r="43" spans="1:9" ht="11.25" customHeight="1">
      <c r="A43" s="204" t="s">
        <v>17</v>
      </c>
      <c r="B43" s="205"/>
      <c r="C43" s="205"/>
      <c r="D43" s="155">
        <f>COUNTIF(最高,"&gt;=30")</f>
        <v>2</v>
      </c>
      <c r="E43" s="199"/>
      <c r="F43" s="199"/>
      <c r="G43" s="199"/>
      <c r="H43" s="199"/>
      <c r="I43" s="199"/>
    </row>
    <row r="44" spans="1:9" ht="11.25" customHeight="1">
      <c r="A44" s="199" t="s">
        <v>18</v>
      </c>
      <c r="B44" s="199"/>
      <c r="C44" s="199"/>
      <c r="D44" s="199"/>
      <c r="E44" s="199"/>
      <c r="F44" s="199"/>
      <c r="G44" s="199"/>
      <c r="H44" s="199"/>
      <c r="I44" s="199"/>
    </row>
    <row r="45" spans="1:9" ht="11.25" customHeight="1">
      <c r="A45" s="207" t="s">
        <v>19</v>
      </c>
      <c r="B45" s="206"/>
      <c r="C45" s="206" t="s">
        <v>3</v>
      </c>
      <c r="D45" s="208" t="s">
        <v>6</v>
      </c>
      <c r="E45" s="199"/>
      <c r="F45" s="207" t="s">
        <v>20</v>
      </c>
      <c r="G45" s="206"/>
      <c r="H45" s="206" t="s">
        <v>3</v>
      </c>
      <c r="I45" s="208" t="s">
        <v>8</v>
      </c>
    </row>
    <row r="46" spans="1:9" ht="11.25" customHeight="1">
      <c r="A46" s="156"/>
      <c r="B46" s="157">
        <f>MAX(最高)</f>
        <v>32.1</v>
      </c>
      <c r="C46" s="3">
        <v>26</v>
      </c>
      <c r="D46" s="257">
        <v>0.49444444444444446</v>
      </c>
      <c r="E46" s="199"/>
      <c r="F46" s="156"/>
      <c r="G46" s="157">
        <f>MIN(最低)</f>
        <v>12.3</v>
      </c>
      <c r="H46" s="3">
        <v>2</v>
      </c>
      <c r="I46" s="257">
        <v>0.04583333333333334</v>
      </c>
    </row>
    <row r="47" spans="1:9" ht="11.25" customHeight="1">
      <c r="A47" s="160"/>
      <c r="B47" s="161"/>
      <c r="C47" s="3"/>
      <c r="D47" s="159"/>
      <c r="E47" s="199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9"/>
      <c r="F48" s="163"/>
      <c r="G48" s="164"/>
      <c r="H48" s="165"/>
      <c r="I48" s="167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5" t="s">
        <v>0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1"/>
      <c r="T1" s="1"/>
      <c r="U1" s="1"/>
      <c r="V1" s="1"/>
      <c r="W1" s="1"/>
      <c r="X1" s="1"/>
      <c r="Y1" s="1"/>
      <c r="Z1" s="227">
        <v>2009</v>
      </c>
      <c r="AA1" s="1" t="s">
        <v>1</v>
      </c>
      <c r="AB1" s="228">
        <v>7</v>
      </c>
      <c r="AC1" s="214"/>
      <c r="AD1" s="1" t="s">
        <v>2</v>
      </c>
      <c r="AE1" s="1"/>
      <c r="AF1" s="1"/>
    </row>
    <row r="2" spans="1:32" ht="12" customHeight="1">
      <c r="A2" s="223" t="s">
        <v>3</v>
      </c>
      <c r="B2" s="224">
        <v>1</v>
      </c>
      <c r="C2" s="224">
        <v>2</v>
      </c>
      <c r="D2" s="224">
        <v>3</v>
      </c>
      <c r="E2" s="224">
        <v>4</v>
      </c>
      <c r="F2" s="224">
        <v>5</v>
      </c>
      <c r="G2" s="224">
        <v>6</v>
      </c>
      <c r="H2" s="224">
        <v>7</v>
      </c>
      <c r="I2" s="224">
        <v>8</v>
      </c>
      <c r="J2" s="224">
        <v>9</v>
      </c>
      <c r="K2" s="224">
        <v>10</v>
      </c>
      <c r="L2" s="224">
        <v>11</v>
      </c>
      <c r="M2" s="224">
        <v>12</v>
      </c>
      <c r="N2" s="224">
        <v>13</v>
      </c>
      <c r="O2" s="224">
        <v>14</v>
      </c>
      <c r="P2" s="224">
        <v>15</v>
      </c>
      <c r="Q2" s="224">
        <v>16</v>
      </c>
      <c r="R2" s="224">
        <v>17</v>
      </c>
      <c r="S2" s="224">
        <v>18</v>
      </c>
      <c r="T2" s="224">
        <v>19</v>
      </c>
      <c r="U2" s="224">
        <v>20</v>
      </c>
      <c r="V2" s="224">
        <v>21</v>
      </c>
      <c r="W2" s="224">
        <v>22</v>
      </c>
      <c r="X2" s="224">
        <v>23</v>
      </c>
      <c r="Y2" s="224">
        <v>24</v>
      </c>
      <c r="Z2" s="229" t="s">
        <v>4</v>
      </c>
      <c r="AA2" s="229" t="s">
        <v>5</v>
      </c>
      <c r="AB2" s="230" t="s">
        <v>6</v>
      </c>
      <c r="AC2" s="229" t="s">
        <v>3</v>
      </c>
      <c r="AD2" s="229" t="s">
        <v>7</v>
      </c>
      <c r="AE2" s="230" t="s">
        <v>8</v>
      </c>
      <c r="AF2" s="1"/>
    </row>
    <row r="3" spans="1:32" ht="11.25" customHeight="1">
      <c r="A3" s="217">
        <v>1</v>
      </c>
      <c r="B3" s="209">
        <v>20.3</v>
      </c>
      <c r="C3" s="209">
        <v>20.1</v>
      </c>
      <c r="D3" s="209">
        <v>19.9</v>
      </c>
      <c r="E3" s="209">
        <v>19.9</v>
      </c>
      <c r="F3" s="209">
        <v>19.9</v>
      </c>
      <c r="G3" s="209">
        <v>19.7</v>
      </c>
      <c r="H3" s="209">
        <v>20.4</v>
      </c>
      <c r="I3" s="209">
        <v>21.9</v>
      </c>
      <c r="J3" s="209">
        <v>22.2</v>
      </c>
      <c r="K3" s="209">
        <v>22.2</v>
      </c>
      <c r="L3" s="209">
        <v>24.2</v>
      </c>
      <c r="M3" s="209">
        <v>25</v>
      </c>
      <c r="N3" s="209">
        <v>21.3</v>
      </c>
      <c r="O3" s="209">
        <v>21.8</v>
      </c>
      <c r="P3" s="209">
        <v>22.1</v>
      </c>
      <c r="Q3" s="209">
        <v>22</v>
      </c>
      <c r="R3" s="209">
        <v>20.6</v>
      </c>
      <c r="S3" s="209">
        <v>20.7</v>
      </c>
      <c r="T3" s="209">
        <v>20.5</v>
      </c>
      <c r="U3" s="209">
        <v>19.6</v>
      </c>
      <c r="V3" s="209">
        <v>19.5</v>
      </c>
      <c r="W3" s="209">
        <v>20</v>
      </c>
      <c r="X3" s="209">
        <v>20</v>
      </c>
      <c r="Y3" s="209">
        <v>20.3</v>
      </c>
      <c r="Z3" s="216">
        <f aca="true" t="shared" si="0" ref="Z3:Z33">AVERAGE(B3:Y3)</f>
        <v>21.004166666666666</v>
      </c>
      <c r="AA3" s="151">
        <v>25.2</v>
      </c>
      <c r="AB3" s="152">
        <v>0.5076388888888889</v>
      </c>
      <c r="AC3" s="2">
        <v>1</v>
      </c>
      <c r="AD3" s="151">
        <v>19.4</v>
      </c>
      <c r="AE3" s="255">
        <v>0.8576388888888888</v>
      </c>
      <c r="AF3" s="1"/>
    </row>
    <row r="4" spans="1:32" ht="11.25" customHeight="1">
      <c r="A4" s="217">
        <v>2</v>
      </c>
      <c r="B4" s="209">
        <v>19.8</v>
      </c>
      <c r="C4" s="209">
        <v>19.7</v>
      </c>
      <c r="D4" s="209">
        <v>19.7</v>
      </c>
      <c r="E4" s="209">
        <v>19.7</v>
      </c>
      <c r="F4" s="209">
        <v>20</v>
      </c>
      <c r="G4" s="209">
        <v>20.6</v>
      </c>
      <c r="H4" s="209">
        <v>20.1</v>
      </c>
      <c r="I4" s="209">
        <v>20.3</v>
      </c>
      <c r="J4" s="209">
        <v>20.5</v>
      </c>
      <c r="K4" s="209">
        <v>19.5</v>
      </c>
      <c r="L4" s="209">
        <v>20.2</v>
      </c>
      <c r="M4" s="209">
        <v>19.5</v>
      </c>
      <c r="N4" s="209">
        <v>18.6</v>
      </c>
      <c r="O4" s="209">
        <v>18.5</v>
      </c>
      <c r="P4" s="209">
        <v>18.2</v>
      </c>
      <c r="Q4" s="209">
        <v>18</v>
      </c>
      <c r="R4" s="209">
        <v>18.2</v>
      </c>
      <c r="S4" s="210">
        <v>18.4</v>
      </c>
      <c r="T4" s="209">
        <v>18.4</v>
      </c>
      <c r="U4" s="209">
        <v>18.4</v>
      </c>
      <c r="V4" s="209">
        <v>18.4</v>
      </c>
      <c r="W4" s="209">
        <v>18.5</v>
      </c>
      <c r="X4" s="209">
        <v>18.6</v>
      </c>
      <c r="Y4" s="209">
        <v>18.7</v>
      </c>
      <c r="Z4" s="216">
        <f t="shared" si="0"/>
        <v>19.187499999999996</v>
      </c>
      <c r="AA4" s="151">
        <v>21</v>
      </c>
      <c r="AB4" s="152">
        <v>0.3847222222222222</v>
      </c>
      <c r="AC4" s="2">
        <v>2</v>
      </c>
      <c r="AD4" s="151">
        <v>17.9</v>
      </c>
      <c r="AE4" s="255">
        <v>0.68125</v>
      </c>
      <c r="AF4" s="1"/>
    </row>
    <row r="5" spans="1:32" ht="11.25" customHeight="1">
      <c r="A5" s="217">
        <v>3</v>
      </c>
      <c r="B5" s="209">
        <v>18.6</v>
      </c>
      <c r="C5" s="209">
        <v>17.9</v>
      </c>
      <c r="D5" s="209">
        <v>18.1</v>
      </c>
      <c r="E5" s="209">
        <v>18.2</v>
      </c>
      <c r="F5" s="209">
        <v>18.1</v>
      </c>
      <c r="G5" s="209">
        <v>18.4</v>
      </c>
      <c r="H5" s="209">
        <v>19.1</v>
      </c>
      <c r="I5" s="209">
        <v>19.1</v>
      </c>
      <c r="J5" s="209">
        <v>20.4</v>
      </c>
      <c r="K5" s="209">
        <v>19.7</v>
      </c>
      <c r="L5" s="209">
        <v>18.6</v>
      </c>
      <c r="M5" s="209">
        <v>19.1</v>
      </c>
      <c r="N5" s="209">
        <v>20.8</v>
      </c>
      <c r="O5" s="209">
        <v>21</v>
      </c>
      <c r="P5" s="209">
        <v>20</v>
      </c>
      <c r="Q5" s="209">
        <v>20.3</v>
      </c>
      <c r="R5" s="209">
        <v>19.6</v>
      </c>
      <c r="S5" s="209">
        <v>19.5</v>
      </c>
      <c r="T5" s="209">
        <v>19.7</v>
      </c>
      <c r="U5" s="209">
        <v>19.9</v>
      </c>
      <c r="V5" s="209">
        <v>19.8</v>
      </c>
      <c r="W5" s="209">
        <v>19.8</v>
      </c>
      <c r="X5" s="209">
        <v>19.8</v>
      </c>
      <c r="Y5" s="209">
        <v>19.7</v>
      </c>
      <c r="Z5" s="216">
        <f t="shared" si="0"/>
        <v>19.383333333333336</v>
      </c>
      <c r="AA5" s="151">
        <v>21.6</v>
      </c>
      <c r="AB5" s="152">
        <v>0.5465277777777778</v>
      </c>
      <c r="AC5" s="2">
        <v>3</v>
      </c>
      <c r="AD5" s="151">
        <v>17.8</v>
      </c>
      <c r="AE5" s="255">
        <v>0.10833333333333334</v>
      </c>
      <c r="AF5" s="1"/>
    </row>
    <row r="6" spans="1:32" ht="11.25" customHeight="1">
      <c r="A6" s="217">
        <v>4</v>
      </c>
      <c r="B6" s="209">
        <v>19.4</v>
      </c>
      <c r="C6" s="209">
        <v>19.6</v>
      </c>
      <c r="D6" s="209">
        <v>19.8</v>
      </c>
      <c r="E6" s="209">
        <v>19.7</v>
      </c>
      <c r="F6" s="209">
        <v>19.6</v>
      </c>
      <c r="G6" s="209">
        <v>19.7</v>
      </c>
      <c r="H6" s="209">
        <v>19.7</v>
      </c>
      <c r="I6" s="209">
        <v>20.1</v>
      </c>
      <c r="J6" s="209">
        <v>19.7</v>
      </c>
      <c r="K6" s="209">
        <v>19.6</v>
      </c>
      <c r="L6" s="209">
        <v>20.1</v>
      </c>
      <c r="M6" s="209">
        <v>20.3</v>
      </c>
      <c r="N6" s="209">
        <v>21.2</v>
      </c>
      <c r="O6" s="209">
        <v>21.9</v>
      </c>
      <c r="P6" s="209">
        <v>21.8</v>
      </c>
      <c r="Q6" s="209">
        <v>21.6</v>
      </c>
      <c r="R6" s="209">
        <v>21.5</v>
      </c>
      <c r="S6" s="209">
        <v>20.5</v>
      </c>
      <c r="T6" s="209">
        <v>19.7</v>
      </c>
      <c r="U6" s="209">
        <v>19.2</v>
      </c>
      <c r="V6" s="209">
        <v>19.2</v>
      </c>
      <c r="W6" s="209">
        <v>19.3</v>
      </c>
      <c r="X6" s="209">
        <v>19.4</v>
      </c>
      <c r="Y6" s="209">
        <v>19</v>
      </c>
      <c r="Z6" s="216">
        <f t="shared" si="0"/>
        <v>20.066666666666666</v>
      </c>
      <c r="AA6" s="151">
        <v>22.3</v>
      </c>
      <c r="AB6" s="152">
        <v>0.6576388888888889</v>
      </c>
      <c r="AC6" s="2">
        <v>4</v>
      </c>
      <c r="AD6" s="151">
        <v>18.9</v>
      </c>
      <c r="AE6" s="255">
        <v>1</v>
      </c>
      <c r="AF6" s="1"/>
    </row>
    <row r="7" spans="1:32" ht="11.25" customHeight="1">
      <c r="A7" s="217">
        <v>5</v>
      </c>
      <c r="B7" s="209">
        <v>18.8</v>
      </c>
      <c r="C7" s="209">
        <v>18.8</v>
      </c>
      <c r="D7" s="209">
        <v>18.8</v>
      </c>
      <c r="E7" s="209">
        <v>18.6</v>
      </c>
      <c r="F7" s="209">
        <v>18.5</v>
      </c>
      <c r="G7" s="209">
        <v>18.6</v>
      </c>
      <c r="H7" s="209">
        <v>18.7</v>
      </c>
      <c r="I7" s="209">
        <v>19.5</v>
      </c>
      <c r="J7" s="209">
        <v>19.1</v>
      </c>
      <c r="K7" s="209">
        <v>20.5</v>
      </c>
      <c r="L7" s="209">
        <v>22.2</v>
      </c>
      <c r="M7" s="209">
        <v>21.7</v>
      </c>
      <c r="N7" s="209">
        <v>22.2</v>
      </c>
      <c r="O7" s="209">
        <v>21.6</v>
      </c>
      <c r="P7" s="209">
        <v>22.6</v>
      </c>
      <c r="Q7" s="209">
        <v>22.3</v>
      </c>
      <c r="R7" s="209">
        <v>21.3</v>
      </c>
      <c r="S7" s="209">
        <v>21.6</v>
      </c>
      <c r="T7" s="209">
        <v>21.5</v>
      </c>
      <c r="U7" s="209">
        <v>20.7</v>
      </c>
      <c r="V7" s="209">
        <v>20.1</v>
      </c>
      <c r="W7" s="209">
        <v>20.6</v>
      </c>
      <c r="X7" s="209">
        <v>20.1</v>
      </c>
      <c r="Y7" s="209">
        <v>19.7</v>
      </c>
      <c r="Z7" s="216">
        <f t="shared" si="0"/>
        <v>20.337500000000002</v>
      </c>
      <c r="AA7" s="151">
        <v>23.1</v>
      </c>
      <c r="AB7" s="152">
        <v>0.6319444444444444</v>
      </c>
      <c r="AC7" s="2">
        <v>5</v>
      </c>
      <c r="AD7" s="151">
        <v>18.4</v>
      </c>
      <c r="AE7" s="255">
        <v>0.2833333333333333</v>
      </c>
      <c r="AF7" s="1"/>
    </row>
    <row r="8" spans="1:32" ht="11.25" customHeight="1">
      <c r="A8" s="217">
        <v>6</v>
      </c>
      <c r="B8" s="209">
        <v>19.6</v>
      </c>
      <c r="C8" s="209">
        <v>19.7</v>
      </c>
      <c r="D8" s="209">
        <v>19.6</v>
      </c>
      <c r="E8" s="209">
        <v>19.3</v>
      </c>
      <c r="F8" s="209">
        <v>19.8</v>
      </c>
      <c r="G8" s="209">
        <v>20.9</v>
      </c>
      <c r="H8" s="209">
        <v>21.4</v>
      </c>
      <c r="I8" s="209">
        <v>22.8</v>
      </c>
      <c r="J8" s="209">
        <v>24.8</v>
      </c>
      <c r="K8" s="209">
        <v>24.7</v>
      </c>
      <c r="L8" s="209">
        <v>24.5</v>
      </c>
      <c r="M8" s="209">
        <v>26</v>
      </c>
      <c r="N8" s="209">
        <v>25</v>
      </c>
      <c r="O8" s="209">
        <v>25.9</v>
      </c>
      <c r="P8" s="209">
        <v>26.5</v>
      </c>
      <c r="Q8" s="209">
        <v>25.3</v>
      </c>
      <c r="R8" s="209">
        <v>23.4</v>
      </c>
      <c r="S8" s="209">
        <v>23.4</v>
      </c>
      <c r="T8" s="209">
        <v>23.5</v>
      </c>
      <c r="U8" s="209">
        <v>23.4</v>
      </c>
      <c r="V8" s="209">
        <v>23.4</v>
      </c>
      <c r="W8" s="209">
        <v>23.3</v>
      </c>
      <c r="X8" s="209">
        <v>23.2</v>
      </c>
      <c r="Y8" s="209">
        <v>23.1</v>
      </c>
      <c r="Z8" s="216">
        <f t="shared" si="0"/>
        <v>23.020833333333332</v>
      </c>
      <c r="AA8" s="151">
        <v>27.5</v>
      </c>
      <c r="AB8" s="152">
        <v>0.6013888888888889</v>
      </c>
      <c r="AC8" s="2">
        <v>6</v>
      </c>
      <c r="AD8" s="151">
        <v>19.3</v>
      </c>
      <c r="AE8" s="255">
        <v>0.17152777777777775</v>
      </c>
      <c r="AF8" s="1"/>
    </row>
    <row r="9" spans="1:32" ht="11.25" customHeight="1">
      <c r="A9" s="217">
        <v>7</v>
      </c>
      <c r="B9" s="209">
        <v>23.1</v>
      </c>
      <c r="C9" s="209">
        <v>23</v>
      </c>
      <c r="D9" s="209">
        <v>23.1</v>
      </c>
      <c r="E9" s="209">
        <v>23.2</v>
      </c>
      <c r="F9" s="209">
        <v>22.6</v>
      </c>
      <c r="G9" s="209">
        <v>23</v>
      </c>
      <c r="H9" s="209">
        <v>25.4</v>
      </c>
      <c r="I9" s="209">
        <v>27.3</v>
      </c>
      <c r="J9" s="209">
        <v>28</v>
      </c>
      <c r="K9" s="209">
        <v>27.8</v>
      </c>
      <c r="L9" s="209">
        <v>28.3</v>
      </c>
      <c r="M9" s="209">
        <v>29.3</v>
      </c>
      <c r="N9" s="209">
        <v>29.9</v>
      </c>
      <c r="O9" s="209">
        <v>29.2</v>
      </c>
      <c r="P9" s="209">
        <v>26.5</v>
      </c>
      <c r="Q9" s="209">
        <v>26</v>
      </c>
      <c r="R9" s="209">
        <v>25.5</v>
      </c>
      <c r="S9" s="209">
        <v>28.6</v>
      </c>
      <c r="T9" s="209">
        <v>27.3</v>
      </c>
      <c r="U9" s="209">
        <v>26.5</v>
      </c>
      <c r="V9" s="209">
        <v>25.9</v>
      </c>
      <c r="W9" s="209">
        <v>25.6</v>
      </c>
      <c r="X9" s="209">
        <v>25.1</v>
      </c>
      <c r="Y9" s="209">
        <v>25</v>
      </c>
      <c r="Z9" s="216">
        <f t="shared" si="0"/>
        <v>26.05</v>
      </c>
      <c r="AA9" s="151">
        <v>30.5</v>
      </c>
      <c r="AB9" s="152">
        <v>0.5479166666666667</v>
      </c>
      <c r="AC9" s="2">
        <v>7</v>
      </c>
      <c r="AD9" s="151">
        <v>21.6</v>
      </c>
      <c r="AE9" s="255">
        <v>0.22708333333333333</v>
      </c>
      <c r="AF9" s="1"/>
    </row>
    <row r="10" spans="1:32" ht="11.25" customHeight="1">
      <c r="A10" s="217">
        <v>8</v>
      </c>
      <c r="B10" s="209">
        <v>24.9</v>
      </c>
      <c r="C10" s="209">
        <v>24.8</v>
      </c>
      <c r="D10" s="209">
        <v>25</v>
      </c>
      <c r="E10" s="209">
        <v>25</v>
      </c>
      <c r="F10" s="209">
        <v>25.1</v>
      </c>
      <c r="G10" s="209">
        <v>25.2</v>
      </c>
      <c r="H10" s="209">
        <v>25.5</v>
      </c>
      <c r="I10" s="209">
        <v>25.6</v>
      </c>
      <c r="J10" s="209">
        <v>24.9</v>
      </c>
      <c r="K10" s="209">
        <v>25.2</v>
      </c>
      <c r="L10" s="209">
        <v>25.8</v>
      </c>
      <c r="M10" s="209">
        <v>27.4</v>
      </c>
      <c r="N10" s="209">
        <v>26.9</v>
      </c>
      <c r="O10" s="209">
        <v>27</v>
      </c>
      <c r="P10" s="209">
        <v>27.2</v>
      </c>
      <c r="Q10" s="209">
        <v>28</v>
      </c>
      <c r="R10" s="209">
        <v>28</v>
      </c>
      <c r="S10" s="209">
        <v>27.6</v>
      </c>
      <c r="T10" s="209">
        <v>26.7</v>
      </c>
      <c r="U10" s="209">
        <v>23.9</v>
      </c>
      <c r="V10" s="209">
        <v>24.9</v>
      </c>
      <c r="W10" s="209">
        <v>23.4</v>
      </c>
      <c r="X10" s="209">
        <v>24.5</v>
      </c>
      <c r="Y10" s="209">
        <v>24.1</v>
      </c>
      <c r="Z10" s="216">
        <f t="shared" si="0"/>
        <v>25.691666666666663</v>
      </c>
      <c r="AA10" s="151">
        <v>28.3</v>
      </c>
      <c r="AB10" s="152">
        <v>0.6881944444444444</v>
      </c>
      <c r="AC10" s="2">
        <v>8</v>
      </c>
      <c r="AD10" s="151">
        <v>23.4</v>
      </c>
      <c r="AE10" s="255">
        <v>0.9201388888888888</v>
      </c>
      <c r="AF10" s="1"/>
    </row>
    <row r="11" spans="1:32" ht="11.25" customHeight="1">
      <c r="A11" s="217">
        <v>9</v>
      </c>
      <c r="B11" s="209">
        <v>24.1</v>
      </c>
      <c r="C11" s="209">
        <v>23</v>
      </c>
      <c r="D11" s="209">
        <v>23.2</v>
      </c>
      <c r="E11" s="209">
        <v>22.8</v>
      </c>
      <c r="F11" s="209">
        <v>22.7</v>
      </c>
      <c r="G11" s="209">
        <v>22.3</v>
      </c>
      <c r="H11" s="209">
        <v>22.8</v>
      </c>
      <c r="I11" s="209">
        <v>22.8</v>
      </c>
      <c r="J11" s="209">
        <v>24</v>
      </c>
      <c r="K11" s="209">
        <v>23.4</v>
      </c>
      <c r="L11" s="209">
        <v>24.5</v>
      </c>
      <c r="M11" s="209">
        <v>25.9</v>
      </c>
      <c r="N11" s="209">
        <v>26</v>
      </c>
      <c r="O11" s="209">
        <v>25.5</v>
      </c>
      <c r="P11" s="209">
        <v>24.1</v>
      </c>
      <c r="Q11" s="209">
        <v>24</v>
      </c>
      <c r="R11" s="209">
        <v>24</v>
      </c>
      <c r="S11" s="209">
        <v>23.2</v>
      </c>
      <c r="T11" s="209">
        <v>22.6</v>
      </c>
      <c r="U11" s="209">
        <v>22.7</v>
      </c>
      <c r="V11" s="209">
        <v>22.6</v>
      </c>
      <c r="W11" s="209">
        <v>22.9</v>
      </c>
      <c r="X11" s="209">
        <v>22.3</v>
      </c>
      <c r="Y11" s="209">
        <v>23.5</v>
      </c>
      <c r="Z11" s="216">
        <f t="shared" si="0"/>
        <v>23.537499999999998</v>
      </c>
      <c r="AA11" s="151">
        <v>26.2</v>
      </c>
      <c r="AB11" s="152">
        <v>0.5402777777777777</v>
      </c>
      <c r="AC11" s="2">
        <v>9</v>
      </c>
      <c r="AD11" s="151">
        <v>22</v>
      </c>
      <c r="AE11" s="255">
        <v>0.2333333333333333</v>
      </c>
      <c r="AF11" s="1"/>
    </row>
    <row r="12" spans="1:32" ht="11.25" customHeight="1">
      <c r="A12" s="225">
        <v>10</v>
      </c>
      <c r="B12" s="211">
        <v>24.2</v>
      </c>
      <c r="C12" s="211">
        <v>24.4</v>
      </c>
      <c r="D12" s="211">
        <v>25</v>
      </c>
      <c r="E12" s="211">
        <v>25.5</v>
      </c>
      <c r="F12" s="211">
        <v>25.2</v>
      </c>
      <c r="G12" s="211">
        <v>25.2</v>
      </c>
      <c r="H12" s="211">
        <v>25.8</v>
      </c>
      <c r="I12" s="211">
        <v>26.9</v>
      </c>
      <c r="J12" s="211">
        <v>27.6</v>
      </c>
      <c r="K12" s="211">
        <v>28.5</v>
      </c>
      <c r="L12" s="211">
        <v>27.7</v>
      </c>
      <c r="M12" s="211">
        <v>28.1</v>
      </c>
      <c r="N12" s="211">
        <v>29</v>
      </c>
      <c r="O12" s="211">
        <v>30.1</v>
      </c>
      <c r="P12" s="211">
        <v>30.6</v>
      </c>
      <c r="Q12" s="211">
        <v>30.1</v>
      </c>
      <c r="R12" s="211">
        <v>26.4</v>
      </c>
      <c r="S12" s="211">
        <v>25.5</v>
      </c>
      <c r="T12" s="211">
        <v>24.5</v>
      </c>
      <c r="U12" s="211">
        <v>25</v>
      </c>
      <c r="V12" s="211">
        <v>23.8</v>
      </c>
      <c r="W12" s="211">
        <v>22</v>
      </c>
      <c r="X12" s="211">
        <v>21.9</v>
      </c>
      <c r="Y12" s="211">
        <v>21.8</v>
      </c>
      <c r="Z12" s="226">
        <f t="shared" si="0"/>
        <v>26.03333333333333</v>
      </c>
      <c r="AA12" s="157">
        <v>31</v>
      </c>
      <c r="AB12" s="212">
        <v>0.6215277777777778</v>
      </c>
      <c r="AC12" s="213">
        <v>10</v>
      </c>
      <c r="AD12" s="157">
        <v>21.3</v>
      </c>
      <c r="AE12" s="256">
        <v>0.9909722222222223</v>
      </c>
      <c r="AF12" s="1"/>
    </row>
    <row r="13" spans="1:32" ht="11.25" customHeight="1">
      <c r="A13" s="217">
        <v>11</v>
      </c>
      <c r="B13" s="209">
        <v>21.6</v>
      </c>
      <c r="C13" s="209">
        <v>20.2</v>
      </c>
      <c r="D13" s="209">
        <v>20.5</v>
      </c>
      <c r="E13" s="209">
        <v>20.1</v>
      </c>
      <c r="F13" s="209">
        <v>20.4</v>
      </c>
      <c r="G13" s="209">
        <v>20.8</v>
      </c>
      <c r="H13" s="209">
        <v>21.7</v>
      </c>
      <c r="I13" s="209">
        <v>22.6</v>
      </c>
      <c r="J13" s="209">
        <v>23.5</v>
      </c>
      <c r="K13" s="209">
        <v>23.8</v>
      </c>
      <c r="L13" s="209">
        <v>23.3</v>
      </c>
      <c r="M13" s="209">
        <v>23.4</v>
      </c>
      <c r="N13" s="209">
        <v>23.5</v>
      </c>
      <c r="O13" s="209">
        <v>23.9</v>
      </c>
      <c r="P13" s="209">
        <v>24.6</v>
      </c>
      <c r="Q13" s="209">
        <v>23.4</v>
      </c>
      <c r="R13" s="209">
        <v>22.8</v>
      </c>
      <c r="S13" s="209">
        <v>22.4</v>
      </c>
      <c r="T13" s="209">
        <v>21.6</v>
      </c>
      <c r="U13" s="209">
        <v>21</v>
      </c>
      <c r="V13" s="209">
        <v>21.6</v>
      </c>
      <c r="W13" s="209">
        <v>20.5</v>
      </c>
      <c r="X13" s="209">
        <v>20.2</v>
      </c>
      <c r="Y13" s="209">
        <v>20.6</v>
      </c>
      <c r="Z13" s="216">
        <f t="shared" si="0"/>
        <v>22</v>
      </c>
      <c r="AA13" s="151">
        <v>24.7</v>
      </c>
      <c r="AB13" s="152">
        <v>0.6284722222222222</v>
      </c>
      <c r="AC13" s="2">
        <v>11</v>
      </c>
      <c r="AD13" s="151">
        <v>19.6</v>
      </c>
      <c r="AE13" s="255">
        <v>0.1798611111111111</v>
      </c>
      <c r="AF13" s="1"/>
    </row>
    <row r="14" spans="1:32" ht="11.25" customHeight="1">
      <c r="A14" s="217">
        <v>12</v>
      </c>
      <c r="B14" s="209">
        <v>21.7</v>
      </c>
      <c r="C14" s="209">
        <v>21.9</v>
      </c>
      <c r="D14" s="209">
        <v>19.8</v>
      </c>
      <c r="E14" s="209">
        <v>19.8</v>
      </c>
      <c r="F14" s="209">
        <v>20.2</v>
      </c>
      <c r="G14" s="209">
        <v>21.4</v>
      </c>
      <c r="H14" s="209">
        <v>23</v>
      </c>
      <c r="I14" s="209">
        <v>23</v>
      </c>
      <c r="J14" s="209">
        <v>26.4</v>
      </c>
      <c r="K14" s="209">
        <v>25.5</v>
      </c>
      <c r="L14" s="209">
        <v>27.1</v>
      </c>
      <c r="M14" s="209">
        <v>27.6</v>
      </c>
      <c r="N14" s="209">
        <v>23.2</v>
      </c>
      <c r="O14" s="209">
        <v>23.4</v>
      </c>
      <c r="P14" s="209">
        <v>24.4</v>
      </c>
      <c r="Q14" s="209">
        <v>24.4</v>
      </c>
      <c r="R14" s="209">
        <v>23.8</v>
      </c>
      <c r="S14" s="209">
        <v>23</v>
      </c>
      <c r="T14" s="209">
        <v>21.6</v>
      </c>
      <c r="U14" s="209">
        <v>20.6</v>
      </c>
      <c r="V14" s="209">
        <v>20.5</v>
      </c>
      <c r="W14" s="209">
        <v>20.4</v>
      </c>
      <c r="X14" s="209">
        <v>20.3</v>
      </c>
      <c r="Y14" s="209">
        <v>20</v>
      </c>
      <c r="Z14" s="216">
        <f t="shared" si="0"/>
        <v>22.624999999999996</v>
      </c>
      <c r="AA14" s="151">
        <v>27.9</v>
      </c>
      <c r="AB14" s="152">
        <v>0.5229166666666667</v>
      </c>
      <c r="AC14" s="2">
        <v>12</v>
      </c>
      <c r="AD14" s="151">
        <v>19.5</v>
      </c>
      <c r="AE14" s="255">
        <v>0.1451388888888889</v>
      </c>
      <c r="AF14" s="1"/>
    </row>
    <row r="15" spans="1:32" ht="11.25" customHeight="1">
      <c r="A15" s="217">
        <v>13</v>
      </c>
      <c r="B15" s="209">
        <v>20.1</v>
      </c>
      <c r="C15" s="209">
        <v>19.8</v>
      </c>
      <c r="D15" s="209">
        <v>20</v>
      </c>
      <c r="E15" s="209">
        <v>22.2</v>
      </c>
      <c r="F15" s="209">
        <v>22.5</v>
      </c>
      <c r="G15" s="209">
        <v>23.2</v>
      </c>
      <c r="H15" s="209">
        <v>24.4</v>
      </c>
      <c r="I15" s="209">
        <v>25.2</v>
      </c>
      <c r="J15" s="209">
        <v>26.5</v>
      </c>
      <c r="K15" s="209">
        <v>27.5</v>
      </c>
      <c r="L15" s="209">
        <v>28.3</v>
      </c>
      <c r="M15" s="209">
        <v>30.3</v>
      </c>
      <c r="N15" s="209">
        <v>32.3</v>
      </c>
      <c r="O15" s="209">
        <v>33.3</v>
      </c>
      <c r="P15" s="209">
        <v>33.5</v>
      </c>
      <c r="Q15" s="209">
        <v>32.4</v>
      </c>
      <c r="R15" s="209">
        <v>28.3</v>
      </c>
      <c r="S15" s="209">
        <v>27.2</v>
      </c>
      <c r="T15" s="209">
        <v>27.5</v>
      </c>
      <c r="U15" s="209">
        <v>26.1</v>
      </c>
      <c r="V15" s="209">
        <v>27</v>
      </c>
      <c r="W15" s="209">
        <v>25.9</v>
      </c>
      <c r="X15" s="209">
        <v>22.9</v>
      </c>
      <c r="Y15" s="209">
        <v>23.4</v>
      </c>
      <c r="Z15" s="216">
        <f t="shared" si="0"/>
        <v>26.241666666666664</v>
      </c>
      <c r="AA15" s="151">
        <v>34.1</v>
      </c>
      <c r="AB15" s="152">
        <v>0.6159722222222223</v>
      </c>
      <c r="AC15" s="2">
        <v>13</v>
      </c>
      <c r="AD15" s="151">
        <v>19.8</v>
      </c>
      <c r="AE15" s="255">
        <v>0.10833333333333334</v>
      </c>
      <c r="AF15" s="1"/>
    </row>
    <row r="16" spans="1:32" ht="11.25" customHeight="1">
      <c r="A16" s="217">
        <v>14</v>
      </c>
      <c r="B16" s="209">
        <v>23</v>
      </c>
      <c r="C16" s="209">
        <v>21.7</v>
      </c>
      <c r="D16" s="209">
        <v>20.3</v>
      </c>
      <c r="E16" s="209">
        <v>20.5</v>
      </c>
      <c r="F16" s="209">
        <v>21.3</v>
      </c>
      <c r="G16" s="209">
        <v>21.3</v>
      </c>
      <c r="H16" s="209">
        <v>22.6</v>
      </c>
      <c r="I16" s="209">
        <v>26.9</v>
      </c>
      <c r="J16" s="209">
        <v>25.1</v>
      </c>
      <c r="K16" s="209">
        <v>23.3</v>
      </c>
      <c r="L16" s="209">
        <v>25.7</v>
      </c>
      <c r="M16" s="209">
        <v>25.4</v>
      </c>
      <c r="N16" s="209">
        <v>25.9</v>
      </c>
      <c r="O16" s="209">
        <v>26.1</v>
      </c>
      <c r="P16" s="209">
        <v>25.1</v>
      </c>
      <c r="Q16" s="209">
        <v>24.7</v>
      </c>
      <c r="R16" s="209">
        <v>25</v>
      </c>
      <c r="S16" s="209">
        <v>24.7</v>
      </c>
      <c r="T16" s="209">
        <v>24.4</v>
      </c>
      <c r="U16" s="209">
        <v>23.1</v>
      </c>
      <c r="V16" s="209">
        <v>23.4</v>
      </c>
      <c r="W16" s="209">
        <v>23.4</v>
      </c>
      <c r="X16" s="209">
        <v>23.5</v>
      </c>
      <c r="Y16" s="209">
        <v>23.4</v>
      </c>
      <c r="Z16" s="216">
        <f t="shared" si="0"/>
        <v>23.741666666666664</v>
      </c>
      <c r="AA16" s="151">
        <v>27.7</v>
      </c>
      <c r="AB16" s="152">
        <v>0.3423611111111111</v>
      </c>
      <c r="AC16" s="2">
        <v>14</v>
      </c>
      <c r="AD16" s="151">
        <v>19.9</v>
      </c>
      <c r="AE16" s="255">
        <v>0.10416666666666667</v>
      </c>
      <c r="AF16" s="1"/>
    </row>
    <row r="17" spans="1:32" ht="11.25" customHeight="1">
      <c r="A17" s="217">
        <v>15</v>
      </c>
      <c r="B17" s="209">
        <v>23.9</v>
      </c>
      <c r="C17" s="209">
        <v>23.8</v>
      </c>
      <c r="D17" s="209">
        <v>24.2</v>
      </c>
      <c r="E17" s="209">
        <v>23.8</v>
      </c>
      <c r="F17" s="209">
        <v>23.2</v>
      </c>
      <c r="G17" s="209">
        <v>23.5</v>
      </c>
      <c r="H17" s="209">
        <v>25.5</v>
      </c>
      <c r="I17" s="209">
        <v>26.3</v>
      </c>
      <c r="J17" s="209">
        <v>24.2</v>
      </c>
      <c r="K17" s="209">
        <v>28.9</v>
      </c>
      <c r="L17" s="209">
        <v>29.2</v>
      </c>
      <c r="M17" s="209">
        <v>28.9</v>
      </c>
      <c r="N17" s="209">
        <v>32.7</v>
      </c>
      <c r="O17" s="209">
        <v>31.5</v>
      </c>
      <c r="P17" s="209">
        <v>32.5</v>
      </c>
      <c r="Q17" s="209">
        <v>32.1</v>
      </c>
      <c r="R17" s="209">
        <v>31.1</v>
      </c>
      <c r="S17" s="209">
        <v>30.2</v>
      </c>
      <c r="T17" s="209">
        <v>28.7</v>
      </c>
      <c r="U17" s="209">
        <v>27.9</v>
      </c>
      <c r="V17" s="209">
        <v>27.7</v>
      </c>
      <c r="W17" s="209">
        <v>26.1</v>
      </c>
      <c r="X17" s="209">
        <v>25.3</v>
      </c>
      <c r="Y17" s="209">
        <v>24.1</v>
      </c>
      <c r="Z17" s="216">
        <f t="shared" si="0"/>
        <v>27.30416666666667</v>
      </c>
      <c r="AA17" s="151">
        <v>33</v>
      </c>
      <c r="AB17" s="152">
        <v>0.6368055555555555</v>
      </c>
      <c r="AC17" s="2">
        <v>15</v>
      </c>
      <c r="AD17" s="151">
        <v>23.1</v>
      </c>
      <c r="AE17" s="255">
        <v>0.2041666666666667</v>
      </c>
      <c r="AF17" s="1"/>
    </row>
    <row r="18" spans="1:32" ht="11.25" customHeight="1">
      <c r="A18" s="217">
        <v>16</v>
      </c>
      <c r="B18" s="209">
        <v>24</v>
      </c>
      <c r="C18" s="209">
        <v>23.8</v>
      </c>
      <c r="D18" s="209">
        <v>23</v>
      </c>
      <c r="E18" s="209">
        <v>22.5</v>
      </c>
      <c r="F18" s="209">
        <v>22.7</v>
      </c>
      <c r="G18" s="209">
        <v>24.5</v>
      </c>
      <c r="H18" s="209">
        <v>24.2</v>
      </c>
      <c r="I18" s="209">
        <v>25.4</v>
      </c>
      <c r="J18" s="209">
        <v>26.3</v>
      </c>
      <c r="K18" s="209">
        <v>27</v>
      </c>
      <c r="L18" s="209">
        <v>28.6</v>
      </c>
      <c r="M18" s="209">
        <v>29.3</v>
      </c>
      <c r="N18" s="209">
        <v>30.2</v>
      </c>
      <c r="O18" s="209">
        <v>29.1</v>
      </c>
      <c r="P18" s="209">
        <v>28.7</v>
      </c>
      <c r="Q18" s="209">
        <v>28.6</v>
      </c>
      <c r="R18" s="209">
        <v>27.6</v>
      </c>
      <c r="S18" s="209">
        <v>27</v>
      </c>
      <c r="T18" s="209">
        <v>25.3</v>
      </c>
      <c r="U18" s="209">
        <v>25.1</v>
      </c>
      <c r="V18" s="209">
        <v>25.4</v>
      </c>
      <c r="W18" s="209">
        <v>24.5</v>
      </c>
      <c r="X18" s="209">
        <v>21.4</v>
      </c>
      <c r="Y18" s="209">
        <v>21.3</v>
      </c>
      <c r="Z18" s="216">
        <f t="shared" si="0"/>
        <v>25.645833333333332</v>
      </c>
      <c r="AA18" s="151">
        <v>30.5</v>
      </c>
      <c r="AB18" s="152">
        <v>0.5256944444444445</v>
      </c>
      <c r="AC18" s="2">
        <v>16</v>
      </c>
      <c r="AD18" s="151">
        <v>20.4</v>
      </c>
      <c r="AE18" s="255">
        <v>0.967361111111111</v>
      </c>
      <c r="AF18" s="1"/>
    </row>
    <row r="19" spans="1:32" ht="11.25" customHeight="1">
      <c r="A19" s="217">
        <v>17</v>
      </c>
      <c r="B19" s="209">
        <v>21</v>
      </c>
      <c r="C19" s="209">
        <v>21.6</v>
      </c>
      <c r="D19" s="209">
        <v>21.1</v>
      </c>
      <c r="E19" s="209">
        <v>21.5</v>
      </c>
      <c r="F19" s="209">
        <v>21.5</v>
      </c>
      <c r="G19" s="209">
        <v>21.5</v>
      </c>
      <c r="H19" s="209">
        <v>21.9</v>
      </c>
      <c r="I19" s="209">
        <v>22.7</v>
      </c>
      <c r="J19" s="209">
        <v>24</v>
      </c>
      <c r="K19" s="209">
        <v>25</v>
      </c>
      <c r="L19" s="209">
        <v>25.8</v>
      </c>
      <c r="M19" s="209">
        <v>26.9</v>
      </c>
      <c r="N19" s="209">
        <v>27.3</v>
      </c>
      <c r="O19" s="209">
        <v>26.9</v>
      </c>
      <c r="P19" s="209">
        <v>27.9</v>
      </c>
      <c r="Q19" s="209">
        <v>25.8</v>
      </c>
      <c r="R19" s="209">
        <v>25.4</v>
      </c>
      <c r="S19" s="209">
        <v>24.7</v>
      </c>
      <c r="T19" s="209">
        <v>24.8</v>
      </c>
      <c r="U19" s="209">
        <v>23.9</v>
      </c>
      <c r="V19" s="209">
        <v>23.3</v>
      </c>
      <c r="W19" s="209">
        <v>23.4</v>
      </c>
      <c r="X19" s="209">
        <v>23.4</v>
      </c>
      <c r="Y19" s="209">
        <v>23</v>
      </c>
      <c r="Z19" s="216">
        <f t="shared" si="0"/>
        <v>23.929166666666664</v>
      </c>
      <c r="AA19" s="151">
        <v>28.1</v>
      </c>
      <c r="AB19" s="152">
        <v>0.545138888888889</v>
      </c>
      <c r="AC19" s="2">
        <v>17</v>
      </c>
      <c r="AD19" s="151">
        <v>20.5</v>
      </c>
      <c r="AE19" s="255">
        <v>0.02152777777777778</v>
      </c>
      <c r="AF19" s="1"/>
    </row>
    <row r="20" spans="1:32" ht="11.25" customHeight="1">
      <c r="A20" s="217">
        <v>18</v>
      </c>
      <c r="B20" s="209">
        <v>22</v>
      </c>
      <c r="C20" s="209">
        <v>22.6</v>
      </c>
      <c r="D20" s="209">
        <v>22.7</v>
      </c>
      <c r="E20" s="209">
        <v>23</v>
      </c>
      <c r="F20" s="209">
        <v>22.1</v>
      </c>
      <c r="G20" s="209">
        <v>22.2</v>
      </c>
      <c r="H20" s="209">
        <v>20.9</v>
      </c>
      <c r="I20" s="209">
        <v>21.3</v>
      </c>
      <c r="J20" s="209">
        <v>22.5</v>
      </c>
      <c r="K20" s="209">
        <v>23.7</v>
      </c>
      <c r="L20" s="209">
        <v>25.1</v>
      </c>
      <c r="M20" s="209">
        <v>25.7</v>
      </c>
      <c r="N20" s="209">
        <v>25.2</v>
      </c>
      <c r="O20" s="209">
        <v>24</v>
      </c>
      <c r="P20" s="209">
        <v>23.5</v>
      </c>
      <c r="Q20" s="209">
        <v>23.7</v>
      </c>
      <c r="R20" s="209">
        <v>23.9</v>
      </c>
      <c r="S20" s="209">
        <v>23.6</v>
      </c>
      <c r="T20" s="209">
        <v>23.9</v>
      </c>
      <c r="U20" s="209">
        <v>24.3</v>
      </c>
      <c r="V20" s="209">
        <v>24.1</v>
      </c>
      <c r="W20" s="209">
        <v>24.1</v>
      </c>
      <c r="X20" s="209">
        <v>23.7</v>
      </c>
      <c r="Y20" s="209">
        <v>23.9</v>
      </c>
      <c r="Z20" s="216">
        <f t="shared" si="0"/>
        <v>23.40416666666667</v>
      </c>
      <c r="AA20" s="151">
        <v>26.2</v>
      </c>
      <c r="AB20" s="152">
        <v>0.4916666666666667</v>
      </c>
      <c r="AC20" s="2">
        <v>18</v>
      </c>
      <c r="AD20" s="151">
        <v>20.6</v>
      </c>
      <c r="AE20" s="255">
        <v>0.28402777777777777</v>
      </c>
      <c r="AF20" s="1"/>
    </row>
    <row r="21" spans="1:32" ht="11.25" customHeight="1">
      <c r="A21" s="217">
        <v>19</v>
      </c>
      <c r="B21" s="209">
        <v>23.8</v>
      </c>
      <c r="C21" s="209">
        <v>23.5</v>
      </c>
      <c r="D21" s="209">
        <v>23.7</v>
      </c>
      <c r="E21" s="209">
        <v>23.7</v>
      </c>
      <c r="F21" s="209">
        <v>23.6</v>
      </c>
      <c r="G21" s="209">
        <v>25.4</v>
      </c>
      <c r="H21" s="209">
        <v>25</v>
      </c>
      <c r="I21" s="209">
        <v>26.6</v>
      </c>
      <c r="J21" s="209">
        <v>26.7</v>
      </c>
      <c r="K21" s="209">
        <v>27</v>
      </c>
      <c r="L21" s="209">
        <v>30.8</v>
      </c>
      <c r="M21" s="209">
        <v>30.6</v>
      </c>
      <c r="N21" s="209">
        <v>30.4</v>
      </c>
      <c r="O21" s="209">
        <v>30.4</v>
      </c>
      <c r="P21" s="209">
        <v>30.5</v>
      </c>
      <c r="Q21" s="209">
        <v>31.7</v>
      </c>
      <c r="R21" s="209">
        <v>30.7</v>
      </c>
      <c r="S21" s="209">
        <v>30.5</v>
      </c>
      <c r="T21" s="209">
        <v>29.3</v>
      </c>
      <c r="U21" s="209">
        <v>27.7</v>
      </c>
      <c r="V21" s="209">
        <v>26.5</v>
      </c>
      <c r="W21" s="209">
        <v>27.1</v>
      </c>
      <c r="X21" s="209">
        <v>25.3</v>
      </c>
      <c r="Y21" s="209">
        <v>24.4</v>
      </c>
      <c r="Z21" s="216">
        <f t="shared" si="0"/>
        <v>27.287499999999998</v>
      </c>
      <c r="AA21" s="151">
        <v>31.9</v>
      </c>
      <c r="AB21" s="152">
        <v>0.6590277777777778</v>
      </c>
      <c r="AC21" s="2">
        <v>19</v>
      </c>
      <c r="AD21" s="151">
        <v>23.1</v>
      </c>
      <c r="AE21" s="255">
        <v>0.1013888888888889</v>
      </c>
      <c r="AF21" s="1"/>
    </row>
    <row r="22" spans="1:32" ht="11.25" customHeight="1">
      <c r="A22" s="225">
        <v>20</v>
      </c>
      <c r="B22" s="211">
        <v>23.5</v>
      </c>
      <c r="C22" s="211">
        <v>23.2</v>
      </c>
      <c r="D22" s="211">
        <v>22.7</v>
      </c>
      <c r="E22" s="211">
        <v>22.8</v>
      </c>
      <c r="F22" s="211">
        <v>22</v>
      </c>
      <c r="G22" s="211">
        <v>23.3</v>
      </c>
      <c r="H22" s="211">
        <v>24.3</v>
      </c>
      <c r="I22" s="211">
        <v>24</v>
      </c>
      <c r="J22" s="211">
        <v>24.4</v>
      </c>
      <c r="K22" s="211">
        <v>25.5</v>
      </c>
      <c r="L22" s="211">
        <v>26.8</v>
      </c>
      <c r="M22" s="211">
        <v>25.5</v>
      </c>
      <c r="N22" s="211">
        <v>26</v>
      </c>
      <c r="O22" s="211">
        <v>25.9</v>
      </c>
      <c r="P22" s="211">
        <v>24.4</v>
      </c>
      <c r="Q22" s="211">
        <v>23.5</v>
      </c>
      <c r="R22" s="211">
        <v>23.6</v>
      </c>
      <c r="S22" s="211">
        <v>23.1</v>
      </c>
      <c r="T22" s="211">
        <v>22.3</v>
      </c>
      <c r="U22" s="211">
        <v>21.7</v>
      </c>
      <c r="V22" s="211">
        <v>21.2</v>
      </c>
      <c r="W22" s="211">
        <v>20.9</v>
      </c>
      <c r="X22" s="211">
        <v>20.7</v>
      </c>
      <c r="Y22" s="211">
        <v>20.6</v>
      </c>
      <c r="Z22" s="226">
        <f t="shared" si="0"/>
        <v>23.412500000000005</v>
      </c>
      <c r="AA22" s="157">
        <v>26.9</v>
      </c>
      <c r="AB22" s="212">
        <v>0.4583333333333333</v>
      </c>
      <c r="AC22" s="213">
        <v>20</v>
      </c>
      <c r="AD22" s="157">
        <v>20.5</v>
      </c>
      <c r="AE22" s="256">
        <v>1</v>
      </c>
      <c r="AF22" s="1"/>
    </row>
    <row r="23" spans="1:32" ht="11.25" customHeight="1">
      <c r="A23" s="217">
        <v>21</v>
      </c>
      <c r="B23" s="209">
        <v>20.7</v>
      </c>
      <c r="C23" s="209">
        <v>20.5</v>
      </c>
      <c r="D23" s="209">
        <v>20.2</v>
      </c>
      <c r="E23" s="209">
        <v>20.4</v>
      </c>
      <c r="F23" s="209">
        <v>20.5</v>
      </c>
      <c r="G23" s="209">
        <v>20.5</v>
      </c>
      <c r="H23" s="209">
        <v>20.8</v>
      </c>
      <c r="I23" s="209">
        <v>21.4</v>
      </c>
      <c r="J23" s="209">
        <v>21.9</v>
      </c>
      <c r="K23" s="209">
        <v>22.4</v>
      </c>
      <c r="L23" s="209">
        <v>23.2</v>
      </c>
      <c r="M23" s="209">
        <v>22.6</v>
      </c>
      <c r="N23" s="209">
        <v>22.7</v>
      </c>
      <c r="O23" s="209">
        <v>22.2</v>
      </c>
      <c r="P23" s="209">
        <v>21.6</v>
      </c>
      <c r="Q23" s="209">
        <v>20.6</v>
      </c>
      <c r="R23" s="209">
        <v>20.7</v>
      </c>
      <c r="S23" s="209">
        <v>20.6</v>
      </c>
      <c r="T23" s="209">
        <v>20.7</v>
      </c>
      <c r="U23" s="209">
        <v>20.8</v>
      </c>
      <c r="V23" s="209">
        <v>20.7</v>
      </c>
      <c r="W23" s="209">
        <v>20.8</v>
      </c>
      <c r="X23" s="209">
        <v>20.8</v>
      </c>
      <c r="Y23" s="209">
        <v>20.3</v>
      </c>
      <c r="Z23" s="216">
        <f t="shared" si="0"/>
        <v>21.150000000000002</v>
      </c>
      <c r="AA23" s="151">
        <v>24.2</v>
      </c>
      <c r="AB23" s="152">
        <v>0.4472222222222222</v>
      </c>
      <c r="AC23" s="2">
        <v>21</v>
      </c>
      <c r="AD23" s="151">
        <v>20.2</v>
      </c>
      <c r="AE23" s="255">
        <v>0.14930555555555555</v>
      </c>
      <c r="AF23" s="1"/>
    </row>
    <row r="24" spans="1:32" ht="11.25" customHeight="1">
      <c r="A24" s="217">
        <v>22</v>
      </c>
      <c r="B24" s="209">
        <v>20</v>
      </c>
      <c r="C24" s="209">
        <v>20</v>
      </c>
      <c r="D24" s="209">
        <v>19.9</v>
      </c>
      <c r="E24" s="209">
        <v>19.9</v>
      </c>
      <c r="F24" s="209">
        <v>20.1</v>
      </c>
      <c r="G24" s="209">
        <v>20.2</v>
      </c>
      <c r="H24" s="209">
        <v>20.5</v>
      </c>
      <c r="I24" s="209">
        <v>21.4</v>
      </c>
      <c r="J24" s="209">
        <v>21.4</v>
      </c>
      <c r="K24" s="209">
        <v>21.4</v>
      </c>
      <c r="L24" s="209">
        <v>22.5</v>
      </c>
      <c r="M24" s="209">
        <v>22.8</v>
      </c>
      <c r="N24" s="209">
        <v>24.3</v>
      </c>
      <c r="O24" s="209">
        <v>22.2</v>
      </c>
      <c r="P24" s="209">
        <v>21.3</v>
      </c>
      <c r="Q24" s="209">
        <v>20.5</v>
      </c>
      <c r="R24" s="209">
        <v>20.3</v>
      </c>
      <c r="S24" s="209">
        <v>20.5</v>
      </c>
      <c r="T24" s="209">
        <v>20.5</v>
      </c>
      <c r="U24" s="209">
        <v>20.6</v>
      </c>
      <c r="V24" s="209">
        <v>19.9</v>
      </c>
      <c r="W24" s="209">
        <v>20.1</v>
      </c>
      <c r="X24" s="209">
        <v>20.3</v>
      </c>
      <c r="Y24" s="209">
        <v>20.1</v>
      </c>
      <c r="Z24" s="216">
        <f t="shared" si="0"/>
        <v>20.862500000000004</v>
      </c>
      <c r="AA24" s="151">
        <v>24.6</v>
      </c>
      <c r="AB24" s="152">
        <v>0.5555555555555556</v>
      </c>
      <c r="AC24" s="2">
        <v>22</v>
      </c>
      <c r="AD24" s="151">
        <v>19.7</v>
      </c>
      <c r="AE24" s="255">
        <v>0.17916666666666667</v>
      </c>
      <c r="AF24" s="1"/>
    </row>
    <row r="25" spans="1:32" ht="11.25" customHeight="1">
      <c r="A25" s="217">
        <v>23</v>
      </c>
      <c r="B25" s="209">
        <v>20</v>
      </c>
      <c r="C25" s="209">
        <v>19.8</v>
      </c>
      <c r="D25" s="209">
        <v>19.8</v>
      </c>
      <c r="E25" s="209">
        <v>19.8</v>
      </c>
      <c r="F25" s="209">
        <v>19.9</v>
      </c>
      <c r="G25" s="209">
        <v>19.9</v>
      </c>
      <c r="H25" s="209">
        <v>20.6</v>
      </c>
      <c r="I25" s="209">
        <v>20.2</v>
      </c>
      <c r="J25" s="209">
        <v>20.5</v>
      </c>
      <c r="K25" s="209">
        <v>21.1</v>
      </c>
      <c r="L25" s="209">
        <v>24.1</v>
      </c>
      <c r="M25" s="209">
        <v>23.8</v>
      </c>
      <c r="N25" s="209">
        <v>23.8</v>
      </c>
      <c r="O25" s="209">
        <v>23.3</v>
      </c>
      <c r="P25" s="209">
        <v>20.9</v>
      </c>
      <c r="Q25" s="209">
        <v>20.9</v>
      </c>
      <c r="R25" s="209">
        <v>21</v>
      </c>
      <c r="S25" s="209">
        <v>21.7</v>
      </c>
      <c r="T25" s="209">
        <v>21.6</v>
      </c>
      <c r="U25" s="209">
        <v>21.2</v>
      </c>
      <c r="V25" s="209">
        <v>20.8</v>
      </c>
      <c r="W25" s="209">
        <v>20.8</v>
      </c>
      <c r="X25" s="209">
        <v>21.1</v>
      </c>
      <c r="Y25" s="209">
        <v>21.5</v>
      </c>
      <c r="Z25" s="216">
        <f t="shared" si="0"/>
        <v>21.17083333333333</v>
      </c>
      <c r="AA25" s="151">
        <v>24.8</v>
      </c>
      <c r="AB25" s="152">
        <v>0.46527777777777773</v>
      </c>
      <c r="AC25" s="2">
        <v>23</v>
      </c>
      <c r="AD25" s="151">
        <v>19.7</v>
      </c>
      <c r="AE25" s="255">
        <v>0.16805555555555554</v>
      </c>
      <c r="AF25" s="1"/>
    </row>
    <row r="26" spans="1:32" ht="11.25" customHeight="1">
      <c r="A26" s="217">
        <v>24</v>
      </c>
      <c r="B26" s="209">
        <v>21.5</v>
      </c>
      <c r="C26" s="209">
        <v>21.8</v>
      </c>
      <c r="D26" s="209">
        <v>21.7</v>
      </c>
      <c r="E26" s="209">
        <v>21.7</v>
      </c>
      <c r="F26" s="209">
        <v>21.7</v>
      </c>
      <c r="G26" s="209">
        <v>22.1</v>
      </c>
      <c r="H26" s="209">
        <v>22.8</v>
      </c>
      <c r="I26" s="209">
        <v>23.3</v>
      </c>
      <c r="J26" s="209">
        <v>23.2</v>
      </c>
      <c r="K26" s="209">
        <v>24</v>
      </c>
      <c r="L26" s="209">
        <v>25.5</v>
      </c>
      <c r="M26" s="209">
        <v>26.5</v>
      </c>
      <c r="N26" s="209">
        <v>26.7</v>
      </c>
      <c r="O26" s="209">
        <v>24.8</v>
      </c>
      <c r="P26" s="209">
        <v>25.1</v>
      </c>
      <c r="Q26" s="209">
        <v>25.1</v>
      </c>
      <c r="R26" s="209">
        <v>24.6</v>
      </c>
      <c r="S26" s="209">
        <v>24.7</v>
      </c>
      <c r="T26" s="209">
        <v>24.3</v>
      </c>
      <c r="U26" s="209">
        <v>24.6</v>
      </c>
      <c r="V26" s="209">
        <v>23.9</v>
      </c>
      <c r="W26" s="209">
        <v>24</v>
      </c>
      <c r="X26" s="209">
        <v>23.8</v>
      </c>
      <c r="Y26" s="209">
        <v>23.6</v>
      </c>
      <c r="Z26" s="216">
        <f t="shared" si="0"/>
        <v>23.79166666666667</v>
      </c>
      <c r="AA26" s="151">
        <v>27.4</v>
      </c>
      <c r="AB26" s="152">
        <v>0.4875</v>
      </c>
      <c r="AC26" s="2">
        <v>24</v>
      </c>
      <c r="AD26" s="151">
        <v>21.3</v>
      </c>
      <c r="AE26" s="255">
        <v>0.024305555555555556</v>
      </c>
      <c r="AF26" s="1"/>
    </row>
    <row r="27" spans="1:32" ht="11.25" customHeight="1">
      <c r="A27" s="217">
        <v>25</v>
      </c>
      <c r="B27" s="209">
        <v>24.1</v>
      </c>
      <c r="C27" s="209">
        <v>24.1</v>
      </c>
      <c r="D27" s="209">
        <v>24</v>
      </c>
      <c r="E27" s="209">
        <v>23.3</v>
      </c>
      <c r="F27" s="209">
        <v>23.1</v>
      </c>
      <c r="G27" s="209">
        <v>23.1</v>
      </c>
      <c r="H27" s="209">
        <v>24.1</v>
      </c>
      <c r="I27" s="209">
        <v>24.6</v>
      </c>
      <c r="J27" s="209">
        <v>25.8</v>
      </c>
      <c r="K27" s="209">
        <v>25.6</v>
      </c>
      <c r="L27" s="209">
        <v>28.1</v>
      </c>
      <c r="M27" s="209">
        <v>29.2</v>
      </c>
      <c r="N27" s="209">
        <v>29.6</v>
      </c>
      <c r="O27" s="209">
        <v>30.6</v>
      </c>
      <c r="P27" s="209">
        <v>30.4</v>
      </c>
      <c r="Q27" s="209">
        <v>30.3</v>
      </c>
      <c r="R27" s="209">
        <v>30.4</v>
      </c>
      <c r="S27" s="209">
        <v>29.5</v>
      </c>
      <c r="T27" s="209">
        <v>28.6</v>
      </c>
      <c r="U27" s="209">
        <v>27.7</v>
      </c>
      <c r="V27" s="209">
        <v>27.1</v>
      </c>
      <c r="W27" s="209">
        <v>26.9</v>
      </c>
      <c r="X27" s="209">
        <v>26.5</v>
      </c>
      <c r="Y27" s="209">
        <v>26</v>
      </c>
      <c r="Z27" s="216">
        <f t="shared" si="0"/>
        <v>26.77916666666667</v>
      </c>
      <c r="AA27" s="151">
        <v>31.2</v>
      </c>
      <c r="AB27" s="152">
        <v>0.5736111111111112</v>
      </c>
      <c r="AC27" s="2">
        <v>25</v>
      </c>
      <c r="AD27" s="151">
        <v>22.9</v>
      </c>
      <c r="AE27" s="255">
        <v>0.2388888888888889</v>
      </c>
      <c r="AF27" s="1"/>
    </row>
    <row r="28" spans="1:32" ht="11.25" customHeight="1">
      <c r="A28" s="217">
        <v>26</v>
      </c>
      <c r="B28" s="209">
        <v>25.8</v>
      </c>
      <c r="C28" s="209">
        <v>25.5</v>
      </c>
      <c r="D28" s="209">
        <v>25.5</v>
      </c>
      <c r="E28" s="209">
        <v>24.6</v>
      </c>
      <c r="F28" s="209">
        <v>23.9</v>
      </c>
      <c r="G28" s="209">
        <v>25.2</v>
      </c>
      <c r="H28" s="209">
        <v>26.8</v>
      </c>
      <c r="I28" s="209">
        <v>26.4</v>
      </c>
      <c r="J28" s="209">
        <v>28.2</v>
      </c>
      <c r="K28" s="209">
        <v>29.8</v>
      </c>
      <c r="L28" s="209">
        <v>28.4</v>
      </c>
      <c r="M28" s="209">
        <v>29.8</v>
      </c>
      <c r="N28" s="209">
        <v>28</v>
      </c>
      <c r="O28" s="209">
        <v>29.6</v>
      </c>
      <c r="P28" s="209">
        <v>28.8</v>
      </c>
      <c r="Q28" s="209">
        <v>32.5</v>
      </c>
      <c r="R28" s="209">
        <v>28.1</v>
      </c>
      <c r="S28" s="209">
        <v>26.5</v>
      </c>
      <c r="T28" s="209">
        <v>26.1</v>
      </c>
      <c r="U28" s="209">
        <v>25.3</v>
      </c>
      <c r="V28" s="209">
        <v>25.5</v>
      </c>
      <c r="W28" s="209">
        <v>25</v>
      </c>
      <c r="X28" s="209">
        <v>24.6</v>
      </c>
      <c r="Y28" s="209">
        <v>24.3</v>
      </c>
      <c r="Z28" s="216">
        <f t="shared" si="0"/>
        <v>26.841666666666665</v>
      </c>
      <c r="AA28" s="151">
        <v>33</v>
      </c>
      <c r="AB28" s="152">
        <v>0.6777777777777777</v>
      </c>
      <c r="AC28" s="2">
        <v>26</v>
      </c>
      <c r="AD28" s="151">
        <v>23.8</v>
      </c>
      <c r="AE28" s="255">
        <v>0.2111111111111111</v>
      </c>
      <c r="AF28" s="1"/>
    </row>
    <row r="29" spans="1:32" ht="11.25" customHeight="1">
      <c r="A29" s="217">
        <v>27</v>
      </c>
      <c r="B29" s="209">
        <v>23.9</v>
      </c>
      <c r="C29" s="209">
        <v>23.8</v>
      </c>
      <c r="D29" s="209">
        <v>23.9</v>
      </c>
      <c r="E29" s="209">
        <v>24.1</v>
      </c>
      <c r="F29" s="209">
        <v>23.7</v>
      </c>
      <c r="G29" s="209">
        <v>25.2</v>
      </c>
      <c r="H29" s="209">
        <v>25.9</v>
      </c>
      <c r="I29" s="209">
        <v>26.5</v>
      </c>
      <c r="J29" s="209">
        <v>27.6</v>
      </c>
      <c r="K29" s="209">
        <v>27.9</v>
      </c>
      <c r="L29" s="209">
        <v>28.9</v>
      </c>
      <c r="M29" s="209">
        <v>27.3</v>
      </c>
      <c r="N29" s="209">
        <v>27.8</v>
      </c>
      <c r="O29" s="209">
        <v>25.3</v>
      </c>
      <c r="P29" s="209">
        <v>26.1</v>
      </c>
      <c r="Q29" s="209">
        <v>27.4</v>
      </c>
      <c r="R29" s="209">
        <v>26.8</v>
      </c>
      <c r="S29" s="209">
        <v>25</v>
      </c>
      <c r="T29" s="209">
        <v>24.3</v>
      </c>
      <c r="U29" s="209">
        <v>23</v>
      </c>
      <c r="V29" s="209">
        <v>23</v>
      </c>
      <c r="W29" s="209">
        <v>23.6</v>
      </c>
      <c r="X29" s="209">
        <v>23.2</v>
      </c>
      <c r="Y29" s="209">
        <v>23.2</v>
      </c>
      <c r="Z29" s="216">
        <f t="shared" si="0"/>
        <v>25.30833333333334</v>
      </c>
      <c r="AA29" s="151">
        <v>29</v>
      </c>
      <c r="AB29" s="152">
        <v>0.4583333333333333</v>
      </c>
      <c r="AC29" s="2">
        <v>27</v>
      </c>
      <c r="AD29" s="151">
        <v>22.8</v>
      </c>
      <c r="AE29" s="255">
        <v>0.8652777777777777</v>
      </c>
      <c r="AF29" s="1"/>
    </row>
    <row r="30" spans="1:32" ht="11.25" customHeight="1">
      <c r="A30" s="217">
        <v>28</v>
      </c>
      <c r="B30" s="209">
        <v>22.5</v>
      </c>
      <c r="C30" s="209">
        <v>22.9</v>
      </c>
      <c r="D30" s="209">
        <v>23.1</v>
      </c>
      <c r="E30" s="209">
        <v>23.6</v>
      </c>
      <c r="F30" s="209">
        <v>22.7</v>
      </c>
      <c r="G30" s="209">
        <v>22.9</v>
      </c>
      <c r="H30" s="209">
        <v>23.6</v>
      </c>
      <c r="I30" s="209">
        <v>25.4</v>
      </c>
      <c r="J30" s="209">
        <v>26.2</v>
      </c>
      <c r="K30" s="209">
        <v>27.1</v>
      </c>
      <c r="L30" s="209">
        <v>27.6</v>
      </c>
      <c r="M30" s="209">
        <v>28</v>
      </c>
      <c r="N30" s="209">
        <v>26.1</v>
      </c>
      <c r="O30" s="209">
        <v>26.6</v>
      </c>
      <c r="P30" s="209">
        <v>26.2</v>
      </c>
      <c r="Q30" s="209">
        <v>26.2</v>
      </c>
      <c r="R30" s="209">
        <v>26.1</v>
      </c>
      <c r="S30" s="209">
        <v>25.4</v>
      </c>
      <c r="T30" s="209">
        <v>25.5</v>
      </c>
      <c r="U30" s="209">
        <v>24.9</v>
      </c>
      <c r="V30" s="209">
        <v>23.7</v>
      </c>
      <c r="W30" s="209">
        <v>23.9</v>
      </c>
      <c r="X30" s="209">
        <v>24.7</v>
      </c>
      <c r="Y30" s="209">
        <v>24.4</v>
      </c>
      <c r="Z30" s="216">
        <f t="shared" si="0"/>
        <v>24.97083333333333</v>
      </c>
      <c r="AA30" s="151">
        <v>28.1</v>
      </c>
      <c r="AB30" s="152">
        <v>0.5020833333333333</v>
      </c>
      <c r="AC30" s="2">
        <v>28</v>
      </c>
      <c r="AD30" s="151">
        <v>22.4</v>
      </c>
      <c r="AE30" s="255">
        <v>0.027083333333333334</v>
      </c>
      <c r="AF30" s="1"/>
    </row>
    <row r="31" spans="1:32" ht="11.25" customHeight="1">
      <c r="A31" s="217">
        <v>29</v>
      </c>
      <c r="B31" s="209">
        <v>24.1</v>
      </c>
      <c r="C31" s="209">
        <v>23.4</v>
      </c>
      <c r="D31" s="209">
        <v>23.9</v>
      </c>
      <c r="E31" s="209">
        <v>24</v>
      </c>
      <c r="F31" s="209">
        <v>23.9</v>
      </c>
      <c r="G31" s="209">
        <v>24.5</v>
      </c>
      <c r="H31" s="209">
        <v>24.6</v>
      </c>
      <c r="I31" s="209">
        <v>25.4</v>
      </c>
      <c r="J31" s="209">
        <v>25.7</v>
      </c>
      <c r="K31" s="209">
        <v>25.5</v>
      </c>
      <c r="L31" s="209">
        <v>26.7</v>
      </c>
      <c r="M31" s="209">
        <v>27.2</v>
      </c>
      <c r="N31" s="209">
        <v>26.2</v>
      </c>
      <c r="O31" s="209">
        <v>28.7</v>
      </c>
      <c r="P31" s="209">
        <v>25.9</v>
      </c>
      <c r="Q31" s="209">
        <v>26.9</v>
      </c>
      <c r="R31" s="209">
        <v>26.3</v>
      </c>
      <c r="S31" s="209">
        <v>26.1</v>
      </c>
      <c r="T31" s="209">
        <v>25.6</v>
      </c>
      <c r="U31" s="209">
        <v>26.2</v>
      </c>
      <c r="V31" s="209">
        <v>25.7</v>
      </c>
      <c r="W31" s="209">
        <v>25.6</v>
      </c>
      <c r="X31" s="209">
        <v>25.8</v>
      </c>
      <c r="Y31" s="209">
        <v>25.4</v>
      </c>
      <c r="Z31" s="216">
        <f t="shared" si="0"/>
        <v>25.554166666666664</v>
      </c>
      <c r="AA31" s="151">
        <v>28.9</v>
      </c>
      <c r="AB31" s="152">
        <v>0.5819444444444445</v>
      </c>
      <c r="AC31" s="2">
        <v>29</v>
      </c>
      <c r="AD31" s="151">
        <v>23.2</v>
      </c>
      <c r="AE31" s="255">
        <v>0.07708333333333334</v>
      </c>
      <c r="AF31" s="1"/>
    </row>
    <row r="32" spans="1:32" ht="11.25" customHeight="1">
      <c r="A32" s="217">
        <v>30</v>
      </c>
      <c r="B32" s="209">
        <v>25.7</v>
      </c>
      <c r="C32" s="209">
        <v>24.6</v>
      </c>
      <c r="D32" s="209">
        <v>23.6</v>
      </c>
      <c r="E32" s="209">
        <v>24.7</v>
      </c>
      <c r="F32" s="209">
        <v>24.4</v>
      </c>
      <c r="G32" s="209">
        <v>23.8</v>
      </c>
      <c r="H32" s="209">
        <v>24.6</v>
      </c>
      <c r="I32" s="209">
        <v>25.8</v>
      </c>
      <c r="J32" s="209">
        <v>26.1</v>
      </c>
      <c r="K32" s="209">
        <v>27</v>
      </c>
      <c r="L32" s="209">
        <v>28.6</v>
      </c>
      <c r="M32" s="209">
        <v>28.7</v>
      </c>
      <c r="N32" s="209">
        <v>29.8</v>
      </c>
      <c r="O32" s="209">
        <v>23</v>
      </c>
      <c r="P32" s="209">
        <v>22.4</v>
      </c>
      <c r="Q32" s="209">
        <v>22</v>
      </c>
      <c r="R32" s="209">
        <v>22.6</v>
      </c>
      <c r="S32" s="209">
        <v>22.3</v>
      </c>
      <c r="T32" s="209">
        <v>21.9</v>
      </c>
      <c r="U32" s="209">
        <v>21.8</v>
      </c>
      <c r="V32" s="209">
        <v>21.7</v>
      </c>
      <c r="W32" s="209">
        <v>20.7</v>
      </c>
      <c r="X32" s="209">
        <v>20.4</v>
      </c>
      <c r="Y32" s="209">
        <v>20.4</v>
      </c>
      <c r="Z32" s="216">
        <f t="shared" si="0"/>
        <v>24.025000000000002</v>
      </c>
      <c r="AA32" s="151">
        <v>30.5</v>
      </c>
      <c r="AB32" s="152">
        <v>0.5180555555555556</v>
      </c>
      <c r="AC32" s="2">
        <v>30</v>
      </c>
      <c r="AD32" s="151">
        <v>20.3</v>
      </c>
      <c r="AE32" s="255">
        <v>0.9993055555555556</v>
      </c>
      <c r="AF32" s="1"/>
    </row>
    <row r="33" spans="1:32" ht="11.25" customHeight="1">
      <c r="A33" s="217">
        <v>31</v>
      </c>
      <c r="B33" s="209">
        <v>20.2</v>
      </c>
      <c r="C33" s="209">
        <v>20.3</v>
      </c>
      <c r="D33" s="209">
        <v>20.5</v>
      </c>
      <c r="E33" s="209">
        <v>20.7</v>
      </c>
      <c r="F33" s="209">
        <v>20.7</v>
      </c>
      <c r="G33" s="209">
        <v>20.6</v>
      </c>
      <c r="H33" s="209">
        <v>21.1</v>
      </c>
      <c r="I33" s="209">
        <v>20.9</v>
      </c>
      <c r="J33" s="209">
        <v>21.1</v>
      </c>
      <c r="K33" s="209">
        <v>21.5</v>
      </c>
      <c r="L33" s="209">
        <v>22.4</v>
      </c>
      <c r="M33" s="209">
        <v>23.7</v>
      </c>
      <c r="N33" s="209">
        <v>23.2</v>
      </c>
      <c r="O33" s="209">
        <v>23.4</v>
      </c>
      <c r="P33" s="209">
        <v>23.5</v>
      </c>
      <c r="Q33" s="209">
        <v>22.7</v>
      </c>
      <c r="R33" s="209">
        <v>21.7</v>
      </c>
      <c r="S33" s="209">
        <v>20.9</v>
      </c>
      <c r="T33" s="209">
        <v>20.6</v>
      </c>
      <c r="U33" s="209">
        <v>20.5</v>
      </c>
      <c r="V33" s="209">
        <v>20.3</v>
      </c>
      <c r="W33" s="209">
        <v>21</v>
      </c>
      <c r="X33" s="209">
        <v>20.4</v>
      </c>
      <c r="Y33" s="209">
        <v>20.1</v>
      </c>
      <c r="Z33" s="216">
        <f t="shared" si="0"/>
        <v>21.333333333333332</v>
      </c>
      <c r="AA33" s="151">
        <v>24.3</v>
      </c>
      <c r="AB33" s="152">
        <v>0.6125</v>
      </c>
      <c r="AC33" s="2">
        <v>31</v>
      </c>
      <c r="AD33" s="151">
        <v>20.1</v>
      </c>
      <c r="AE33" s="255">
        <v>1</v>
      </c>
      <c r="AF33" s="1"/>
    </row>
    <row r="34" spans="1:32" ht="15" customHeight="1">
      <c r="A34" s="218" t="s">
        <v>9</v>
      </c>
      <c r="B34" s="219">
        <f aca="true" t="shared" si="1" ref="B34:Q34">AVERAGE(B3:B33)</f>
        <v>22.125806451612902</v>
      </c>
      <c r="C34" s="219">
        <f t="shared" si="1"/>
        <v>21.929032258064513</v>
      </c>
      <c r="D34" s="219">
        <f t="shared" si="1"/>
        <v>21.816129032258065</v>
      </c>
      <c r="E34" s="219">
        <f t="shared" si="1"/>
        <v>21.890322580645165</v>
      </c>
      <c r="F34" s="219">
        <f t="shared" si="1"/>
        <v>21.793548387096777</v>
      </c>
      <c r="G34" s="219">
        <f t="shared" si="1"/>
        <v>22.216129032258067</v>
      </c>
      <c r="H34" s="219">
        <f t="shared" si="1"/>
        <v>22.83225806451613</v>
      </c>
      <c r="I34" s="219">
        <f t="shared" si="1"/>
        <v>23.599999999999994</v>
      </c>
      <c r="J34" s="219">
        <f t="shared" si="1"/>
        <v>24.145161290322584</v>
      </c>
      <c r="K34" s="219">
        <f t="shared" si="1"/>
        <v>24.56774193548387</v>
      </c>
      <c r="L34" s="219">
        <f t="shared" si="1"/>
        <v>25.574193548387104</v>
      </c>
      <c r="M34" s="219">
        <f t="shared" si="1"/>
        <v>25.98387096774194</v>
      </c>
      <c r="N34" s="219">
        <f t="shared" si="1"/>
        <v>25.993548387096773</v>
      </c>
      <c r="O34" s="219">
        <f t="shared" si="1"/>
        <v>25.700000000000003</v>
      </c>
      <c r="P34" s="219">
        <f t="shared" si="1"/>
        <v>25.38387096774193</v>
      </c>
      <c r="Q34" s="219">
        <f t="shared" si="1"/>
        <v>25.258064516129032</v>
      </c>
      <c r="R34" s="219">
        <f>AVERAGE(R3:R33)</f>
        <v>24.493548387096777</v>
      </c>
      <c r="S34" s="219">
        <f aca="true" t="shared" si="2" ref="S34:Y34">AVERAGE(S3:S33)</f>
        <v>24.148387096774194</v>
      </c>
      <c r="T34" s="219">
        <f t="shared" si="2"/>
        <v>23.661290322580644</v>
      </c>
      <c r="U34" s="219">
        <f t="shared" si="2"/>
        <v>23.138709677419357</v>
      </c>
      <c r="V34" s="219">
        <f t="shared" si="2"/>
        <v>22.92258064516129</v>
      </c>
      <c r="W34" s="219">
        <f t="shared" si="2"/>
        <v>22.712903225806453</v>
      </c>
      <c r="X34" s="219">
        <f t="shared" si="2"/>
        <v>22.361290322580647</v>
      </c>
      <c r="Y34" s="219">
        <f t="shared" si="2"/>
        <v>22.22258064516129</v>
      </c>
      <c r="Z34" s="219">
        <f>AVERAGE(B3:Y33)</f>
        <v>23.602956989247314</v>
      </c>
      <c r="AA34" s="220">
        <f>(AVERAGE(最高))</f>
        <v>27.538709677419355</v>
      </c>
      <c r="AB34" s="221"/>
      <c r="AC34" s="222"/>
      <c r="AD34" s="220">
        <f>(AVERAGE(最低))</f>
        <v>20.75483870967742</v>
      </c>
      <c r="AE34" s="221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9" t="s">
        <v>10</v>
      </c>
      <c r="B36" s="199"/>
      <c r="C36" s="199"/>
      <c r="D36" s="199"/>
      <c r="E36" s="199"/>
      <c r="F36" s="199"/>
      <c r="G36" s="199"/>
      <c r="H36" s="199"/>
      <c r="I36" s="199"/>
    </row>
    <row r="37" spans="1:9" ht="11.25" customHeight="1">
      <c r="A37" s="200" t="s">
        <v>11</v>
      </c>
      <c r="B37" s="201"/>
      <c r="C37" s="201"/>
      <c r="D37" s="153">
        <f>COUNTIF(mean,"&lt;0")</f>
        <v>0</v>
      </c>
      <c r="E37" s="199"/>
      <c r="F37" s="199"/>
      <c r="G37" s="199"/>
      <c r="H37" s="199"/>
      <c r="I37" s="199"/>
    </row>
    <row r="38" spans="1:9" ht="11.25" customHeight="1">
      <c r="A38" s="202" t="s">
        <v>12</v>
      </c>
      <c r="B38" s="203"/>
      <c r="C38" s="203"/>
      <c r="D38" s="154">
        <f>COUNTIF(mean,"&gt;=25")</f>
        <v>11</v>
      </c>
      <c r="E38" s="199"/>
      <c r="F38" s="199"/>
      <c r="G38" s="199"/>
      <c r="H38" s="199"/>
      <c r="I38" s="199"/>
    </row>
    <row r="39" spans="1:9" ht="11.25" customHeight="1">
      <c r="A39" s="200" t="s">
        <v>13</v>
      </c>
      <c r="B39" s="201"/>
      <c r="C39" s="201"/>
      <c r="D39" s="153">
        <f>COUNTIF(最低,"&lt;0")</f>
        <v>0</v>
      </c>
      <c r="E39" s="199"/>
      <c r="F39" s="199"/>
      <c r="G39" s="199"/>
      <c r="H39" s="199"/>
      <c r="I39" s="199"/>
    </row>
    <row r="40" spans="1:9" ht="11.25" customHeight="1">
      <c r="A40" s="202" t="s">
        <v>14</v>
      </c>
      <c r="B40" s="203"/>
      <c r="C40" s="203"/>
      <c r="D40" s="154">
        <f>COUNTIF(最低,"&gt;=25")</f>
        <v>0</v>
      </c>
      <c r="E40" s="199"/>
      <c r="F40" s="199"/>
      <c r="G40" s="199"/>
      <c r="H40" s="199"/>
      <c r="I40" s="199"/>
    </row>
    <row r="41" spans="1:9" ht="11.25" customHeight="1">
      <c r="A41" s="200" t="s">
        <v>15</v>
      </c>
      <c r="B41" s="201"/>
      <c r="C41" s="201"/>
      <c r="D41" s="153">
        <f>COUNTIF(最高,"&lt;0")</f>
        <v>0</v>
      </c>
      <c r="E41" s="199"/>
      <c r="F41" s="199"/>
      <c r="G41" s="199"/>
      <c r="H41" s="199"/>
      <c r="I41" s="199"/>
    </row>
    <row r="42" spans="1:9" ht="11.25" customHeight="1">
      <c r="A42" s="202" t="s">
        <v>16</v>
      </c>
      <c r="B42" s="203"/>
      <c r="C42" s="203"/>
      <c r="D42" s="154">
        <f>COUNTIF(最高,"&gt;=25")</f>
        <v>22</v>
      </c>
      <c r="E42" s="199"/>
      <c r="F42" s="199"/>
      <c r="G42" s="199"/>
      <c r="H42" s="199"/>
      <c r="I42" s="199"/>
    </row>
    <row r="43" spans="1:9" ht="11.25" customHeight="1">
      <c r="A43" s="204" t="s">
        <v>17</v>
      </c>
      <c r="B43" s="205"/>
      <c r="C43" s="205"/>
      <c r="D43" s="155">
        <f>COUNTIF(最高,"&gt;=30")</f>
        <v>9</v>
      </c>
      <c r="E43" s="199"/>
      <c r="F43" s="199"/>
      <c r="G43" s="199"/>
      <c r="H43" s="199"/>
      <c r="I43" s="199"/>
    </row>
    <row r="44" spans="1:9" ht="11.25" customHeight="1">
      <c r="A44" s="199" t="s">
        <v>18</v>
      </c>
      <c r="B44" s="199"/>
      <c r="C44" s="199"/>
      <c r="D44" s="199"/>
      <c r="E44" s="199"/>
      <c r="F44" s="199"/>
      <c r="G44" s="199"/>
      <c r="H44" s="199"/>
      <c r="I44" s="199"/>
    </row>
    <row r="45" spans="1:9" ht="11.25" customHeight="1">
      <c r="A45" s="207" t="s">
        <v>19</v>
      </c>
      <c r="B45" s="206"/>
      <c r="C45" s="206" t="s">
        <v>3</v>
      </c>
      <c r="D45" s="208" t="s">
        <v>6</v>
      </c>
      <c r="E45" s="199"/>
      <c r="F45" s="207" t="s">
        <v>20</v>
      </c>
      <c r="G45" s="206"/>
      <c r="H45" s="206" t="s">
        <v>3</v>
      </c>
      <c r="I45" s="208" t="s">
        <v>8</v>
      </c>
    </row>
    <row r="46" spans="1:9" ht="11.25" customHeight="1">
      <c r="A46" s="156"/>
      <c r="B46" s="157">
        <f>MAX(最高)</f>
        <v>34.1</v>
      </c>
      <c r="C46" s="265">
        <v>13</v>
      </c>
      <c r="D46" s="266">
        <v>0.6159722222222223</v>
      </c>
      <c r="E46" s="199"/>
      <c r="F46" s="156"/>
      <c r="G46" s="157">
        <f>MIN(最低)</f>
        <v>17.8</v>
      </c>
      <c r="H46" s="265">
        <v>3</v>
      </c>
      <c r="I46" s="270">
        <v>0.10833333333333334</v>
      </c>
    </row>
    <row r="47" spans="1:9" ht="11.25" customHeight="1">
      <c r="A47" s="160"/>
      <c r="B47" s="161"/>
      <c r="C47" s="261"/>
      <c r="D47" s="262"/>
      <c r="E47" s="199"/>
      <c r="F47" s="160"/>
      <c r="G47" s="161"/>
      <c r="H47" s="267"/>
      <c r="I47" s="268"/>
    </row>
    <row r="48" spans="1:9" ht="11.25" customHeight="1">
      <c r="A48" s="163"/>
      <c r="B48" s="164"/>
      <c r="C48" s="263"/>
      <c r="D48" s="264"/>
      <c r="E48" s="199"/>
      <c r="F48" s="163"/>
      <c r="G48" s="164"/>
      <c r="H48" s="263"/>
      <c r="I48" s="269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5" t="s">
        <v>0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1"/>
      <c r="T1" s="1"/>
      <c r="U1" s="1"/>
      <c r="V1" s="1"/>
      <c r="W1" s="1"/>
      <c r="X1" s="1"/>
      <c r="Y1" s="1"/>
      <c r="Z1" s="227">
        <v>2009</v>
      </c>
      <c r="AA1" s="1" t="s">
        <v>1</v>
      </c>
      <c r="AB1" s="228">
        <v>8</v>
      </c>
      <c r="AC1" s="214"/>
      <c r="AD1" s="1" t="s">
        <v>2</v>
      </c>
      <c r="AE1" s="1"/>
      <c r="AF1" s="1"/>
    </row>
    <row r="2" spans="1:32" ht="12" customHeight="1">
      <c r="A2" s="223" t="s">
        <v>3</v>
      </c>
      <c r="B2" s="224">
        <v>1</v>
      </c>
      <c r="C2" s="224">
        <v>2</v>
      </c>
      <c r="D2" s="224">
        <v>3</v>
      </c>
      <c r="E2" s="224">
        <v>4</v>
      </c>
      <c r="F2" s="224">
        <v>5</v>
      </c>
      <c r="G2" s="224">
        <v>6</v>
      </c>
      <c r="H2" s="224">
        <v>7</v>
      </c>
      <c r="I2" s="224">
        <v>8</v>
      </c>
      <c r="J2" s="224">
        <v>9</v>
      </c>
      <c r="K2" s="224">
        <v>10</v>
      </c>
      <c r="L2" s="224">
        <v>11</v>
      </c>
      <c r="M2" s="224">
        <v>12</v>
      </c>
      <c r="N2" s="224">
        <v>13</v>
      </c>
      <c r="O2" s="224">
        <v>14</v>
      </c>
      <c r="P2" s="224">
        <v>15</v>
      </c>
      <c r="Q2" s="224">
        <v>16</v>
      </c>
      <c r="R2" s="224">
        <v>17</v>
      </c>
      <c r="S2" s="224">
        <v>18</v>
      </c>
      <c r="T2" s="224">
        <v>19</v>
      </c>
      <c r="U2" s="224">
        <v>20</v>
      </c>
      <c r="V2" s="224">
        <v>21</v>
      </c>
      <c r="W2" s="224">
        <v>22</v>
      </c>
      <c r="X2" s="224">
        <v>23</v>
      </c>
      <c r="Y2" s="224">
        <v>24</v>
      </c>
      <c r="Z2" s="229" t="s">
        <v>4</v>
      </c>
      <c r="AA2" s="229" t="s">
        <v>5</v>
      </c>
      <c r="AB2" s="230" t="s">
        <v>6</v>
      </c>
      <c r="AC2" s="229" t="s">
        <v>3</v>
      </c>
      <c r="AD2" s="229" t="s">
        <v>7</v>
      </c>
      <c r="AE2" s="230" t="s">
        <v>8</v>
      </c>
      <c r="AF2" s="1"/>
    </row>
    <row r="3" spans="1:32" ht="11.25" customHeight="1">
      <c r="A3" s="217">
        <v>1</v>
      </c>
      <c r="B3" s="209">
        <v>20.1</v>
      </c>
      <c r="C3" s="209">
        <v>19.8</v>
      </c>
      <c r="D3" s="209">
        <v>19.6</v>
      </c>
      <c r="E3" s="209">
        <v>19.4</v>
      </c>
      <c r="F3" s="209">
        <v>19.6</v>
      </c>
      <c r="G3" s="209">
        <v>20.4</v>
      </c>
      <c r="H3" s="209">
        <v>20.7</v>
      </c>
      <c r="I3" s="209">
        <v>21.8</v>
      </c>
      <c r="J3" s="209">
        <v>23</v>
      </c>
      <c r="K3" s="209">
        <v>24</v>
      </c>
      <c r="L3" s="209">
        <v>23.3</v>
      </c>
      <c r="M3" s="209">
        <v>24</v>
      </c>
      <c r="N3" s="209">
        <v>22.7</v>
      </c>
      <c r="O3" s="209">
        <v>22.1</v>
      </c>
      <c r="P3" s="209">
        <v>22.1</v>
      </c>
      <c r="Q3" s="209">
        <v>22.3</v>
      </c>
      <c r="R3" s="209">
        <v>21.8</v>
      </c>
      <c r="S3" s="209">
        <v>22.1</v>
      </c>
      <c r="T3" s="209">
        <v>21.7</v>
      </c>
      <c r="U3" s="209">
        <v>20.9</v>
      </c>
      <c r="V3" s="209">
        <v>20.3</v>
      </c>
      <c r="W3" s="209">
        <v>20.7</v>
      </c>
      <c r="X3" s="209">
        <v>20.8</v>
      </c>
      <c r="Y3" s="209">
        <v>20.8</v>
      </c>
      <c r="Z3" s="216">
        <f aca="true" t="shared" si="0" ref="Z3:Z33">AVERAGE(B3:Y3)</f>
        <v>21.41666666666667</v>
      </c>
      <c r="AA3" s="151">
        <v>24.6</v>
      </c>
      <c r="AB3" s="152">
        <v>0.40208333333333335</v>
      </c>
      <c r="AC3" s="2">
        <v>1</v>
      </c>
      <c r="AD3" s="151">
        <v>19.3</v>
      </c>
      <c r="AE3" s="255">
        <v>0.15486111111111112</v>
      </c>
      <c r="AF3" s="1"/>
    </row>
    <row r="4" spans="1:32" ht="11.25" customHeight="1">
      <c r="A4" s="217">
        <v>2</v>
      </c>
      <c r="B4" s="209">
        <v>20.5</v>
      </c>
      <c r="C4" s="209">
        <v>20.2</v>
      </c>
      <c r="D4" s="209">
        <v>19.9</v>
      </c>
      <c r="E4" s="209">
        <v>19.8</v>
      </c>
      <c r="F4" s="209">
        <v>19.8</v>
      </c>
      <c r="G4" s="209">
        <v>20.2</v>
      </c>
      <c r="H4" s="209">
        <v>19.9</v>
      </c>
      <c r="I4" s="209">
        <v>20.4</v>
      </c>
      <c r="J4" s="209">
        <v>21</v>
      </c>
      <c r="K4" s="209">
        <v>22.3</v>
      </c>
      <c r="L4" s="209">
        <v>22.5</v>
      </c>
      <c r="M4" s="209">
        <v>22.4</v>
      </c>
      <c r="N4" s="209">
        <v>22.7</v>
      </c>
      <c r="O4" s="209">
        <v>22.2</v>
      </c>
      <c r="P4" s="209">
        <v>21.9</v>
      </c>
      <c r="Q4" s="209">
        <v>21.8</v>
      </c>
      <c r="R4" s="209">
        <v>22.3</v>
      </c>
      <c r="S4" s="210">
        <v>21.9</v>
      </c>
      <c r="T4" s="209">
        <v>22.3</v>
      </c>
      <c r="U4" s="209">
        <v>21.9</v>
      </c>
      <c r="V4" s="209">
        <v>21.2</v>
      </c>
      <c r="W4" s="209">
        <v>21.2</v>
      </c>
      <c r="X4" s="209">
        <v>21.7</v>
      </c>
      <c r="Y4" s="209">
        <v>21.4</v>
      </c>
      <c r="Z4" s="216">
        <f t="shared" si="0"/>
        <v>21.30833333333333</v>
      </c>
      <c r="AA4" s="151">
        <v>23</v>
      </c>
      <c r="AB4" s="152">
        <v>0.5333333333333333</v>
      </c>
      <c r="AC4" s="2">
        <v>2</v>
      </c>
      <c r="AD4" s="151">
        <v>19.7</v>
      </c>
      <c r="AE4" s="255">
        <v>0.21666666666666667</v>
      </c>
      <c r="AF4" s="1"/>
    </row>
    <row r="5" spans="1:32" ht="11.25" customHeight="1">
      <c r="A5" s="217">
        <v>3</v>
      </c>
      <c r="B5" s="209">
        <v>21.3</v>
      </c>
      <c r="C5" s="209">
        <v>21.6</v>
      </c>
      <c r="D5" s="209">
        <v>21.6</v>
      </c>
      <c r="E5" s="209">
        <v>21.6</v>
      </c>
      <c r="F5" s="209">
        <v>21.7</v>
      </c>
      <c r="G5" s="209">
        <v>22.1</v>
      </c>
      <c r="H5" s="209">
        <v>22.8</v>
      </c>
      <c r="I5" s="209">
        <v>23.3</v>
      </c>
      <c r="J5" s="209">
        <v>23</v>
      </c>
      <c r="K5" s="209">
        <v>23.6</v>
      </c>
      <c r="L5" s="209">
        <v>23.7</v>
      </c>
      <c r="M5" s="209">
        <v>24.9</v>
      </c>
      <c r="N5" s="209">
        <v>25.7</v>
      </c>
      <c r="O5" s="209">
        <v>26.1</v>
      </c>
      <c r="P5" s="209">
        <v>26.1</v>
      </c>
      <c r="Q5" s="209">
        <v>25</v>
      </c>
      <c r="R5" s="209">
        <v>24</v>
      </c>
      <c r="S5" s="209">
        <v>23.1</v>
      </c>
      <c r="T5" s="209">
        <v>22.6</v>
      </c>
      <c r="U5" s="209">
        <v>22.6</v>
      </c>
      <c r="V5" s="209">
        <v>22.7</v>
      </c>
      <c r="W5" s="209">
        <v>22.3</v>
      </c>
      <c r="X5" s="209">
        <v>22.2</v>
      </c>
      <c r="Y5" s="209">
        <v>22.1</v>
      </c>
      <c r="Z5" s="216">
        <f t="shared" si="0"/>
        <v>23.154166666666672</v>
      </c>
      <c r="AA5" s="151">
        <v>26.8</v>
      </c>
      <c r="AB5" s="152">
        <v>0.5722222222222222</v>
      </c>
      <c r="AC5" s="2">
        <v>3</v>
      </c>
      <c r="AD5" s="151">
        <v>21.3</v>
      </c>
      <c r="AE5" s="255">
        <v>0.049305555555555554</v>
      </c>
      <c r="AF5" s="1"/>
    </row>
    <row r="6" spans="1:32" ht="11.25" customHeight="1">
      <c r="A6" s="217">
        <v>4</v>
      </c>
      <c r="B6" s="209">
        <v>22.5</v>
      </c>
      <c r="C6" s="209">
        <v>22.1</v>
      </c>
      <c r="D6" s="209">
        <v>21.5</v>
      </c>
      <c r="E6" s="209">
        <v>21.2</v>
      </c>
      <c r="F6" s="209">
        <v>20.9</v>
      </c>
      <c r="G6" s="209">
        <v>21.1</v>
      </c>
      <c r="H6" s="209">
        <v>21.4</v>
      </c>
      <c r="I6" s="209">
        <v>22.4</v>
      </c>
      <c r="J6" s="209">
        <v>21.9</v>
      </c>
      <c r="K6" s="209">
        <v>23.6</v>
      </c>
      <c r="L6" s="209">
        <v>24.4</v>
      </c>
      <c r="M6" s="209">
        <v>22.4</v>
      </c>
      <c r="N6" s="209">
        <v>22.2</v>
      </c>
      <c r="O6" s="209">
        <v>25.7</v>
      </c>
      <c r="P6" s="209">
        <v>23.6</v>
      </c>
      <c r="Q6" s="209">
        <v>24.4</v>
      </c>
      <c r="R6" s="209">
        <v>24</v>
      </c>
      <c r="S6" s="209">
        <v>23.5</v>
      </c>
      <c r="T6" s="209">
        <v>22.9</v>
      </c>
      <c r="U6" s="209">
        <v>22.6</v>
      </c>
      <c r="V6" s="209">
        <v>22.3</v>
      </c>
      <c r="W6" s="209">
        <v>22.2</v>
      </c>
      <c r="X6" s="209">
        <v>22.2</v>
      </c>
      <c r="Y6" s="209">
        <v>22</v>
      </c>
      <c r="Z6" s="216">
        <f t="shared" si="0"/>
        <v>22.625</v>
      </c>
      <c r="AA6" s="151">
        <v>25.8</v>
      </c>
      <c r="AB6" s="152">
        <v>0.5861111111111111</v>
      </c>
      <c r="AC6" s="2">
        <v>4</v>
      </c>
      <c r="AD6" s="151">
        <v>20.9</v>
      </c>
      <c r="AE6" s="255">
        <v>0.23263888888888887</v>
      </c>
      <c r="AF6" s="1"/>
    </row>
    <row r="7" spans="1:32" ht="11.25" customHeight="1">
      <c r="A7" s="217">
        <v>5</v>
      </c>
      <c r="B7" s="209">
        <v>22.4</v>
      </c>
      <c r="C7" s="209">
        <v>22.5</v>
      </c>
      <c r="D7" s="209">
        <v>22.4</v>
      </c>
      <c r="E7" s="209">
        <v>22.9</v>
      </c>
      <c r="F7" s="209">
        <v>21.9</v>
      </c>
      <c r="G7" s="209">
        <v>22</v>
      </c>
      <c r="H7" s="209">
        <v>22.4</v>
      </c>
      <c r="I7" s="209">
        <v>24.6</v>
      </c>
      <c r="J7" s="209">
        <v>24.4</v>
      </c>
      <c r="K7" s="209">
        <v>24</v>
      </c>
      <c r="L7" s="209">
        <v>23.8</v>
      </c>
      <c r="M7" s="209">
        <v>24.6</v>
      </c>
      <c r="N7" s="209">
        <v>25.2</v>
      </c>
      <c r="O7" s="209">
        <v>25.1</v>
      </c>
      <c r="P7" s="209">
        <v>24.6</v>
      </c>
      <c r="Q7" s="209">
        <v>23.7</v>
      </c>
      <c r="R7" s="209">
        <v>23.6</v>
      </c>
      <c r="S7" s="209">
        <v>23.5</v>
      </c>
      <c r="T7" s="209">
        <v>23.3</v>
      </c>
      <c r="U7" s="209">
        <v>22.3</v>
      </c>
      <c r="V7" s="209">
        <v>22.2</v>
      </c>
      <c r="W7" s="209">
        <v>22.4</v>
      </c>
      <c r="X7" s="209">
        <v>22.1</v>
      </c>
      <c r="Y7" s="209">
        <v>22.1</v>
      </c>
      <c r="Z7" s="216">
        <f t="shared" si="0"/>
        <v>23.250000000000004</v>
      </c>
      <c r="AA7" s="151">
        <v>25.9</v>
      </c>
      <c r="AB7" s="152">
        <v>0.34930555555555554</v>
      </c>
      <c r="AC7" s="2">
        <v>5</v>
      </c>
      <c r="AD7" s="151">
        <v>21.6</v>
      </c>
      <c r="AE7" s="255">
        <v>0.2375</v>
      </c>
      <c r="AF7" s="1"/>
    </row>
    <row r="8" spans="1:32" ht="11.25" customHeight="1">
      <c r="A8" s="217">
        <v>6</v>
      </c>
      <c r="B8" s="209">
        <v>22.5</v>
      </c>
      <c r="C8" s="209">
        <v>22.6</v>
      </c>
      <c r="D8" s="209">
        <v>22.2</v>
      </c>
      <c r="E8" s="209">
        <v>22</v>
      </c>
      <c r="F8" s="209">
        <v>21.8</v>
      </c>
      <c r="G8" s="209">
        <v>22.3</v>
      </c>
      <c r="H8" s="209">
        <v>23.2</v>
      </c>
      <c r="I8" s="209">
        <v>23.4</v>
      </c>
      <c r="J8" s="209">
        <v>24.7</v>
      </c>
      <c r="K8" s="209">
        <v>24.1</v>
      </c>
      <c r="L8" s="209">
        <v>26.8</v>
      </c>
      <c r="M8" s="209">
        <v>26.6</v>
      </c>
      <c r="N8" s="209">
        <v>27.7</v>
      </c>
      <c r="O8" s="209">
        <v>26.6</v>
      </c>
      <c r="P8" s="209">
        <v>26.5</v>
      </c>
      <c r="Q8" s="209">
        <v>25</v>
      </c>
      <c r="R8" s="209">
        <v>24.7</v>
      </c>
      <c r="S8" s="209">
        <v>24.4</v>
      </c>
      <c r="T8" s="209">
        <v>24.1</v>
      </c>
      <c r="U8" s="209">
        <v>24.1</v>
      </c>
      <c r="V8" s="209">
        <v>23.7</v>
      </c>
      <c r="W8" s="209">
        <v>23.4</v>
      </c>
      <c r="X8" s="209">
        <v>23.4</v>
      </c>
      <c r="Y8" s="209">
        <v>23.7</v>
      </c>
      <c r="Z8" s="216">
        <f t="shared" si="0"/>
        <v>24.145833333333332</v>
      </c>
      <c r="AA8" s="151">
        <v>28.3</v>
      </c>
      <c r="AB8" s="152">
        <v>0.548611111111111</v>
      </c>
      <c r="AC8" s="2">
        <v>6</v>
      </c>
      <c r="AD8" s="151">
        <v>21.7</v>
      </c>
      <c r="AE8" s="255">
        <v>0.19791666666666666</v>
      </c>
      <c r="AF8" s="1"/>
    </row>
    <row r="9" spans="1:32" ht="11.25" customHeight="1">
      <c r="A9" s="217">
        <v>7</v>
      </c>
      <c r="B9" s="209">
        <v>24.1</v>
      </c>
      <c r="C9" s="209">
        <v>23.7</v>
      </c>
      <c r="D9" s="209">
        <v>23.5</v>
      </c>
      <c r="E9" s="209">
        <v>23.5</v>
      </c>
      <c r="F9" s="209">
        <v>23.4</v>
      </c>
      <c r="G9" s="209">
        <v>23.9</v>
      </c>
      <c r="H9" s="209">
        <v>24.1</v>
      </c>
      <c r="I9" s="209">
        <v>24.5</v>
      </c>
      <c r="J9" s="209">
        <v>25.5</v>
      </c>
      <c r="K9" s="209">
        <v>25.4</v>
      </c>
      <c r="L9" s="209">
        <v>26.1</v>
      </c>
      <c r="M9" s="209">
        <v>26.6</v>
      </c>
      <c r="N9" s="209">
        <v>26.1</v>
      </c>
      <c r="O9" s="209">
        <v>27.1</v>
      </c>
      <c r="P9" s="209">
        <v>26.6</v>
      </c>
      <c r="Q9" s="209">
        <v>25.7</v>
      </c>
      <c r="R9" s="209">
        <v>26.1</v>
      </c>
      <c r="S9" s="209">
        <v>24.6</v>
      </c>
      <c r="T9" s="209">
        <v>23.9</v>
      </c>
      <c r="U9" s="209">
        <v>24.2</v>
      </c>
      <c r="V9" s="209">
        <v>24.2</v>
      </c>
      <c r="W9" s="209">
        <v>24</v>
      </c>
      <c r="X9" s="209">
        <v>24.6</v>
      </c>
      <c r="Y9" s="209">
        <v>24</v>
      </c>
      <c r="Z9" s="216">
        <f t="shared" si="0"/>
        <v>24.808333333333337</v>
      </c>
      <c r="AA9" s="151">
        <v>27.7</v>
      </c>
      <c r="AB9" s="152">
        <v>0.44375</v>
      </c>
      <c r="AC9" s="2">
        <v>7</v>
      </c>
      <c r="AD9" s="151">
        <v>23.3</v>
      </c>
      <c r="AE9" s="255">
        <v>0.2222222222222222</v>
      </c>
      <c r="AF9" s="1"/>
    </row>
    <row r="10" spans="1:32" ht="11.25" customHeight="1">
      <c r="A10" s="217">
        <v>8</v>
      </c>
      <c r="B10" s="209">
        <v>23.7</v>
      </c>
      <c r="C10" s="209">
        <v>23.7</v>
      </c>
      <c r="D10" s="209">
        <v>23.6</v>
      </c>
      <c r="E10" s="209">
        <v>23.5</v>
      </c>
      <c r="F10" s="209">
        <v>23.3</v>
      </c>
      <c r="G10" s="209">
        <v>23.1</v>
      </c>
      <c r="H10" s="209">
        <v>23.4</v>
      </c>
      <c r="I10" s="209">
        <v>23.6</v>
      </c>
      <c r="J10" s="209">
        <v>23.9</v>
      </c>
      <c r="K10" s="209">
        <v>24.2</v>
      </c>
      <c r="L10" s="209">
        <v>23.9</v>
      </c>
      <c r="M10" s="209">
        <v>23.9</v>
      </c>
      <c r="N10" s="209">
        <v>23.6</v>
      </c>
      <c r="O10" s="209">
        <v>23.7</v>
      </c>
      <c r="P10" s="209">
        <v>24.1</v>
      </c>
      <c r="Q10" s="209">
        <v>25.1</v>
      </c>
      <c r="R10" s="209">
        <v>24.3</v>
      </c>
      <c r="S10" s="209">
        <v>23.9</v>
      </c>
      <c r="T10" s="209">
        <v>23.4</v>
      </c>
      <c r="U10" s="209">
        <v>23.1</v>
      </c>
      <c r="V10" s="209">
        <v>22.8</v>
      </c>
      <c r="W10" s="209">
        <v>22.5</v>
      </c>
      <c r="X10" s="209">
        <v>22.6</v>
      </c>
      <c r="Y10" s="209">
        <v>22.6</v>
      </c>
      <c r="Z10" s="216">
        <f t="shared" si="0"/>
        <v>23.5625</v>
      </c>
      <c r="AA10" s="151">
        <v>25.2</v>
      </c>
      <c r="AB10" s="152">
        <v>0.6868055555555556</v>
      </c>
      <c r="AC10" s="2">
        <v>8</v>
      </c>
      <c r="AD10" s="151">
        <v>22.4</v>
      </c>
      <c r="AE10" s="255">
        <v>0.9125</v>
      </c>
      <c r="AF10" s="1"/>
    </row>
    <row r="11" spans="1:32" ht="11.25" customHeight="1">
      <c r="A11" s="217">
        <v>9</v>
      </c>
      <c r="B11" s="209">
        <v>22.6</v>
      </c>
      <c r="C11" s="209">
        <v>22.8</v>
      </c>
      <c r="D11" s="209">
        <v>22.7</v>
      </c>
      <c r="E11" s="209">
        <v>22.5</v>
      </c>
      <c r="F11" s="209">
        <v>22.1</v>
      </c>
      <c r="G11" s="209">
        <v>22.7</v>
      </c>
      <c r="H11" s="209">
        <v>23.7</v>
      </c>
      <c r="I11" s="209">
        <v>24.2</v>
      </c>
      <c r="J11" s="209">
        <v>24.3</v>
      </c>
      <c r="K11" s="209">
        <v>25.1</v>
      </c>
      <c r="L11" s="209">
        <v>25.2</v>
      </c>
      <c r="M11" s="209">
        <v>25.1</v>
      </c>
      <c r="N11" s="209">
        <v>25.4</v>
      </c>
      <c r="O11" s="209">
        <v>26.2</v>
      </c>
      <c r="P11" s="209">
        <v>26.6</v>
      </c>
      <c r="Q11" s="209">
        <v>26.6</v>
      </c>
      <c r="R11" s="209">
        <v>25.5</v>
      </c>
      <c r="S11" s="209">
        <v>25</v>
      </c>
      <c r="T11" s="209">
        <v>24.7</v>
      </c>
      <c r="U11" s="209">
        <v>24.4</v>
      </c>
      <c r="V11" s="209">
        <v>23.9</v>
      </c>
      <c r="W11" s="209">
        <v>24</v>
      </c>
      <c r="X11" s="209">
        <v>23.5</v>
      </c>
      <c r="Y11" s="209">
        <v>23.2</v>
      </c>
      <c r="Z11" s="216">
        <f t="shared" si="0"/>
        <v>24.25</v>
      </c>
      <c r="AA11" s="151">
        <v>26.9</v>
      </c>
      <c r="AB11" s="152">
        <v>0.5993055555555555</v>
      </c>
      <c r="AC11" s="2">
        <v>9</v>
      </c>
      <c r="AD11" s="151">
        <v>22.1</v>
      </c>
      <c r="AE11" s="255">
        <v>0.20972222222222223</v>
      </c>
      <c r="AF11" s="1"/>
    </row>
    <row r="12" spans="1:32" ht="11.25" customHeight="1">
      <c r="A12" s="225">
        <v>10</v>
      </c>
      <c r="B12" s="211">
        <v>23.1</v>
      </c>
      <c r="C12" s="211">
        <v>23</v>
      </c>
      <c r="D12" s="211">
        <v>22.9</v>
      </c>
      <c r="E12" s="211">
        <v>23</v>
      </c>
      <c r="F12" s="211">
        <v>22.8</v>
      </c>
      <c r="G12" s="211">
        <v>22.8</v>
      </c>
      <c r="H12" s="211">
        <v>23</v>
      </c>
      <c r="I12" s="211">
        <v>23.1</v>
      </c>
      <c r="J12" s="211">
        <v>22.9</v>
      </c>
      <c r="K12" s="211">
        <v>22.8</v>
      </c>
      <c r="L12" s="211">
        <v>23</v>
      </c>
      <c r="M12" s="211">
        <v>23</v>
      </c>
      <c r="N12" s="211">
        <v>23.4</v>
      </c>
      <c r="O12" s="211">
        <v>23.5</v>
      </c>
      <c r="P12" s="211">
        <v>23.6</v>
      </c>
      <c r="Q12" s="211">
        <v>23.9</v>
      </c>
      <c r="R12" s="211">
        <v>23.8</v>
      </c>
      <c r="S12" s="211">
        <v>23.7</v>
      </c>
      <c r="T12" s="211">
        <v>23.8</v>
      </c>
      <c r="U12" s="211">
        <v>24.1</v>
      </c>
      <c r="V12" s="211">
        <v>24.2</v>
      </c>
      <c r="W12" s="211">
        <v>23.6</v>
      </c>
      <c r="X12" s="211">
        <v>23.3</v>
      </c>
      <c r="Y12" s="211">
        <v>23.4</v>
      </c>
      <c r="Z12" s="226">
        <f t="shared" si="0"/>
        <v>23.32083333333333</v>
      </c>
      <c r="AA12" s="157">
        <v>24.3</v>
      </c>
      <c r="AB12" s="212">
        <v>0.8729166666666667</v>
      </c>
      <c r="AC12" s="213">
        <v>10</v>
      </c>
      <c r="AD12" s="157">
        <v>22.6</v>
      </c>
      <c r="AE12" s="256">
        <v>0.2611111111111111</v>
      </c>
      <c r="AF12" s="1"/>
    </row>
    <row r="13" spans="1:32" ht="11.25" customHeight="1">
      <c r="A13" s="217">
        <v>11</v>
      </c>
      <c r="B13" s="209">
        <v>23.2</v>
      </c>
      <c r="C13" s="209">
        <v>22.9</v>
      </c>
      <c r="D13" s="209">
        <v>22.7</v>
      </c>
      <c r="E13" s="209">
        <v>22.2</v>
      </c>
      <c r="F13" s="209">
        <v>22.3</v>
      </c>
      <c r="G13" s="209">
        <v>22</v>
      </c>
      <c r="H13" s="209">
        <v>23.1</v>
      </c>
      <c r="I13" s="209">
        <v>23.5</v>
      </c>
      <c r="J13" s="209">
        <v>24</v>
      </c>
      <c r="K13" s="209">
        <v>25.8</v>
      </c>
      <c r="L13" s="209">
        <v>25.6</v>
      </c>
      <c r="M13" s="209">
        <v>27.2</v>
      </c>
      <c r="N13" s="209">
        <v>25.1</v>
      </c>
      <c r="O13" s="209">
        <v>23.9</v>
      </c>
      <c r="P13" s="209">
        <v>25.1</v>
      </c>
      <c r="Q13" s="209">
        <v>24.5</v>
      </c>
      <c r="R13" s="209">
        <v>24.7</v>
      </c>
      <c r="S13" s="209">
        <v>23.6</v>
      </c>
      <c r="T13" s="209">
        <v>23.8</v>
      </c>
      <c r="U13" s="209">
        <v>23.5</v>
      </c>
      <c r="V13" s="209">
        <v>23.4</v>
      </c>
      <c r="W13" s="209">
        <v>22.5</v>
      </c>
      <c r="X13" s="209">
        <v>22.4</v>
      </c>
      <c r="Y13" s="209">
        <v>22.1</v>
      </c>
      <c r="Z13" s="216">
        <f t="shared" si="0"/>
        <v>23.712500000000002</v>
      </c>
      <c r="AA13" s="151">
        <v>27.6</v>
      </c>
      <c r="AB13" s="152">
        <v>0.4458333333333333</v>
      </c>
      <c r="AC13" s="2">
        <v>11</v>
      </c>
      <c r="AD13" s="151">
        <v>22</v>
      </c>
      <c r="AE13" s="255">
        <v>0.9909722222222223</v>
      </c>
      <c r="AF13" s="1"/>
    </row>
    <row r="14" spans="1:32" ht="11.25" customHeight="1">
      <c r="A14" s="217">
        <v>12</v>
      </c>
      <c r="B14" s="209">
        <v>22.5</v>
      </c>
      <c r="C14" s="209">
        <v>22</v>
      </c>
      <c r="D14" s="209">
        <v>21.9</v>
      </c>
      <c r="E14" s="209">
        <v>21.6</v>
      </c>
      <c r="F14" s="209">
        <v>21.4</v>
      </c>
      <c r="G14" s="209">
        <v>21.6</v>
      </c>
      <c r="H14" s="209">
        <v>21.9</v>
      </c>
      <c r="I14" s="209">
        <v>22.1</v>
      </c>
      <c r="J14" s="209">
        <v>22.1</v>
      </c>
      <c r="K14" s="209">
        <v>22.6</v>
      </c>
      <c r="L14" s="209">
        <v>22.5</v>
      </c>
      <c r="M14" s="209">
        <v>22.9</v>
      </c>
      <c r="N14" s="209">
        <v>24.6</v>
      </c>
      <c r="O14" s="209">
        <v>23.1</v>
      </c>
      <c r="P14" s="209">
        <v>22</v>
      </c>
      <c r="Q14" s="209">
        <v>21.9</v>
      </c>
      <c r="R14" s="209">
        <v>22</v>
      </c>
      <c r="S14" s="209">
        <v>21.6</v>
      </c>
      <c r="T14" s="209">
        <v>21.6</v>
      </c>
      <c r="U14" s="209">
        <v>21.2</v>
      </c>
      <c r="V14" s="209">
        <v>21.4</v>
      </c>
      <c r="W14" s="209">
        <v>21.3</v>
      </c>
      <c r="X14" s="209">
        <v>21</v>
      </c>
      <c r="Y14" s="209">
        <v>20.9</v>
      </c>
      <c r="Z14" s="216">
        <f t="shared" si="0"/>
        <v>21.9875</v>
      </c>
      <c r="AA14" s="151">
        <v>24.8</v>
      </c>
      <c r="AB14" s="152">
        <v>0.5354166666666667</v>
      </c>
      <c r="AC14" s="2">
        <v>12</v>
      </c>
      <c r="AD14" s="151">
        <v>20.7</v>
      </c>
      <c r="AE14" s="255">
        <v>0.9888888888888889</v>
      </c>
      <c r="AF14" s="1"/>
    </row>
    <row r="15" spans="1:32" ht="11.25" customHeight="1">
      <c r="A15" s="217">
        <v>13</v>
      </c>
      <c r="B15" s="209">
        <v>21</v>
      </c>
      <c r="C15" s="209">
        <v>21</v>
      </c>
      <c r="D15" s="209">
        <v>21.1</v>
      </c>
      <c r="E15" s="209">
        <v>21.2</v>
      </c>
      <c r="F15" s="209">
        <v>21.5</v>
      </c>
      <c r="G15" s="209">
        <v>22.3</v>
      </c>
      <c r="H15" s="209">
        <v>23.3</v>
      </c>
      <c r="I15" s="209">
        <v>23.7</v>
      </c>
      <c r="J15" s="209">
        <v>24</v>
      </c>
      <c r="K15" s="209">
        <v>24.3</v>
      </c>
      <c r="L15" s="209">
        <v>25.3</v>
      </c>
      <c r="M15" s="209">
        <v>25.7</v>
      </c>
      <c r="N15" s="209">
        <v>25.5</v>
      </c>
      <c r="O15" s="209">
        <v>26.8</v>
      </c>
      <c r="P15" s="209">
        <v>27.7</v>
      </c>
      <c r="Q15" s="209">
        <v>26.9</v>
      </c>
      <c r="R15" s="209">
        <v>27.4</v>
      </c>
      <c r="S15" s="209">
        <v>26.1</v>
      </c>
      <c r="T15" s="209">
        <v>25.5</v>
      </c>
      <c r="U15" s="209">
        <v>25.6</v>
      </c>
      <c r="V15" s="209">
        <v>25.3</v>
      </c>
      <c r="W15" s="209">
        <v>25.6</v>
      </c>
      <c r="X15" s="209">
        <v>25.4</v>
      </c>
      <c r="Y15" s="209">
        <v>25</v>
      </c>
      <c r="Z15" s="216">
        <f t="shared" si="0"/>
        <v>24.46666666666667</v>
      </c>
      <c r="AA15" s="151">
        <v>28.4</v>
      </c>
      <c r="AB15" s="152">
        <v>0.6041666666666666</v>
      </c>
      <c r="AC15" s="2">
        <v>13</v>
      </c>
      <c r="AD15" s="151">
        <v>20.8</v>
      </c>
      <c r="AE15" s="255">
        <v>0.06527777777777778</v>
      </c>
      <c r="AF15" s="1"/>
    </row>
    <row r="16" spans="1:32" ht="11.25" customHeight="1">
      <c r="A16" s="217">
        <v>14</v>
      </c>
      <c r="B16" s="209">
        <v>25.2</v>
      </c>
      <c r="C16" s="209">
        <v>25.1</v>
      </c>
      <c r="D16" s="209">
        <v>25.2</v>
      </c>
      <c r="E16" s="209">
        <v>24.7</v>
      </c>
      <c r="F16" s="209">
        <v>25.8</v>
      </c>
      <c r="G16" s="209">
        <v>25.4</v>
      </c>
      <c r="H16" s="209">
        <v>25.9</v>
      </c>
      <c r="I16" s="209">
        <v>26.3</v>
      </c>
      <c r="J16" s="209">
        <v>27.8</v>
      </c>
      <c r="K16" s="209">
        <v>28.6</v>
      </c>
      <c r="L16" s="209">
        <v>27.6</v>
      </c>
      <c r="M16" s="209">
        <v>26.6</v>
      </c>
      <c r="N16" s="209">
        <v>26.8</v>
      </c>
      <c r="O16" s="209">
        <v>26.9</v>
      </c>
      <c r="P16" s="209">
        <v>26.1</v>
      </c>
      <c r="Q16" s="209">
        <v>26.1</v>
      </c>
      <c r="R16" s="209">
        <v>25.4</v>
      </c>
      <c r="S16" s="209">
        <v>24.5</v>
      </c>
      <c r="T16" s="209">
        <v>23.8</v>
      </c>
      <c r="U16" s="209">
        <v>23.1</v>
      </c>
      <c r="V16" s="209">
        <v>22.4</v>
      </c>
      <c r="W16" s="209">
        <v>21.5</v>
      </c>
      <c r="X16" s="209">
        <v>21.5</v>
      </c>
      <c r="Y16" s="209">
        <v>21.1</v>
      </c>
      <c r="Z16" s="216">
        <f t="shared" si="0"/>
        <v>25.14166666666667</v>
      </c>
      <c r="AA16" s="151">
        <v>29.8</v>
      </c>
      <c r="AB16" s="152">
        <v>0.4055555555555555</v>
      </c>
      <c r="AC16" s="2">
        <v>14</v>
      </c>
      <c r="AD16" s="151">
        <v>21.1</v>
      </c>
      <c r="AE16" s="255">
        <v>1</v>
      </c>
      <c r="AF16" s="1"/>
    </row>
    <row r="17" spans="1:32" ht="11.25" customHeight="1">
      <c r="A17" s="217">
        <v>15</v>
      </c>
      <c r="B17" s="209">
        <v>21.2</v>
      </c>
      <c r="C17" s="209">
        <v>20.6</v>
      </c>
      <c r="D17" s="209">
        <v>20.4</v>
      </c>
      <c r="E17" s="209">
        <v>20.4</v>
      </c>
      <c r="F17" s="209">
        <v>20.3</v>
      </c>
      <c r="G17" s="209">
        <v>22.2</v>
      </c>
      <c r="H17" s="209">
        <v>24.1</v>
      </c>
      <c r="I17" s="209">
        <v>24.9</v>
      </c>
      <c r="J17" s="209">
        <v>26.1</v>
      </c>
      <c r="K17" s="209">
        <v>26.1</v>
      </c>
      <c r="L17" s="209">
        <v>26.8</v>
      </c>
      <c r="M17" s="209">
        <v>26.2</v>
      </c>
      <c r="N17" s="209">
        <v>25.6</v>
      </c>
      <c r="O17" s="209">
        <v>26.5</v>
      </c>
      <c r="P17" s="209">
        <v>25.8</v>
      </c>
      <c r="Q17" s="209">
        <v>24.7</v>
      </c>
      <c r="R17" s="209">
        <v>23.9</v>
      </c>
      <c r="S17" s="209">
        <v>22.9</v>
      </c>
      <c r="T17" s="209">
        <v>22.6</v>
      </c>
      <c r="U17" s="209">
        <v>22.3</v>
      </c>
      <c r="V17" s="209">
        <v>21.9</v>
      </c>
      <c r="W17" s="209">
        <v>22.2</v>
      </c>
      <c r="X17" s="209">
        <v>22.2</v>
      </c>
      <c r="Y17" s="209">
        <v>21.8</v>
      </c>
      <c r="Z17" s="216">
        <f t="shared" si="0"/>
        <v>23.40416666666667</v>
      </c>
      <c r="AA17" s="151">
        <v>27.4</v>
      </c>
      <c r="AB17" s="152">
        <v>0.40069444444444446</v>
      </c>
      <c r="AC17" s="2">
        <v>15</v>
      </c>
      <c r="AD17" s="151">
        <v>20.1</v>
      </c>
      <c r="AE17" s="255">
        <v>0.2027777777777778</v>
      </c>
      <c r="AF17" s="1"/>
    </row>
    <row r="18" spans="1:32" ht="11.25" customHeight="1">
      <c r="A18" s="217">
        <v>16</v>
      </c>
      <c r="B18" s="209">
        <v>21.7</v>
      </c>
      <c r="C18" s="209">
        <v>21.5</v>
      </c>
      <c r="D18" s="209">
        <v>21.4</v>
      </c>
      <c r="E18" s="209">
        <v>21.3</v>
      </c>
      <c r="F18" s="209">
        <v>21.3</v>
      </c>
      <c r="G18" s="209">
        <v>20.9</v>
      </c>
      <c r="H18" s="209">
        <v>21.8</v>
      </c>
      <c r="I18" s="209">
        <v>23.5</v>
      </c>
      <c r="J18" s="209">
        <v>25.1</v>
      </c>
      <c r="K18" s="209">
        <v>25.6</v>
      </c>
      <c r="L18" s="209">
        <v>25.4</v>
      </c>
      <c r="M18" s="209">
        <v>26.3</v>
      </c>
      <c r="N18" s="209">
        <v>26.1</v>
      </c>
      <c r="O18" s="209">
        <v>26.2</v>
      </c>
      <c r="P18" s="209">
        <v>25.7</v>
      </c>
      <c r="Q18" s="209">
        <v>24.6</v>
      </c>
      <c r="R18" s="209">
        <v>24</v>
      </c>
      <c r="S18" s="209">
        <v>23.5</v>
      </c>
      <c r="T18" s="209">
        <v>22.7</v>
      </c>
      <c r="U18" s="209">
        <v>22.2</v>
      </c>
      <c r="V18" s="209">
        <v>21.9</v>
      </c>
      <c r="W18" s="209">
        <v>22.2</v>
      </c>
      <c r="X18" s="209">
        <v>21.8</v>
      </c>
      <c r="Y18" s="209">
        <v>22.1</v>
      </c>
      <c r="Z18" s="216">
        <f t="shared" si="0"/>
        <v>23.28333333333333</v>
      </c>
      <c r="AA18" s="151">
        <v>27</v>
      </c>
      <c r="AB18" s="152">
        <v>0.47222222222222227</v>
      </c>
      <c r="AC18" s="2">
        <v>16</v>
      </c>
      <c r="AD18" s="151">
        <v>20.8</v>
      </c>
      <c r="AE18" s="255">
        <v>0.24930555555555556</v>
      </c>
      <c r="AF18" s="1"/>
    </row>
    <row r="19" spans="1:32" ht="11.25" customHeight="1">
      <c r="A19" s="217">
        <v>17</v>
      </c>
      <c r="B19" s="209">
        <v>21.7</v>
      </c>
      <c r="C19" s="209">
        <v>21.9</v>
      </c>
      <c r="D19" s="209">
        <v>21.7</v>
      </c>
      <c r="E19" s="209">
        <v>21.7</v>
      </c>
      <c r="F19" s="209">
        <v>21.6</v>
      </c>
      <c r="G19" s="209">
        <v>22.1</v>
      </c>
      <c r="H19" s="209">
        <v>23.5</v>
      </c>
      <c r="I19" s="209">
        <v>24.4</v>
      </c>
      <c r="J19" s="209">
        <v>25.8</v>
      </c>
      <c r="K19" s="209">
        <v>26.7</v>
      </c>
      <c r="L19" s="209">
        <v>27.1</v>
      </c>
      <c r="M19" s="209">
        <v>26.1</v>
      </c>
      <c r="N19" s="209">
        <v>25.8</v>
      </c>
      <c r="O19" s="209">
        <v>25.7</v>
      </c>
      <c r="P19" s="209">
        <v>25.2</v>
      </c>
      <c r="Q19" s="209">
        <v>24.4</v>
      </c>
      <c r="R19" s="209">
        <v>24</v>
      </c>
      <c r="S19" s="209">
        <v>23.8</v>
      </c>
      <c r="T19" s="209">
        <v>23.6</v>
      </c>
      <c r="U19" s="209">
        <v>23.5</v>
      </c>
      <c r="V19" s="209">
        <v>23.3</v>
      </c>
      <c r="W19" s="209">
        <v>23.1</v>
      </c>
      <c r="X19" s="209">
        <v>23.1</v>
      </c>
      <c r="Y19" s="209">
        <v>22.8</v>
      </c>
      <c r="Z19" s="216">
        <f t="shared" si="0"/>
        <v>23.858333333333334</v>
      </c>
      <c r="AA19" s="151">
        <v>27.5</v>
      </c>
      <c r="AB19" s="152">
        <v>0.4534722222222222</v>
      </c>
      <c r="AC19" s="2">
        <v>17</v>
      </c>
      <c r="AD19" s="151">
        <v>21.2</v>
      </c>
      <c r="AE19" s="255">
        <v>0.2340277777777778</v>
      </c>
      <c r="AF19" s="1"/>
    </row>
    <row r="20" spans="1:32" ht="11.25" customHeight="1">
      <c r="A20" s="217">
        <v>18</v>
      </c>
      <c r="B20" s="209">
        <v>22.5</v>
      </c>
      <c r="C20" s="209">
        <v>21.8</v>
      </c>
      <c r="D20" s="209">
        <v>21.4</v>
      </c>
      <c r="E20" s="209">
        <v>21.6</v>
      </c>
      <c r="F20" s="209">
        <v>21.9</v>
      </c>
      <c r="G20" s="209">
        <v>22.5</v>
      </c>
      <c r="H20" s="209">
        <v>23.1</v>
      </c>
      <c r="I20" s="209">
        <v>24.6</v>
      </c>
      <c r="J20" s="209">
        <v>25.8</v>
      </c>
      <c r="K20" s="209">
        <v>25.8</v>
      </c>
      <c r="L20" s="209">
        <v>26.8</v>
      </c>
      <c r="M20" s="209">
        <v>26.3</v>
      </c>
      <c r="N20" s="209">
        <v>26.8</v>
      </c>
      <c r="O20" s="209">
        <v>25.7</v>
      </c>
      <c r="P20" s="209">
        <v>25.3</v>
      </c>
      <c r="Q20" s="209">
        <v>25.4</v>
      </c>
      <c r="R20" s="209">
        <v>24.4</v>
      </c>
      <c r="S20" s="209">
        <v>24.1</v>
      </c>
      <c r="T20" s="209">
        <v>23</v>
      </c>
      <c r="U20" s="209">
        <v>22.2</v>
      </c>
      <c r="V20" s="209">
        <v>22</v>
      </c>
      <c r="W20" s="209">
        <v>22.2</v>
      </c>
      <c r="X20" s="209">
        <v>22.3</v>
      </c>
      <c r="Y20" s="209">
        <v>22.1</v>
      </c>
      <c r="Z20" s="216">
        <f t="shared" si="0"/>
        <v>23.733333333333334</v>
      </c>
      <c r="AA20" s="151">
        <v>27.3</v>
      </c>
      <c r="AB20" s="152">
        <v>0.47361111111111115</v>
      </c>
      <c r="AC20" s="2">
        <v>18</v>
      </c>
      <c r="AD20" s="151">
        <v>21.3</v>
      </c>
      <c r="AE20" s="255">
        <v>0.15347222222222223</v>
      </c>
      <c r="AF20" s="1"/>
    </row>
    <row r="21" spans="1:32" ht="11.25" customHeight="1">
      <c r="A21" s="217">
        <v>19</v>
      </c>
      <c r="B21" s="209">
        <v>22.4</v>
      </c>
      <c r="C21" s="209">
        <v>22.2</v>
      </c>
      <c r="D21" s="209">
        <v>22</v>
      </c>
      <c r="E21" s="209">
        <v>22.2</v>
      </c>
      <c r="F21" s="209">
        <v>21.9</v>
      </c>
      <c r="G21" s="209">
        <v>22.7</v>
      </c>
      <c r="H21" s="209">
        <v>23.8</v>
      </c>
      <c r="I21" s="209">
        <v>25.4</v>
      </c>
      <c r="J21" s="209">
        <v>24.9</v>
      </c>
      <c r="K21" s="209">
        <v>25.6</v>
      </c>
      <c r="L21" s="209">
        <v>25.9</v>
      </c>
      <c r="M21" s="209">
        <v>26.3</v>
      </c>
      <c r="N21" s="209">
        <v>26.2</v>
      </c>
      <c r="O21" s="209">
        <v>26.2</v>
      </c>
      <c r="P21" s="209">
        <v>26.2</v>
      </c>
      <c r="Q21" s="209">
        <v>25.7</v>
      </c>
      <c r="R21" s="209">
        <v>25.4</v>
      </c>
      <c r="S21" s="209">
        <v>25.1</v>
      </c>
      <c r="T21" s="209">
        <v>23.6</v>
      </c>
      <c r="U21" s="209">
        <v>23.3</v>
      </c>
      <c r="V21" s="209">
        <v>22.7</v>
      </c>
      <c r="W21" s="209">
        <v>22.7</v>
      </c>
      <c r="X21" s="209">
        <v>23</v>
      </c>
      <c r="Y21" s="209">
        <v>22.3</v>
      </c>
      <c r="Z21" s="216">
        <f t="shared" si="0"/>
        <v>24.07083333333333</v>
      </c>
      <c r="AA21" s="151">
        <v>27.1</v>
      </c>
      <c r="AB21" s="152">
        <v>0.5694444444444444</v>
      </c>
      <c r="AC21" s="2">
        <v>19</v>
      </c>
      <c r="AD21" s="151">
        <v>21.7</v>
      </c>
      <c r="AE21" s="255">
        <v>0.11180555555555556</v>
      </c>
      <c r="AF21" s="1"/>
    </row>
    <row r="22" spans="1:32" ht="11.25" customHeight="1">
      <c r="A22" s="225">
        <v>20</v>
      </c>
      <c r="B22" s="211">
        <v>22.6</v>
      </c>
      <c r="C22" s="211">
        <v>22.9</v>
      </c>
      <c r="D22" s="211">
        <v>23.2</v>
      </c>
      <c r="E22" s="211">
        <v>23.1</v>
      </c>
      <c r="F22" s="211">
        <v>23.3</v>
      </c>
      <c r="G22" s="211">
        <v>23.5</v>
      </c>
      <c r="H22" s="211">
        <v>25.3</v>
      </c>
      <c r="I22" s="211">
        <v>25.6</v>
      </c>
      <c r="J22" s="211">
        <v>26.2</v>
      </c>
      <c r="K22" s="211">
        <v>28.2</v>
      </c>
      <c r="L22" s="211">
        <v>27.8</v>
      </c>
      <c r="M22" s="211">
        <v>27.7</v>
      </c>
      <c r="N22" s="211">
        <v>28.2</v>
      </c>
      <c r="O22" s="211">
        <v>27.1</v>
      </c>
      <c r="P22" s="211">
        <v>26.6</v>
      </c>
      <c r="Q22" s="211">
        <v>25.9</v>
      </c>
      <c r="R22" s="211">
        <v>25.7</v>
      </c>
      <c r="S22" s="211">
        <v>25.4</v>
      </c>
      <c r="T22" s="211">
        <v>25.1</v>
      </c>
      <c r="U22" s="211">
        <v>24.4</v>
      </c>
      <c r="V22" s="211">
        <v>24.2</v>
      </c>
      <c r="W22" s="211">
        <v>24.1</v>
      </c>
      <c r="X22" s="211">
        <v>23.8</v>
      </c>
      <c r="Y22" s="211">
        <v>23.5</v>
      </c>
      <c r="Z22" s="226">
        <f t="shared" si="0"/>
        <v>25.141666666666666</v>
      </c>
      <c r="AA22" s="157">
        <v>28.9</v>
      </c>
      <c r="AB22" s="212">
        <v>0.545138888888889</v>
      </c>
      <c r="AC22" s="213">
        <v>20</v>
      </c>
      <c r="AD22" s="157">
        <v>22</v>
      </c>
      <c r="AE22" s="256">
        <v>0.022222222222222223</v>
      </c>
      <c r="AF22" s="1"/>
    </row>
    <row r="23" spans="1:32" ht="11.25" customHeight="1">
      <c r="A23" s="217">
        <v>21</v>
      </c>
      <c r="B23" s="209">
        <v>23.9</v>
      </c>
      <c r="C23" s="209">
        <v>24.2</v>
      </c>
      <c r="D23" s="209">
        <v>24.1</v>
      </c>
      <c r="E23" s="209">
        <v>24.1</v>
      </c>
      <c r="F23" s="209">
        <v>24.2</v>
      </c>
      <c r="G23" s="209">
        <v>24.3</v>
      </c>
      <c r="H23" s="209">
        <v>24.9</v>
      </c>
      <c r="I23" s="209">
        <v>25.6</v>
      </c>
      <c r="J23" s="209">
        <v>25.9</v>
      </c>
      <c r="K23" s="209">
        <v>27.5</v>
      </c>
      <c r="L23" s="209">
        <v>27.8</v>
      </c>
      <c r="M23" s="209">
        <v>27.7</v>
      </c>
      <c r="N23" s="209">
        <v>28</v>
      </c>
      <c r="O23" s="209">
        <v>29.6</v>
      </c>
      <c r="P23" s="209">
        <v>27.8</v>
      </c>
      <c r="Q23" s="209">
        <v>27.8</v>
      </c>
      <c r="R23" s="209">
        <v>27.8</v>
      </c>
      <c r="S23" s="209">
        <v>27.6</v>
      </c>
      <c r="T23" s="209">
        <v>26.7</v>
      </c>
      <c r="U23" s="209">
        <v>26</v>
      </c>
      <c r="V23" s="209">
        <v>26</v>
      </c>
      <c r="W23" s="209">
        <v>25.8</v>
      </c>
      <c r="X23" s="209">
        <v>25.6</v>
      </c>
      <c r="Y23" s="209">
        <v>25.4</v>
      </c>
      <c r="Z23" s="216">
        <f t="shared" si="0"/>
        <v>26.179166666666664</v>
      </c>
      <c r="AA23" s="151">
        <v>29.6</v>
      </c>
      <c r="AB23" s="152">
        <v>0.5840277777777778</v>
      </c>
      <c r="AC23" s="2">
        <v>21</v>
      </c>
      <c r="AD23" s="151">
        <v>23.5</v>
      </c>
      <c r="AE23" s="255">
        <v>0.019444444444444445</v>
      </c>
      <c r="AF23" s="1"/>
    </row>
    <row r="24" spans="1:32" ht="11.25" customHeight="1">
      <c r="A24" s="217">
        <v>22</v>
      </c>
      <c r="B24" s="209">
        <v>25.6</v>
      </c>
      <c r="C24" s="209">
        <v>25.1</v>
      </c>
      <c r="D24" s="209">
        <v>24.8</v>
      </c>
      <c r="E24" s="209">
        <v>24.9</v>
      </c>
      <c r="F24" s="209">
        <v>25.4</v>
      </c>
      <c r="G24" s="209">
        <v>25.2</v>
      </c>
      <c r="H24" s="209">
        <v>25.5</v>
      </c>
      <c r="I24" s="209">
        <v>24.4</v>
      </c>
      <c r="J24" s="209">
        <v>24.7</v>
      </c>
      <c r="K24" s="209">
        <v>25.3</v>
      </c>
      <c r="L24" s="209">
        <v>25.7</v>
      </c>
      <c r="M24" s="209">
        <v>26.1</v>
      </c>
      <c r="N24" s="209">
        <v>26.8</v>
      </c>
      <c r="O24" s="209">
        <v>27.9</v>
      </c>
      <c r="P24" s="209">
        <v>27</v>
      </c>
      <c r="Q24" s="209">
        <v>27</v>
      </c>
      <c r="R24" s="209">
        <v>25.7</v>
      </c>
      <c r="S24" s="209">
        <v>25.4</v>
      </c>
      <c r="T24" s="209">
        <v>24.6</v>
      </c>
      <c r="U24" s="209">
        <v>24.5</v>
      </c>
      <c r="V24" s="209">
        <v>24.3</v>
      </c>
      <c r="W24" s="209">
        <v>24.9</v>
      </c>
      <c r="X24" s="209">
        <v>24.8</v>
      </c>
      <c r="Y24" s="209">
        <v>24.6</v>
      </c>
      <c r="Z24" s="216">
        <f t="shared" si="0"/>
        <v>25.424999999999997</v>
      </c>
      <c r="AA24" s="151">
        <v>28.8</v>
      </c>
      <c r="AB24" s="152">
        <v>0.5909722222222222</v>
      </c>
      <c r="AC24" s="2">
        <v>22</v>
      </c>
      <c r="AD24" s="151">
        <v>24</v>
      </c>
      <c r="AE24" s="255">
        <v>0.99375</v>
      </c>
      <c r="AF24" s="1"/>
    </row>
    <row r="25" spans="1:32" ht="11.25" customHeight="1">
      <c r="A25" s="217">
        <v>23</v>
      </c>
      <c r="B25" s="209">
        <v>23.3</v>
      </c>
      <c r="C25" s="209">
        <v>22.6</v>
      </c>
      <c r="D25" s="209">
        <v>22.2</v>
      </c>
      <c r="E25" s="209">
        <v>21.6</v>
      </c>
      <c r="F25" s="209">
        <v>21.1</v>
      </c>
      <c r="G25" s="209">
        <v>21.7</v>
      </c>
      <c r="H25" s="209">
        <v>23.1</v>
      </c>
      <c r="I25" s="209">
        <v>25.7</v>
      </c>
      <c r="J25" s="209">
        <v>25.7</v>
      </c>
      <c r="K25" s="209">
        <v>27.5</v>
      </c>
      <c r="L25" s="209">
        <v>26.7</v>
      </c>
      <c r="M25" s="209">
        <v>27.4</v>
      </c>
      <c r="N25" s="209">
        <v>26.1</v>
      </c>
      <c r="O25" s="209">
        <v>26.3</v>
      </c>
      <c r="P25" s="209">
        <v>27.2</v>
      </c>
      <c r="Q25" s="209">
        <v>27.1</v>
      </c>
      <c r="R25" s="209">
        <v>26.6</v>
      </c>
      <c r="S25" s="209">
        <v>24.6</v>
      </c>
      <c r="T25" s="209">
        <v>23.1</v>
      </c>
      <c r="U25" s="209">
        <v>22.7</v>
      </c>
      <c r="V25" s="209">
        <v>22.4</v>
      </c>
      <c r="W25" s="209">
        <v>21.7</v>
      </c>
      <c r="X25" s="209">
        <v>22</v>
      </c>
      <c r="Y25" s="209">
        <v>22</v>
      </c>
      <c r="Z25" s="216">
        <f t="shared" si="0"/>
        <v>24.183333333333337</v>
      </c>
      <c r="AA25" s="151">
        <v>28.2</v>
      </c>
      <c r="AB25" s="152">
        <v>0.48333333333333334</v>
      </c>
      <c r="AC25" s="2">
        <v>23</v>
      </c>
      <c r="AD25" s="151">
        <v>21.1</v>
      </c>
      <c r="AE25" s="255">
        <v>0.9916666666666667</v>
      </c>
      <c r="AF25" s="1"/>
    </row>
    <row r="26" spans="1:32" ht="11.25" customHeight="1">
      <c r="A26" s="217">
        <v>24</v>
      </c>
      <c r="B26" s="209">
        <v>21.6</v>
      </c>
      <c r="C26" s="209">
        <v>21.4</v>
      </c>
      <c r="D26" s="209">
        <v>21.1</v>
      </c>
      <c r="E26" s="209">
        <v>21.4</v>
      </c>
      <c r="F26" s="209">
        <v>21.2</v>
      </c>
      <c r="G26" s="209">
        <v>21.5</v>
      </c>
      <c r="H26" s="209">
        <v>22.7</v>
      </c>
      <c r="I26" s="209">
        <v>24.6</v>
      </c>
      <c r="J26" s="209">
        <v>24.4</v>
      </c>
      <c r="K26" s="209">
        <v>25.4</v>
      </c>
      <c r="L26" s="209">
        <v>27</v>
      </c>
      <c r="M26" s="209">
        <v>26.5</v>
      </c>
      <c r="N26" s="209">
        <v>25.5</v>
      </c>
      <c r="O26" s="209">
        <v>25.1</v>
      </c>
      <c r="P26" s="209">
        <v>25.9</v>
      </c>
      <c r="Q26" s="209">
        <v>24.9</v>
      </c>
      <c r="R26" s="209">
        <v>24.7</v>
      </c>
      <c r="S26" s="209">
        <v>24.3</v>
      </c>
      <c r="T26" s="209">
        <v>23.6</v>
      </c>
      <c r="U26" s="209">
        <v>22.8</v>
      </c>
      <c r="V26" s="209">
        <v>22.4</v>
      </c>
      <c r="W26" s="209">
        <v>22.1</v>
      </c>
      <c r="X26" s="209">
        <v>22</v>
      </c>
      <c r="Y26" s="209">
        <v>21.8</v>
      </c>
      <c r="Z26" s="216">
        <f t="shared" si="0"/>
        <v>23.495833333333326</v>
      </c>
      <c r="AA26" s="151">
        <v>27.4</v>
      </c>
      <c r="AB26" s="152">
        <v>0.4784722222222222</v>
      </c>
      <c r="AC26" s="2">
        <v>24</v>
      </c>
      <c r="AD26" s="151">
        <v>20.8</v>
      </c>
      <c r="AE26" s="255">
        <v>0.11666666666666665</v>
      </c>
      <c r="AF26" s="1"/>
    </row>
    <row r="27" spans="1:32" ht="11.25" customHeight="1">
      <c r="A27" s="217">
        <v>25</v>
      </c>
      <c r="B27" s="209">
        <v>20.8</v>
      </c>
      <c r="C27" s="209">
        <v>20.6</v>
      </c>
      <c r="D27" s="209">
        <v>21</v>
      </c>
      <c r="E27" s="209">
        <v>20.3</v>
      </c>
      <c r="F27" s="209">
        <v>20.2</v>
      </c>
      <c r="G27" s="209">
        <v>20.9</v>
      </c>
      <c r="H27" s="209">
        <v>22.1</v>
      </c>
      <c r="I27" s="209">
        <v>23.1</v>
      </c>
      <c r="J27" s="209">
        <v>23.5</v>
      </c>
      <c r="K27" s="209">
        <v>24</v>
      </c>
      <c r="L27" s="209">
        <v>24.6</v>
      </c>
      <c r="M27" s="209">
        <v>23.4</v>
      </c>
      <c r="N27" s="209">
        <v>24.6</v>
      </c>
      <c r="O27" s="209">
        <v>24.3</v>
      </c>
      <c r="P27" s="209">
        <v>23.2</v>
      </c>
      <c r="Q27" s="209">
        <v>23.1</v>
      </c>
      <c r="R27" s="209">
        <v>22.5</v>
      </c>
      <c r="S27" s="209">
        <v>21.9</v>
      </c>
      <c r="T27" s="209">
        <v>21.2</v>
      </c>
      <c r="U27" s="209">
        <v>20.7</v>
      </c>
      <c r="V27" s="209">
        <v>20.9</v>
      </c>
      <c r="W27" s="209">
        <v>19.9</v>
      </c>
      <c r="X27" s="209">
        <v>19.5</v>
      </c>
      <c r="Y27" s="209">
        <v>19.6</v>
      </c>
      <c r="Z27" s="216">
        <f t="shared" si="0"/>
        <v>21.912499999999998</v>
      </c>
      <c r="AA27" s="151">
        <v>25</v>
      </c>
      <c r="AB27" s="152">
        <v>0.5520833333333334</v>
      </c>
      <c r="AC27" s="2">
        <v>25</v>
      </c>
      <c r="AD27" s="151">
        <v>19.4</v>
      </c>
      <c r="AE27" s="255">
        <v>0.9930555555555555</v>
      </c>
      <c r="AF27" s="1"/>
    </row>
    <row r="28" spans="1:32" ht="11.25" customHeight="1">
      <c r="A28" s="217">
        <v>26</v>
      </c>
      <c r="B28" s="209">
        <v>20</v>
      </c>
      <c r="C28" s="209">
        <v>20</v>
      </c>
      <c r="D28" s="209">
        <v>20.1</v>
      </c>
      <c r="E28" s="209">
        <v>20.7</v>
      </c>
      <c r="F28" s="209">
        <v>19.9</v>
      </c>
      <c r="G28" s="209">
        <v>20.9</v>
      </c>
      <c r="H28" s="209">
        <v>21.5</v>
      </c>
      <c r="I28" s="209">
        <v>22.7</v>
      </c>
      <c r="J28" s="209">
        <v>23.3</v>
      </c>
      <c r="K28" s="209">
        <v>24.3</v>
      </c>
      <c r="L28" s="209">
        <v>24.3</v>
      </c>
      <c r="M28" s="209">
        <v>24.5</v>
      </c>
      <c r="N28" s="209">
        <v>24.5</v>
      </c>
      <c r="O28" s="209">
        <v>24.3</v>
      </c>
      <c r="P28" s="209">
        <v>24.2</v>
      </c>
      <c r="Q28" s="209">
        <v>23.1</v>
      </c>
      <c r="R28" s="209">
        <v>22.6</v>
      </c>
      <c r="S28" s="209">
        <v>22.1</v>
      </c>
      <c r="T28" s="209">
        <v>21.3</v>
      </c>
      <c r="U28" s="209">
        <v>21.1</v>
      </c>
      <c r="V28" s="209">
        <v>20.6</v>
      </c>
      <c r="W28" s="209">
        <v>20.3</v>
      </c>
      <c r="X28" s="209">
        <v>20.1</v>
      </c>
      <c r="Y28" s="209">
        <v>19.3</v>
      </c>
      <c r="Z28" s="216">
        <f t="shared" si="0"/>
        <v>21.904166666666672</v>
      </c>
      <c r="AA28" s="151">
        <v>25.2</v>
      </c>
      <c r="AB28" s="152">
        <v>0.5715277777777777</v>
      </c>
      <c r="AC28" s="2">
        <v>26</v>
      </c>
      <c r="AD28" s="151">
        <v>19.3</v>
      </c>
      <c r="AE28" s="255">
        <v>1</v>
      </c>
      <c r="AF28" s="1"/>
    </row>
    <row r="29" spans="1:32" ht="11.25" customHeight="1">
      <c r="A29" s="217">
        <v>27</v>
      </c>
      <c r="B29" s="209">
        <v>19.5</v>
      </c>
      <c r="C29" s="209">
        <v>19.5</v>
      </c>
      <c r="D29" s="209">
        <v>19.5</v>
      </c>
      <c r="E29" s="209">
        <v>19.4</v>
      </c>
      <c r="F29" s="209">
        <v>19.7</v>
      </c>
      <c r="G29" s="209">
        <v>21.3</v>
      </c>
      <c r="H29" s="209">
        <v>23.2</v>
      </c>
      <c r="I29" s="209">
        <v>24.8</v>
      </c>
      <c r="J29" s="209">
        <v>24.6</v>
      </c>
      <c r="K29" s="209">
        <v>25.4</v>
      </c>
      <c r="L29" s="209">
        <v>24.6</v>
      </c>
      <c r="M29" s="209">
        <v>24.8</v>
      </c>
      <c r="N29" s="209">
        <v>25.5</v>
      </c>
      <c r="O29" s="209">
        <v>25.3</v>
      </c>
      <c r="P29" s="209">
        <v>24.4</v>
      </c>
      <c r="Q29" s="209">
        <v>24.1</v>
      </c>
      <c r="R29" s="209">
        <v>23.8</v>
      </c>
      <c r="S29" s="209">
        <v>23.3</v>
      </c>
      <c r="T29" s="209">
        <v>22.3</v>
      </c>
      <c r="U29" s="209">
        <v>22</v>
      </c>
      <c r="V29" s="209">
        <v>22.1</v>
      </c>
      <c r="W29" s="209">
        <v>22</v>
      </c>
      <c r="X29" s="209">
        <v>22.1</v>
      </c>
      <c r="Y29" s="209">
        <v>21.8</v>
      </c>
      <c r="Z29" s="216">
        <f t="shared" si="0"/>
        <v>22.708333333333332</v>
      </c>
      <c r="AA29" s="151">
        <v>26.5</v>
      </c>
      <c r="AB29" s="152">
        <v>0.44930555555555557</v>
      </c>
      <c r="AC29" s="2">
        <v>27</v>
      </c>
      <c r="AD29" s="151">
        <v>19.1</v>
      </c>
      <c r="AE29" s="255">
        <v>0.15763888888888888</v>
      </c>
      <c r="AF29" s="1"/>
    </row>
    <row r="30" spans="1:32" ht="11.25" customHeight="1">
      <c r="A30" s="217">
        <v>28</v>
      </c>
      <c r="B30" s="209">
        <v>22.2</v>
      </c>
      <c r="C30" s="209">
        <v>22.7</v>
      </c>
      <c r="D30" s="209">
        <v>22.9</v>
      </c>
      <c r="E30" s="209">
        <v>22.9</v>
      </c>
      <c r="F30" s="209">
        <v>22.6</v>
      </c>
      <c r="G30" s="209">
        <v>23.6</v>
      </c>
      <c r="H30" s="209">
        <v>24.7</v>
      </c>
      <c r="I30" s="209">
        <v>25.6</v>
      </c>
      <c r="J30" s="209">
        <v>26.4</v>
      </c>
      <c r="K30" s="209">
        <v>28.4</v>
      </c>
      <c r="L30" s="209">
        <v>27.4</v>
      </c>
      <c r="M30" s="209">
        <v>27.2</v>
      </c>
      <c r="N30" s="209">
        <v>27.4</v>
      </c>
      <c r="O30" s="209">
        <v>27.4</v>
      </c>
      <c r="P30" s="209">
        <v>26.2</v>
      </c>
      <c r="Q30" s="209">
        <v>25.8</v>
      </c>
      <c r="R30" s="209">
        <v>26</v>
      </c>
      <c r="S30" s="209">
        <v>25.4</v>
      </c>
      <c r="T30" s="209">
        <v>25.4</v>
      </c>
      <c r="U30" s="209">
        <v>25</v>
      </c>
      <c r="V30" s="209">
        <v>24.9</v>
      </c>
      <c r="W30" s="209">
        <v>25</v>
      </c>
      <c r="X30" s="209">
        <v>24.8</v>
      </c>
      <c r="Y30" s="209">
        <v>24.4</v>
      </c>
      <c r="Z30" s="216">
        <f t="shared" si="0"/>
        <v>25.17916666666666</v>
      </c>
      <c r="AA30" s="151">
        <v>28.9</v>
      </c>
      <c r="AB30" s="152">
        <v>0.4138888888888889</v>
      </c>
      <c r="AC30" s="2">
        <v>28</v>
      </c>
      <c r="AD30" s="151">
        <v>21.8</v>
      </c>
      <c r="AE30" s="255">
        <v>0.002777777777777778</v>
      </c>
      <c r="AF30" s="1"/>
    </row>
    <row r="31" spans="1:32" ht="11.25" customHeight="1">
      <c r="A31" s="217">
        <v>29</v>
      </c>
      <c r="B31" s="209">
        <v>24.1</v>
      </c>
      <c r="C31" s="209">
        <v>24.4</v>
      </c>
      <c r="D31" s="209">
        <v>24.3</v>
      </c>
      <c r="E31" s="209">
        <v>23.7</v>
      </c>
      <c r="F31" s="209">
        <v>23.9</v>
      </c>
      <c r="G31" s="209">
        <v>24.2</v>
      </c>
      <c r="H31" s="209">
        <v>26.1</v>
      </c>
      <c r="I31" s="209">
        <v>26.6</v>
      </c>
      <c r="J31" s="209">
        <v>28.5</v>
      </c>
      <c r="K31" s="209">
        <v>28.5</v>
      </c>
      <c r="L31" s="209">
        <v>28.7</v>
      </c>
      <c r="M31" s="209">
        <v>29.4</v>
      </c>
      <c r="N31" s="209">
        <v>30.3</v>
      </c>
      <c r="O31" s="209">
        <v>28.9</v>
      </c>
      <c r="P31" s="209">
        <v>27.9</v>
      </c>
      <c r="Q31" s="209">
        <v>27.2</v>
      </c>
      <c r="R31" s="209">
        <v>26.4</v>
      </c>
      <c r="S31" s="209">
        <v>25.9</v>
      </c>
      <c r="T31" s="209">
        <v>25.1</v>
      </c>
      <c r="U31" s="209">
        <v>24.8</v>
      </c>
      <c r="V31" s="209">
        <v>24.6</v>
      </c>
      <c r="W31" s="209">
        <v>25</v>
      </c>
      <c r="X31" s="209">
        <v>25.1</v>
      </c>
      <c r="Y31" s="209">
        <v>24.4</v>
      </c>
      <c r="Z31" s="216">
        <f t="shared" si="0"/>
        <v>26.16666666666666</v>
      </c>
      <c r="AA31" s="151">
        <v>30.4</v>
      </c>
      <c r="AB31" s="152">
        <v>0.5416666666666666</v>
      </c>
      <c r="AC31" s="2">
        <v>29</v>
      </c>
      <c r="AD31" s="151">
        <v>23.5</v>
      </c>
      <c r="AE31" s="255">
        <v>0.18680555555555556</v>
      </c>
      <c r="AF31" s="1"/>
    </row>
    <row r="32" spans="1:32" ht="11.25" customHeight="1">
      <c r="A32" s="217">
        <v>30</v>
      </c>
      <c r="B32" s="209">
        <v>24.6</v>
      </c>
      <c r="C32" s="209">
        <v>23.8</v>
      </c>
      <c r="D32" s="209">
        <v>22.7</v>
      </c>
      <c r="E32" s="209">
        <v>22.3</v>
      </c>
      <c r="F32" s="209">
        <v>21.7</v>
      </c>
      <c r="G32" s="209">
        <v>21.7</v>
      </c>
      <c r="H32" s="209">
        <v>21.4</v>
      </c>
      <c r="I32" s="209">
        <v>22</v>
      </c>
      <c r="J32" s="209">
        <v>21.8</v>
      </c>
      <c r="K32" s="209">
        <v>22.9</v>
      </c>
      <c r="L32" s="209">
        <v>21.4</v>
      </c>
      <c r="M32" s="209">
        <v>22</v>
      </c>
      <c r="N32" s="209">
        <v>22.2</v>
      </c>
      <c r="O32" s="209">
        <v>22.6</v>
      </c>
      <c r="P32" s="209">
        <v>20.4</v>
      </c>
      <c r="Q32" s="209">
        <v>18.7</v>
      </c>
      <c r="R32" s="209">
        <v>18.5</v>
      </c>
      <c r="S32" s="209">
        <v>18.4</v>
      </c>
      <c r="T32" s="209">
        <v>18.5</v>
      </c>
      <c r="U32" s="209">
        <v>18.5</v>
      </c>
      <c r="V32" s="209">
        <v>18.3</v>
      </c>
      <c r="W32" s="209">
        <v>18</v>
      </c>
      <c r="X32" s="209">
        <v>17.8</v>
      </c>
      <c r="Y32" s="209">
        <v>17.5</v>
      </c>
      <c r="Z32" s="216">
        <f t="shared" si="0"/>
        <v>20.7375</v>
      </c>
      <c r="AA32" s="151">
        <v>24.7</v>
      </c>
      <c r="AB32" s="152">
        <v>0.020833333333333332</v>
      </c>
      <c r="AC32" s="2">
        <v>30</v>
      </c>
      <c r="AD32" s="151">
        <v>17.5</v>
      </c>
      <c r="AE32" s="255">
        <v>1</v>
      </c>
      <c r="AF32" s="1"/>
    </row>
    <row r="33" spans="1:32" ht="11.25" customHeight="1">
      <c r="A33" s="217">
        <v>31</v>
      </c>
      <c r="B33" s="209">
        <v>17.7</v>
      </c>
      <c r="C33" s="209">
        <v>17.9</v>
      </c>
      <c r="D33" s="209">
        <v>17.9</v>
      </c>
      <c r="E33" s="209">
        <v>17.9</v>
      </c>
      <c r="F33" s="209">
        <v>17.7</v>
      </c>
      <c r="G33" s="209">
        <v>18.4</v>
      </c>
      <c r="H33" s="209">
        <v>17.9</v>
      </c>
      <c r="I33" s="209">
        <v>18.1</v>
      </c>
      <c r="J33" s="209">
        <v>17.5</v>
      </c>
      <c r="K33" s="209">
        <v>17.1</v>
      </c>
      <c r="L33" s="209">
        <v>17.2</v>
      </c>
      <c r="M33" s="209">
        <v>17.7</v>
      </c>
      <c r="N33" s="209">
        <v>17.5</v>
      </c>
      <c r="O33" s="209">
        <v>17.7</v>
      </c>
      <c r="P33" s="209">
        <v>17.9</v>
      </c>
      <c r="Q33" s="209">
        <v>18.1</v>
      </c>
      <c r="R33" s="209">
        <v>18.4</v>
      </c>
      <c r="S33" s="209">
        <v>19.2</v>
      </c>
      <c r="T33" s="209">
        <v>19.6</v>
      </c>
      <c r="U33" s="209">
        <v>19.9</v>
      </c>
      <c r="V33" s="209">
        <v>20.5</v>
      </c>
      <c r="W33" s="209">
        <v>20.3</v>
      </c>
      <c r="X33" s="209">
        <v>20.3</v>
      </c>
      <c r="Y33" s="209">
        <v>19.1</v>
      </c>
      <c r="Z33" s="216">
        <f t="shared" si="0"/>
        <v>18.395833333333332</v>
      </c>
      <c r="AA33" s="151">
        <v>21.4</v>
      </c>
      <c r="AB33" s="152">
        <v>0.9013888888888889</v>
      </c>
      <c r="AC33" s="2">
        <v>31</v>
      </c>
      <c r="AD33" s="151">
        <v>16.9</v>
      </c>
      <c r="AE33" s="255">
        <v>0.4375</v>
      </c>
      <c r="AF33" s="1"/>
    </row>
    <row r="34" spans="1:32" ht="15" customHeight="1">
      <c r="A34" s="218" t="s">
        <v>9</v>
      </c>
      <c r="B34" s="219">
        <f aca="true" t="shared" si="1" ref="B34:Q34">AVERAGE(B3:B33)</f>
        <v>22.261290322580646</v>
      </c>
      <c r="C34" s="219">
        <f t="shared" si="1"/>
        <v>22.132258064516126</v>
      </c>
      <c r="D34" s="219">
        <f t="shared" si="1"/>
        <v>21.983870967741932</v>
      </c>
      <c r="E34" s="219">
        <f t="shared" si="1"/>
        <v>21.890322580645158</v>
      </c>
      <c r="F34" s="219">
        <f t="shared" si="1"/>
        <v>21.81290322580646</v>
      </c>
      <c r="G34" s="219">
        <f t="shared" si="1"/>
        <v>22.241935483870968</v>
      </c>
      <c r="H34" s="219">
        <f t="shared" si="1"/>
        <v>23.016129032258068</v>
      </c>
      <c r="I34" s="219">
        <f t="shared" si="1"/>
        <v>23.822580645161295</v>
      </c>
      <c r="J34" s="219">
        <f t="shared" si="1"/>
        <v>24.280645161290323</v>
      </c>
      <c r="K34" s="219">
        <f t="shared" si="1"/>
        <v>24.99032258064516</v>
      </c>
      <c r="L34" s="219">
        <f t="shared" si="1"/>
        <v>25.12580645161291</v>
      </c>
      <c r="M34" s="219">
        <f t="shared" si="1"/>
        <v>25.20967741935484</v>
      </c>
      <c r="N34" s="219">
        <f t="shared" si="1"/>
        <v>25.283870967741937</v>
      </c>
      <c r="O34" s="219">
        <f t="shared" si="1"/>
        <v>25.34838709677419</v>
      </c>
      <c r="P34" s="219">
        <f t="shared" si="1"/>
        <v>24.951612903225808</v>
      </c>
      <c r="Q34" s="219">
        <f t="shared" si="1"/>
        <v>24.532258064516128</v>
      </c>
      <c r="R34" s="219">
        <f>AVERAGE(R3:R33)</f>
        <v>24.193548387096772</v>
      </c>
      <c r="S34" s="219">
        <f aca="true" t="shared" si="2" ref="S34:Y34">AVERAGE(S3:S33)</f>
        <v>23.690322580645162</v>
      </c>
      <c r="T34" s="219">
        <f t="shared" si="2"/>
        <v>23.20645161290323</v>
      </c>
      <c r="U34" s="219">
        <f t="shared" si="2"/>
        <v>22.887096774193548</v>
      </c>
      <c r="V34" s="219">
        <f t="shared" si="2"/>
        <v>22.677419354838705</v>
      </c>
      <c r="W34" s="219">
        <f t="shared" si="2"/>
        <v>22.53870967741935</v>
      </c>
      <c r="X34" s="219">
        <f t="shared" si="2"/>
        <v>22.483870967741936</v>
      </c>
      <c r="Y34" s="219">
        <f t="shared" si="2"/>
        <v>22.222580645161287</v>
      </c>
      <c r="Z34" s="219">
        <f>AVERAGE(B3:Y33)</f>
        <v>23.449327956989276</v>
      </c>
      <c r="AA34" s="220">
        <f>(AVERAGE(最高))</f>
        <v>26.78709677419355</v>
      </c>
      <c r="AB34" s="221"/>
      <c r="AC34" s="222"/>
      <c r="AD34" s="220">
        <f>(AVERAGE(最低))</f>
        <v>21.08064516129032</v>
      </c>
      <c r="AE34" s="221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9" t="s">
        <v>10</v>
      </c>
      <c r="B36" s="199"/>
      <c r="C36" s="199"/>
      <c r="D36" s="199"/>
      <c r="E36" s="199"/>
      <c r="F36" s="199"/>
      <c r="G36" s="199"/>
      <c r="H36" s="199"/>
      <c r="I36" s="199"/>
    </row>
    <row r="37" spans="1:9" ht="11.25" customHeight="1">
      <c r="A37" s="200" t="s">
        <v>11</v>
      </c>
      <c r="B37" s="201"/>
      <c r="C37" s="201"/>
      <c r="D37" s="153">
        <f>COUNTIF(mean,"&lt;0")</f>
        <v>0</v>
      </c>
      <c r="E37" s="199"/>
      <c r="F37" s="199"/>
      <c r="G37" s="199"/>
      <c r="H37" s="199"/>
      <c r="I37" s="199"/>
    </row>
    <row r="38" spans="1:9" ht="11.25" customHeight="1">
      <c r="A38" s="202" t="s">
        <v>12</v>
      </c>
      <c r="B38" s="203"/>
      <c r="C38" s="203"/>
      <c r="D38" s="154">
        <f>COUNTIF(mean,"&gt;=25")</f>
        <v>6</v>
      </c>
      <c r="E38" s="199"/>
      <c r="F38" s="199"/>
      <c r="G38" s="199"/>
      <c r="H38" s="199"/>
      <c r="I38" s="199"/>
    </row>
    <row r="39" spans="1:9" ht="11.25" customHeight="1">
      <c r="A39" s="200" t="s">
        <v>13</v>
      </c>
      <c r="B39" s="201"/>
      <c r="C39" s="201"/>
      <c r="D39" s="153">
        <f>COUNTIF(最低,"&lt;0")</f>
        <v>0</v>
      </c>
      <c r="E39" s="199"/>
      <c r="F39" s="199"/>
      <c r="G39" s="199"/>
      <c r="H39" s="199"/>
      <c r="I39" s="199"/>
    </row>
    <row r="40" spans="1:9" ht="11.25" customHeight="1">
      <c r="A40" s="202" t="s">
        <v>14</v>
      </c>
      <c r="B40" s="203"/>
      <c r="C40" s="203"/>
      <c r="D40" s="154">
        <f>COUNTIF(最低,"&gt;=25")</f>
        <v>0</v>
      </c>
      <c r="E40" s="199"/>
      <c r="F40" s="199"/>
      <c r="G40" s="199"/>
      <c r="H40" s="199"/>
      <c r="I40" s="199"/>
    </row>
    <row r="41" spans="1:9" ht="11.25" customHeight="1">
      <c r="A41" s="200" t="s">
        <v>15</v>
      </c>
      <c r="B41" s="201"/>
      <c r="C41" s="201"/>
      <c r="D41" s="153">
        <f>COUNTIF(最高,"&lt;0")</f>
        <v>0</v>
      </c>
      <c r="E41" s="199"/>
      <c r="F41" s="199"/>
      <c r="G41" s="199"/>
      <c r="H41" s="199"/>
      <c r="I41" s="199"/>
    </row>
    <row r="42" spans="1:9" ht="11.25" customHeight="1">
      <c r="A42" s="202" t="s">
        <v>16</v>
      </c>
      <c r="B42" s="203"/>
      <c r="C42" s="203"/>
      <c r="D42" s="154">
        <f>COUNTIF(最高,"&gt;=25")</f>
        <v>25</v>
      </c>
      <c r="E42" s="199"/>
      <c r="F42" s="199"/>
      <c r="G42" s="199"/>
      <c r="H42" s="199"/>
      <c r="I42" s="199"/>
    </row>
    <row r="43" spans="1:9" ht="11.25" customHeight="1">
      <c r="A43" s="204" t="s">
        <v>17</v>
      </c>
      <c r="B43" s="205"/>
      <c r="C43" s="205"/>
      <c r="D43" s="155">
        <f>COUNTIF(最高,"&gt;=30")</f>
        <v>1</v>
      </c>
      <c r="E43" s="199"/>
      <c r="F43" s="199"/>
      <c r="G43" s="199"/>
      <c r="H43" s="199"/>
      <c r="I43" s="199"/>
    </row>
    <row r="44" spans="1:9" ht="11.25" customHeight="1">
      <c r="A44" s="199" t="s">
        <v>18</v>
      </c>
      <c r="B44" s="199"/>
      <c r="C44" s="199"/>
      <c r="D44" s="199"/>
      <c r="E44" s="199"/>
      <c r="F44" s="199"/>
      <c r="G44" s="199"/>
      <c r="H44" s="199"/>
      <c r="I44" s="199"/>
    </row>
    <row r="45" spans="1:9" ht="11.25" customHeight="1">
      <c r="A45" s="207" t="s">
        <v>19</v>
      </c>
      <c r="B45" s="206"/>
      <c r="C45" s="206" t="s">
        <v>3</v>
      </c>
      <c r="D45" s="208" t="s">
        <v>6</v>
      </c>
      <c r="E45" s="199"/>
      <c r="F45" s="207" t="s">
        <v>20</v>
      </c>
      <c r="G45" s="206"/>
      <c r="H45" s="206" t="s">
        <v>3</v>
      </c>
      <c r="I45" s="208" t="s">
        <v>8</v>
      </c>
    </row>
    <row r="46" spans="1:9" ht="11.25" customHeight="1">
      <c r="A46" s="156"/>
      <c r="B46" s="157">
        <f>MAX(最高)</f>
        <v>30.4</v>
      </c>
      <c r="C46" s="265">
        <v>29</v>
      </c>
      <c r="D46" s="266">
        <v>0.5416666666666666</v>
      </c>
      <c r="E46" s="199"/>
      <c r="F46" s="156"/>
      <c r="G46" s="157">
        <f>MIN(最低)</f>
        <v>16.9</v>
      </c>
      <c r="H46" s="265">
        <v>31</v>
      </c>
      <c r="I46" s="270">
        <v>0.4375</v>
      </c>
    </row>
    <row r="47" spans="1:9" ht="11.25" customHeight="1">
      <c r="A47" s="160"/>
      <c r="B47" s="161"/>
      <c r="C47" s="261"/>
      <c r="D47" s="262"/>
      <c r="E47" s="199"/>
      <c r="F47" s="160"/>
      <c r="G47" s="161"/>
      <c r="H47" s="265"/>
      <c r="I47" s="270"/>
    </row>
    <row r="48" spans="1:9" ht="11.25" customHeight="1">
      <c r="A48" s="163"/>
      <c r="B48" s="164"/>
      <c r="C48" s="263"/>
      <c r="D48" s="264"/>
      <c r="E48" s="199"/>
      <c r="F48" s="163"/>
      <c r="G48" s="164"/>
      <c r="H48" s="263"/>
      <c r="I48" s="269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5" t="s">
        <v>0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1"/>
      <c r="T1" s="1"/>
      <c r="U1" s="1"/>
      <c r="V1" s="1"/>
      <c r="W1" s="1"/>
      <c r="X1" s="1"/>
      <c r="Y1" s="1"/>
      <c r="Z1" s="227">
        <v>2009</v>
      </c>
      <c r="AA1" s="1" t="s">
        <v>1</v>
      </c>
      <c r="AB1" s="228">
        <v>9</v>
      </c>
      <c r="AC1" s="214"/>
      <c r="AD1" s="1" t="s">
        <v>2</v>
      </c>
      <c r="AE1" s="1"/>
      <c r="AF1" s="1"/>
    </row>
    <row r="2" spans="1:32" ht="12" customHeight="1">
      <c r="A2" s="223" t="s">
        <v>3</v>
      </c>
      <c r="B2" s="224">
        <v>1</v>
      </c>
      <c r="C2" s="224">
        <v>2</v>
      </c>
      <c r="D2" s="224">
        <v>3</v>
      </c>
      <c r="E2" s="224">
        <v>4</v>
      </c>
      <c r="F2" s="224">
        <v>5</v>
      </c>
      <c r="G2" s="224">
        <v>6</v>
      </c>
      <c r="H2" s="224">
        <v>7</v>
      </c>
      <c r="I2" s="224">
        <v>8</v>
      </c>
      <c r="J2" s="224">
        <v>9</v>
      </c>
      <c r="K2" s="224">
        <v>10</v>
      </c>
      <c r="L2" s="224">
        <v>11</v>
      </c>
      <c r="M2" s="224">
        <v>12</v>
      </c>
      <c r="N2" s="224">
        <v>13</v>
      </c>
      <c r="O2" s="224">
        <v>14</v>
      </c>
      <c r="P2" s="224">
        <v>15</v>
      </c>
      <c r="Q2" s="224">
        <v>16</v>
      </c>
      <c r="R2" s="224">
        <v>17</v>
      </c>
      <c r="S2" s="224">
        <v>18</v>
      </c>
      <c r="T2" s="224">
        <v>19</v>
      </c>
      <c r="U2" s="224">
        <v>20</v>
      </c>
      <c r="V2" s="224">
        <v>21</v>
      </c>
      <c r="W2" s="224">
        <v>22</v>
      </c>
      <c r="X2" s="224">
        <v>23</v>
      </c>
      <c r="Y2" s="224">
        <v>24</v>
      </c>
      <c r="Z2" s="229" t="s">
        <v>4</v>
      </c>
      <c r="AA2" s="229" t="s">
        <v>5</v>
      </c>
      <c r="AB2" s="230" t="s">
        <v>6</v>
      </c>
      <c r="AC2" s="229" t="s">
        <v>3</v>
      </c>
      <c r="AD2" s="229" t="s">
        <v>7</v>
      </c>
      <c r="AE2" s="230" t="s">
        <v>8</v>
      </c>
      <c r="AF2" s="1"/>
    </row>
    <row r="3" spans="1:32" ht="11.25" customHeight="1">
      <c r="A3" s="217">
        <v>1</v>
      </c>
      <c r="B3" s="209">
        <v>20.3</v>
      </c>
      <c r="C3" s="209">
        <v>19.1</v>
      </c>
      <c r="D3" s="209">
        <v>19.2</v>
      </c>
      <c r="E3" s="209">
        <v>19.7</v>
      </c>
      <c r="F3" s="209">
        <v>22.1</v>
      </c>
      <c r="G3" s="209">
        <v>22.7</v>
      </c>
      <c r="H3" s="209">
        <v>22.1</v>
      </c>
      <c r="I3" s="209">
        <v>22.4</v>
      </c>
      <c r="J3" s="209">
        <v>22.6</v>
      </c>
      <c r="K3" s="209">
        <v>25.7</v>
      </c>
      <c r="L3" s="209">
        <v>25.5</v>
      </c>
      <c r="M3" s="209">
        <v>25.4</v>
      </c>
      <c r="N3" s="209">
        <v>24</v>
      </c>
      <c r="O3" s="209">
        <v>24.2</v>
      </c>
      <c r="P3" s="209">
        <v>24.6</v>
      </c>
      <c r="Q3" s="209">
        <v>23.6</v>
      </c>
      <c r="R3" s="209">
        <v>22.7</v>
      </c>
      <c r="S3" s="209">
        <v>22.2</v>
      </c>
      <c r="T3" s="209">
        <v>22.1</v>
      </c>
      <c r="U3" s="209">
        <v>21.7</v>
      </c>
      <c r="V3" s="209">
        <v>21.2</v>
      </c>
      <c r="W3" s="209">
        <v>20.9</v>
      </c>
      <c r="X3" s="209">
        <v>20.7</v>
      </c>
      <c r="Y3" s="209">
        <v>20.7</v>
      </c>
      <c r="Z3" s="216">
        <f aca="true" t="shared" si="0" ref="Z3:Z32">AVERAGE(B3:Y3)</f>
        <v>22.308333333333337</v>
      </c>
      <c r="AA3" s="151">
        <v>26.1</v>
      </c>
      <c r="AB3" s="152">
        <v>0.42083333333333334</v>
      </c>
      <c r="AC3" s="2">
        <v>1</v>
      </c>
      <c r="AD3" s="151">
        <v>18.9</v>
      </c>
      <c r="AE3" s="255">
        <v>0.10833333333333334</v>
      </c>
      <c r="AF3" s="1"/>
    </row>
    <row r="4" spans="1:32" ht="11.25" customHeight="1">
      <c r="A4" s="217">
        <v>2</v>
      </c>
      <c r="B4" s="209">
        <v>20.3</v>
      </c>
      <c r="C4" s="209">
        <v>20.4</v>
      </c>
      <c r="D4" s="209">
        <v>20.4</v>
      </c>
      <c r="E4" s="209">
        <v>20.2</v>
      </c>
      <c r="F4" s="209">
        <v>20.1</v>
      </c>
      <c r="G4" s="209">
        <v>19.7</v>
      </c>
      <c r="H4" s="209">
        <v>20</v>
      </c>
      <c r="I4" s="209">
        <v>20.4</v>
      </c>
      <c r="J4" s="209">
        <v>21</v>
      </c>
      <c r="K4" s="209">
        <v>21.8</v>
      </c>
      <c r="L4" s="209">
        <v>22.4</v>
      </c>
      <c r="M4" s="209">
        <v>22.5</v>
      </c>
      <c r="N4" s="209">
        <v>23</v>
      </c>
      <c r="O4" s="209">
        <v>22.4</v>
      </c>
      <c r="P4" s="209">
        <v>21.8</v>
      </c>
      <c r="Q4" s="209">
        <v>21.2</v>
      </c>
      <c r="R4" s="209">
        <v>20.6</v>
      </c>
      <c r="S4" s="210">
        <v>20.4</v>
      </c>
      <c r="T4" s="209">
        <v>20.1</v>
      </c>
      <c r="U4" s="209">
        <v>20</v>
      </c>
      <c r="V4" s="209">
        <v>19.9</v>
      </c>
      <c r="W4" s="209">
        <v>19.7</v>
      </c>
      <c r="X4" s="209">
        <v>19.3</v>
      </c>
      <c r="Y4" s="209">
        <v>19.2</v>
      </c>
      <c r="Z4" s="216">
        <f t="shared" si="0"/>
        <v>20.7</v>
      </c>
      <c r="AA4" s="151">
        <v>23.2</v>
      </c>
      <c r="AB4" s="152">
        <v>0.5555555555555556</v>
      </c>
      <c r="AC4" s="2">
        <v>2</v>
      </c>
      <c r="AD4" s="151">
        <v>19.2</v>
      </c>
      <c r="AE4" s="255">
        <v>1</v>
      </c>
      <c r="AF4" s="1"/>
    </row>
    <row r="5" spans="1:32" ht="11.25" customHeight="1">
      <c r="A5" s="217">
        <v>3</v>
      </c>
      <c r="B5" s="209">
        <v>19.2</v>
      </c>
      <c r="C5" s="209">
        <v>19.2</v>
      </c>
      <c r="D5" s="209">
        <v>19.2</v>
      </c>
      <c r="E5" s="209">
        <v>19.3</v>
      </c>
      <c r="F5" s="209">
        <v>19.3</v>
      </c>
      <c r="G5" s="209">
        <v>19.6</v>
      </c>
      <c r="H5" s="209">
        <v>19.8</v>
      </c>
      <c r="I5" s="209">
        <v>20.7</v>
      </c>
      <c r="J5" s="209">
        <v>21.5</v>
      </c>
      <c r="K5" s="209">
        <v>22.5</v>
      </c>
      <c r="L5" s="209">
        <v>20.9</v>
      </c>
      <c r="M5" s="209">
        <v>21.4</v>
      </c>
      <c r="N5" s="209">
        <v>21.5</v>
      </c>
      <c r="O5" s="209">
        <v>21.3</v>
      </c>
      <c r="P5" s="209">
        <v>21.1</v>
      </c>
      <c r="Q5" s="209">
        <v>20.8</v>
      </c>
      <c r="R5" s="209">
        <v>20.3</v>
      </c>
      <c r="S5" s="209">
        <v>20.1</v>
      </c>
      <c r="T5" s="209">
        <v>19.8</v>
      </c>
      <c r="U5" s="209">
        <v>19.5</v>
      </c>
      <c r="V5" s="209">
        <v>19.4</v>
      </c>
      <c r="W5" s="209">
        <v>19.3</v>
      </c>
      <c r="X5" s="209">
        <v>19.6</v>
      </c>
      <c r="Y5" s="209">
        <v>19.5</v>
      </c>
      <c r="Z5" s="216">
        <f t="shared" si="0"/>
        <v>20.200000000000006</v>
      </c>
      <c r="AA5" s="151">
        <v>23</v>
      </c>
      <c r="AB5" s="152">
        <v>0.4125</v>
      </c>
      <c r="AC5" s="2">
        <v>3</v>
      </c>
      <c r="AD5" s="151">
        <v>19.1</v>
      </c>
      <c r="AE5" s="255">
        <v>0.0763888888888889</v>
      </c>
      <c r="AF5" s="1"/>
    </row>
    <row r="6" spans="1:32" ht="11.25" customHeight="1">
      <c r="A6" s="217">
        <v>4</v>
      </c>
      <c r="B6" s="209">
        <v>19.5</v>
      </c>
      <c r="C6" s="209">
        <v>19.6</v>
      </c>
      <c r="D6" s="209">
        <v>18.9</v>
      </c>
      <c r="E6" s="209">
        <v>18.9</v>
      </c>
      <c r="F6" s="209">
        <v>19.1</v>
      </c>
      <c r="G6" s="209">
        <v>19.5</v>
      </c>
      <c r="H6" s="209">
        <v>20.7</v>
      </c>
      <c r="I6" s="209">
        <v>21.6</v>
      </c>
      <c r="J6" s="209">
        <v>22.5</v>
      </c>
      <c r="K6" s="209">
        <v>21.2</v>
      </c>
      <c r="L6" s="209">
        <v>22</v>
      </c>
      <c r="M6" s="209">
        <v>22.5</v>
      </c>
      <c r="N6" s="209">
        <v>22.6</v>
      </c>
      <c r="O6" s="209">
        <v>22.3</v>
      </c>
      <c r="P6" s="209">
        <v>22.2</v>
      </c>
      <c r="Q6" s="209">
        <v>22.4</v>
      </c>
      <c r="R6" s="209">
        <v>21.4</v>
      </c>
      <c r="S6" s="209">
        <v>21.4</v>
      </c>
      <c r="T6" s="209">
        <v>21</v>
      </c>
      <c r="U6" s="209">
        <v>20.5</v>
      </c>
      <c r="V6" s="209">
        <v>20.3</v>
      </c>
      <c r="W6" s="209">
        <v>20.1</v>
      </c>
      <c r="X6" s="209">
        <v>20.4</v>
      </c>
      <c r="Y6" s="209">
        <v>20.4</v>
      </c>
      <c r="Z6" s="216">
        <f t="shared" si="0"/>
        <v>20.874999999999996</v>
      </c>
      <c r="AA6" s="151">
        <v>23.5</v>
      </c>
      <c r="AB6" s="152">
        <v>0.513888888888889</v>
      </c>
      <c r="AC6" s="2">
        <v>4</v>
      </c>
      <c r="AD6" s="151">
        <v>18.5</v>
      </c>
      <c r="AE6" s="255">
        <v>0.14652777777777778</v>
      </c>
      <c r="AF6" s="1"/>
    </row>
    <row r="7" spans="1:32" ht="11.25" customHeight="1">
      <c r="A7" s="217">
        <v>5</v>
      </c>
      <c r="B7" s="209">
        <v>20.5</v>
      </c>
      <c r="C7" s="209">
        <v>20</v>
      </c>
      <c r="D7" s="209">
        <v>19.8</v>
      </c>
      <c r="E7" s="209">
        <v>19.5</v>
      </c>
      <c r="F7" s="209">
        <v>19.9</v>
      </c>
      <c r="G7" s="209">
        <v>20.2</v>
      </c>
      <c r="H7" s="209">
        <v>21.6</v>
      </c>
      <c r="I7" s="209">
        <v>23.5</v>
      </c>
      <c r="J7" s="209">
        <v>25.2</v>
      </c>
      <c r="K7" s="209">
        <v>24.8</v>
      </c>
      <c r="L7" s="209">
        <v>25.2</v>
      </c>
      <c r="M7" s="209">
        <v>25.3</v>
      </c>
      <c r="N7" s="209">
        <v>25.1</v>
      </c>
      <c r="O7" s="209">
        <v>24.8</v>
      </c>
      <c r="P7" s="209">
        <v>23.9</v>
      </c>
      <c r="Q7" s="209">
        <v>23.1</v>
      </c>
      <c r="R7" s="209">
        <v>23</v>
      </c>
      <c r="S7" s="209">
        <v>21.9</v>
      </c>
      <c r="T7" s="209">
        <v>21.4</v>
      </c>
      <c r="U7" s="209">
        <v>21.2</v>
      </c>
      <c r="V7" s="209">
        <v>21.4</v>
      </c>
      <c r="W7" s="209">
        <v>21.3</v>
      </c>
      <c r="X7" s="209">
        <v>21.5</v>
      </c>
      <c r="Y7" s="209">
        <v>21.4</v>
      </c>
      <c r="Z7" s="216">
        <f t="shared" si="0"/>
        <v>22.312499999999996</v>
      </c>
      <c r="AA7" s="151">
        <v>26.1</v>
      </c>
      <c r="AB7" s="152">
        <v>0.47361111111111115</v>
      </c>
      <c r="AC7" s="2">
        <v>5</v>
      </c>
      <c r="AD7" s="151">
        <v>19.4</v>
      </c>
      <c r="AE7" s="255">
        <v>0.225</v>
      </c>
      <c r="AF7" s="1"/>
    </row>
    <row r="8" spans="1:32" ht="11.25" customHeight="1">
      <c r="A8" s="217">
        <v>6</v>
      </c>
      <c r="B8" s="209">
        <v>21.5</v>
      </c>
      <c r="C8" s="209">
        <v>21.5</v>
      </c>
      <c r="D8" s="209">
        <v>21.5</v>
      </c>
      <c r="E8" s="209">
        <v>21.2</v>
      </c>
      <c r="F8" s="209">
        <v>20.5</v>
      </c>
      <c r="G8" s="209">
        <v>20.1</v>
      </c>
      <c r="H8" s="209">
        <v>21.2</v>
      </c>
      <c r="I8" s="209">
        <v>22.9</v>
      </c>
      <c r="J8" s="209">
        <v>24.2</v>
      </c>
      <c r="K8" s="209">
        <v>25.1</v>
      </c>
      <c r="L8" s="209">
        <v>25.1</v>
      </c>
      <c r="M8" s="209">
        <v>25.5</v>
      </c>
      <c r="N8" s="209">
        <v>25.2</v>
      </c>
      <c r="O8" s="209">
        <v>24.7</v>
      </c>
      <c r="P8" s="209">
        <v>24.4</v>
      </c>
      <c r="Q8" s="209">
        <v>23.1</v>
      </c>
      <c r="R8" s="209">
        <v>22.5</v>
      </c>
      <c r="S8" s="209">
        <v>21.7</v>
      </c>
      <c r="T8" s="209">
        <v>21.3</v>
      </c>
      <c r="U8" s="209">
        <v>21</v>
      </c>
      <c r="V8" s="209">
        <v>20.8</v>
      </c>
      <c r="W8" s="209">
        <v>20.6</v>
      </c>
      <c r="X8" s="209">
        <v>20.4</v>
      </c>
      <c r="Y8" s="209">
        <v>19.8</v>
      </c>
      <c r="Z8" s="216">
        <f t="shared" si="0"/>
        <v>22.325</v>
      </c>
      <c r="AA8" s="151">
        <v>25.8</v>
      </c>
      <c r="AB8" s="152">
        <v>0.5590277777777778</v>
      </c>
      <c r="AC8" s="2">
        <v>6</v>
      </c>
      <c r="AD8" s="151">
        <v>19.8</v>
      </c>
      <c r="AE8" s="255">
        <v>1</v>
      </c>
      <c r="AF8" s="1"/>
    </row>
    <row r="9" spans="1:32" ht="11.25" customHeight="1">
      <c r="A9" s="217">
        <v>7</v>
      </c>
      <c r="B9" s="209">
        <v>19.8</v>
      </c>
      <c r="C9" s="209">
        <v>19.9</v>
      </c>
      <c r="D9" s="209">
        <v>19.8</v>
      </c>
      <c r="E9" s="209">
        <v>20</v>
      </c>
      <c r="F9" s="209">
        <v>19.8</v>
      </c>
      <c r="G9" s="209">
        <v>19.8</v>
      </c>
      <c r="H9" s="209">
        <v>21.4</v>
      </c>
      <c r="I9" s="209">
        <v>23.2</v>
      </c>
      <c r="J9" s="209">
        <v>23.9</v>
      </c>
      <c r="K9" s="209">
        <v>24.2</v>
      </c>
      <c r="L9" s="209">
        <v>24.6</v>
      </c>
      <c r="M9" s="209">
        <v>24.6</v>
      </c>
      <c r="N9" s="209">
        <v>25.2</v>
      </c>
      <c r="O9" s="209">
        <v>24.1</v>
      </c>
      <c r="P9" s="209">
        <v>23.3</v>
      </c>
      <c r="Q9" s="209">
        <v>22.4</v>
      </c>
      <c r="R9" s="209">
        <v>22.3</v>
      </c>
      <c r="S9" s="209">
        <v>21.5</v>
      </c>
      <c r="T9" s="209">
        <v>21.1</v>
      </c>
      <c r="U9" s="209">
        <v>20.8</v>
      </c>
      <c r="V9" s="209">
        <v>20.2</v>
      </c>
      <c r="W9" s="209">
        <v>20.2</v>
      </c>
      <c r="X9" s="209">
        <v>19.5</v>
      </c>
      <c r="Y9" s="209">
        <v>19.9</v>
      </c>
      <c r="Z9" s="216">
        <f t="shared" si="0"/>
        <v>21.729166666666668</v>
      </c>
      <c r="AA9" s="151">
        <v>25.3</v>
      </c>
      <c r="AB9" s="152">
        <v>0.5423611111111112</v>
      </c>
      <c r="AC9" s="2">
        <v>7</v>
      </c>
      <c r="AD9" s="151">
        <v>19.4</v>
      </c>
      <c r="AE9" s="255">
        <v>0.9756944444444445</v>
      </c>
      <c r="AF9" s="1"/>
    </row>
    <row r="10" spans="1:32" ht="11.25" customHeight="1">
      <c r="A10" s="217">
        <v>8</v>
      </c>
      <c r="B10" s="209">
        <v>20.6</v>
      </c>
      <c r="C10" s="209">
        <v>20.7</v>
      </c>
      <c r="D10" s="209">
        <v>21.1</v>
      </c>
      <c r="E10" s="209">
        <v>21</v>
      </c>
      <c r="F10" s="209">
        <v>20.8</v>
      </c>
      <c r="G10" s="209">
        <v>20.8</v>
      </c>
      <c r="H10" s="209">
        <v>21.9</v>
      </c>
      <c r="I10" s="209">
        <v>24.7</v>
      </c>
      <c r="J10" s="209">
        <v>25.8</v>
      </c>
      <c r="K10" s="209">
        <v>26.1</v>
      </c>
      <c r="L10" s="209">
        <v>25.7</v>
      </c>
      <c r="M10" s="209">
        <v>25.6</v>
      </c>
      <c r="N10" s="209">
        <v>26.1</v>
      </c>
      <c r="O10" s="209">
        <v>25.8</v>
      </c>
      <c r="P10" s="209">
        <v>24.9</v>
      </c>
      <c r="Q10" s="209">
        <v>23</v>
      </c>
      <c r="R10" s="209">
        <v>22.3</v>
      </c>
      <c r="S10" s="209">
        <v>22</v>
      </c>
      <c r="T10" s="209">
        <v>21.2</v>
      </c>
      <c r="U10" s="209">
        <v>20.9</v>
      </c>
      <c r="V10" s="209">
        <v>20.4</v>
      </c>
      <c r="W10" s="209">
        <v>20.3</v>
      </c>
      <c r="X10" s="209">
        <v>20.6</v>
      </c>
      <c r="Y10" s="209">
        <v>20.8</v>
      </c>
      <c r="Z10" s="216">
        <f t="shared" si="0"/>
        <v>22.629166666666663</v>
      </c>
      <c r="AA10" s="151">
        <v>27</v>
      </c>
      <c r="AB10" s="152">
        <v>0.44236111111111115</v>
      </c>
      <c r="AC10" s="2">
        <v>8</v>
      </c>
      <c r="AD10" s="151">
        <v>19.9</v>
      </c>
      <c r="AE10" s="255">
        <v>0.0006944444444444445</v>
      </c>
      <c r="AF10" s="1"/>
    </row>
    <row r="11" spans="1:32" ht="11.25" customHeight="1">
      <c r="A11" s="217">
        <v>9</v>
      </c>
      <c r="B11" s="209">
        <v>20.6</v>
      </c>
      <c r="C11" s="209">
        <v>20.6</v>
      </c>
      <c r="D11" s="209">
        <v>20.2</v>
      </c>
      <c r="E11" s="209">
        <v>19.9</v>
      </c>
      <c r="F11" s="209">
        <v>19.6</v>
      </c>
      <c r="G11" s="209">
        <v>19.7</v>
      </c>
      <c r="H11" s="209">
        <v>21</v>
      </c>
      <c r="I11" s="209">
        <v>22.3</v>
      </c>
      <c r="J11" s="209">
        <v>23.2</v>
      </c>
      <c r="K11" s="209">
        <v>22.4</v>
      </c>
      <c r="L11" s="209">
        <v>22.5</v>
      </c>
      <c r="M11" s="209">
        <v>22.3</v>
      </c>
      <c r="N11" s="209">
        <v>22.8</v>
      </c>
      <c r="O11" s="209">
        <v>21.1</v>
      </c>
      <c r="P11" s="209">
        <v>20.9</v>
      </c>
      <c r="Q11" s="209">
        <v>20.8</v>
      </c>
      <c r="R11" s="209">
        <v>21</v>
      </c>
      <c r="S11" s="209">
        <v>21</v>
      </c>
      <c r="T11" s="209">
        <v>20.8</v>
      </c>
      <c r="U11" s="209">
        <v>20.8</v>
      </c>
      <c r="V11" s="209">
        <v>20.5</v>
      </c>
      <c r="W11" s="209">
        <v>18.6</v>
      </c>
      <c r="X11" s="209">
        <v>18.6</v>
      </c>
      <c r="Y11" s="209">
        <v>18.3</v>
      </c>
      <c r="Z11" s="216">
        <f t="shared" si="0"/>
        <v>20.812500000000004</v>
      </c>
      <c r="AA11" s="151">
        <v>23.7</v>
      </c>
      <c r="AB11" s="152">
        <v>0.3958333333333333</v>
      </c>
      <c r="AC11" s="2">
        <v>9</v>
      </c>
      <c r="AD11" s="151">
        <v>18.3</v>
      </c>
      <c r="AE11" s="255">
        <v>1</v>
      </c>
      <c r="AF11" s="1"/>
    </row>
    <row r="12" spans="1:32" ht="11.25" customHeight="1">
      <c r="A12" s="225">
        <v>10</v>
      </c>
      <c r="B12" s="211">
        <v>17.5</v>
      </c>
      <c r="C12" s="211">
        <v>17.5</v>
      </c>
      <c r="D12" s="211">
        <v>17</v>
      </c>
      <c r="E12" s="211">
        <v>16.6</v>
      </c>
      <c r="F12" s="211">
        <v>16</v>
      </c>
      <c r="G12" s="211">
        <v>16.1</v>
      </c>
      <c r="H12" s="211">
        <v>19.8</v>
      </c>
      <c r="I12" s="211">
        <v>22.6</v>
      </c>
      <c r="J12" s="211">
        <v>23.3</v>
      </c>
      <c r="K12" s="211">
        <v>24.8</v>
      </c>
      <c r="L12" s="211">
        <v>25.6</v>
      </c>
      <c r="M12" s="211">
        <v>26.8</v>
      </c>
      <c r="N12" s="211">
        <v>25.8</v>
      </c>
      <c r="O12" s="211">
        <v>26.9</v>
      </c>
      <c r="P12" s="211">
        <v>26.7</v>
      </c>
      <c r="Q12" s="211">
        <v>24.5</v>
      </c>
      <c r="R12" s="211">
        <v>23.8</v>
      </c>
      <c r="S12" s="211">
        <v>21.4</v>
      </c>
      <c r="T12" s="211">
        <v>22.1</v>
      </c>
      <c r="U12" s="211">
        <v>22.4</v>
      </c>
      <c r="V12" s="211">
        <v>19.7</v>
      </c>
      <c r="W12" s="211">
        <v>18.4</v>
      </c>
      <c r="X12" s="211">
        <v>18.5</v>
      </c>
      <c r="Y12" s="211">
        <v>18.9</v>
      </c>
      <c r="Z12" s="226">
        <f t="shared" si="0"/>
        <v>21.362499999999997</v>
      </c>
      <c r="AA12" s="157">
        <v>27.6</v>
      </c>
      <c r="AB12" s="212">
        <v>0.525</v>
      </c>
      <c r="AC12" s="213">
        <v>10</v>
      </c>
      <c r="AD12" s="157">
        <v>15.8</v>
      </c>
      <c r="AE12" s="256">
        <v>0.2340277777777778</v>
      </c>
      <c r="AF12" s="1"/>
    </row>
    <row r="13" spans="1:32" ht="11.25" customHeight="1">
      <c r="A13" s="217">
        <v>11</v>
      </c>
      <c r="B13" s="209">
        <v>18.1</v>
      </c>
      <c r="C13" s="209">
        <v>18.2</v>
      </c>
      <c r="D13" s="209">
        <v>17.8</v>
      </c>
      <c r="E13" s="209">
        <v>17.3</v>
      </c>
      <c r="F13" s="209">
        <v>17.2</v>
      </c>
      <c r="G13" s="209">
        <v>17.7</v>
      </c>
      <c r="H13" s="209">
        <v>18.8</v>
      </c>
      <c r="I13" s="209">
        <v>20.4</v>
      </c>
      <c r="J13" s="209">
        <v>21.4</v>
      </c>
      <c r="K13" s="209">
        <v>23.3</v>
      </c>
      <c r="L13" s="209">
        <v>24.4</v>
      </c>
      <c r="M13" s="209">
        <v>23.9</v>
      </c>
      <c r="N13" s="209">
        <v>24</v>
      </c>
      <c r="O13" s="209">
        <v>24.4</v>
      </c>
      <c r="P13" s="209">
        <v>23.1</v>
      </c>
      <c r="Q13" s="209">
        <v>22.8</v>
      </c>
      <c r="R13" s="209">
        <v>22.3</v>
      </c>
      <c r="S13" s="209">
        <v>20.8</v>
      </c>
      <c r="T13" s="209">
        <v>19.9</v>
      </c>
      <c r="U13" s="209">
        <v>19.4</v>
      </c>
      <c r="V13" s="209">
        <v>19.6</v>
      </c>
      <c r="W13" s="209">
        <v>19.2</v>
      </c>
      <c r="X13" s="209">
        <v>19.4</v>
      </c>
      <c r="Y13" s="209">
        <v>19.5</v>
      </c>
      <c r="Z13" s="216">
        <f t="shared" si="0"/>
        <v>20.537499999999998</v>
      </c>
      <c r="AA13" s="151">
        <v>25.1</v>
      </c>
      <c r="AB13" s="152">
        <v>0.5201388888888888</v>
      </c>
      <c r="AC13" s="2">
        <v>11</v>
      </c>
      <c r="AD13" s="151">
        <v>17</v>
      </c>
      <c r="AE13" s="255">
        <v>0.22083333333333333</v>
      </c>
      <c r="AF13" s="1"/>
    </row>
    <row r="14" spans="1:32" ht="11.25" customHeight="1">
      <c r="A14" s="217">
        <v>12</v>
      </c>
      <c r="B14" s="209">
        <v>19.3</v>
      </c>
      <c r="C14" s="209">
        <v>19.4</v>
      </c>
      <c r="D14" s="209">
        <v>19.1</v>
      </c>
      <c r="E14" s="209">
        <v>19.3</v>
      </c>
      <c r="F14" s="209">
        <v>19.6</v>
      </c>
      <c r="G14" s="209">
        <v>19.7</v>
      </c>
      <c r="H14" s="209">
        <v>20.1</v>
      </c>
      <c r="I14" s="209">
        <v>20</v>
      </c>
      <c r="J14" s="209">
        <v>20.2</v>
      </c>
      <c r="K14" s="209">
        <v>20</v>
      </c>
      <c r="L14" s="209">
        <v>19.6</v>
      </c>
      <c r="M14" s="209">
        <v>18.7</v>
      </c>
      <c r="N14" s="209">
        <v>18.9</v>
      </c>
      <c r="O14" s="209">
        <v>19.1</v>
      </c>
      <c r="P14" s="209">
        <v>19.8</v>
      </c>
      <c r="Q14" s="209">
        <v>19.7</v>
      </c>
      <c r="R14" s="209">
        <v>19.6</v>
      </c>
      <c r="S14" s="209">
        <v>19.1</v>
      </c>
      <c r="T14" s="209">
        <v>19.1</v>
      </c>
      <c r="U14" s="209">
        <v>19.5</v>
      </c>
      <c r="V14" s="209">
        <v>19.1</v>
      </c>
      <c r="W14" s="209">
        <v>19</v>
      </c>
      <c r="X14" s="209">
        <v>19.1</v>
      </c>
      <c r="Y14" s="209">
        <v>19.2</v>
      </c>
      <c r="Z14" s="216">
        <f t="shared" si="0"/>
        <v>19.425000000000004</v>
      </c>
      <c r="AA14" s="151">
        <v>20.3</v>
      </c>
      <c r="AB14" s="152">
        <v>0.37222222222222223</v>
      </c>
      <c r="AC14" s="2">
        <v>12</v>
      </c>
      <c r="AD14" s="151">
        <v>18.6</v>
      </c>
      <c r="AE14" s="255">
        <v>0.5576388888888889</v>
      </c>
      <c r="AF14" s="1"/>
    </row>
    <row r="15" spans="1:32" ht="11.25" customHeight="1">
      <c r="A15" s="217">
        <v>13</v>
      </c>
      <c r="B15" s="209">
        <v>19</v>
      </c>
      <c r="C15" s="209">
        <v>18.5</v>
      </c>
      <c r="D15" s="209">
        <v>18.3</v>
      </c>
      <c r="E15" s="209">
        <v>17.8</v>
      </c>
      <c r="F15" s="209">
        <v>18</v>
      </c>
      <c r="G15" s="209">
        <v>18.1</v>
      </c>
      <c r="H15" s="209">
        <v>19.7</v>
      </c>
      <c r="I15" s="209">
        <v>21.8</v>
      </c>
      <c r="J15" s="209">
        <v>22.7</v>
      </c>
      <c r="K15" s="209">
        <v>24.1</v>
      </c>
      <c r="L15" s="209">
        <v>25.3</v>
      </c>
      <c r="M15" s="209">
        <v>27</v>
      </c>
      <c r="N15" s="209">
        <v>26.8</v>
      </c>
      <c r="O15" s="209">
        <v>25.3</v>
      </c>
      <c r="P15" s="209">
        <v>25.7</v>
      </c>
      <c r="Q15" s="209">
        <v>25.5</v>
      </c>
      <c r="R15" s="209">
        <v>24.4</v>
      </c>
      <c r="S15" s="209">
        <v>23.1</v>
      </c>
      <c r="T15" s="209">
        <v>20.7</v>
      </c>
      <c r="U15" s="209">
        <v>19.9</v>
      </c>
      <c r="V15" s="209">
        <v>19</v>
      </c>
      <c r="W15" s="209">
        <v>19.2</v>
      </c>
      <c r="X15" s="209">
        <v>17.9</v>
      </c>
      <c r="Y15" s="209">
        <v>17.4</v>
      </c>
      <c r="Z15" s="216">
        <f t="shared" si="0"/>
        <v>21.466666666666665</v>
      </c>
      <c r="AA15" s="151">
        <v>27.7</v>
      </c>
      <c r="AB15" s="152">
        <v>0.5375</v>
      </c>
      <c r="AC15" s="2">
        <v>13</v>
      </c>
      <c r="AD15" s="151">
        <v>17.2</v>
      </c>
      <c r="AE15" s="255">
        <v>0.98125</v>
      </c>
      <c r="AF15" s="1"/>
    </row>
    <row r="16" spans="1:32" ht="11.25" customHeight="1">
      <c r="A16" s="217">
        <v>14</v>
      </c>
      <c r="B16" s="209">
        <v>18.2</v>
      </c>
      <c r="C16" s="209">
        <v>17.5</v>
      </c>
      <c r="D16" s="209">
        <v>17.4</v>
      </c>
      <c r="E16" s="209">
        <v>16.8</v>
      </c>
      <c r="F16" s="209">
        <v>16.8</v>
      </c>
      <c r="G16" s="209">
        <v>18.2</v>
      </c>
      <c r="H16" s="209">
        <v>20.5</v>
      </c>
      <c r="I16" s="209">
        <v>22.1</v>
      </c>
      <c r="J16" s="209">
        <v>22.6</v>
      </c>
      <c r="K16" s="209">
        <v>23.7</v>
      </c>
      <c r="L16" s="209">
        <v>23.4</v>
      </c>
      <c r="M16" s="209">
        <v>23.5</v>
      </c>
      <c r="N16" s="209">
        <v>23.1</v>
      </c>
      <c r="O16" s="209">
        <v>22.6</v>
      </c>
      <c r="P16" s="209">
        <v>21.5</v>
      </c>
      <c r="Q16" s="209">
        <v>21</v>
      </c>
      <c r="R16" s="209">
        <v>20.4</v>
      </c>
      <c r="S16" s="209">
        <v>20</v>
      </c>
      <c r="T16" s="209">
        <v>18.9</v>
      </c>
      <c r="U16" s="209">
        <v>18.7</v>
      </c>
      <c r="V16" s="209">
        <v>18.4</v>
      </c>
      <c r="W16" s="209">
        <v>17.9</v>
      </c>
      <c r="X16" s="209">
        <v>16.8</v>
      </c>
      <c r="Y16" s="209">
        <v>17.6</v>
      </c>
      <c r="Z16" s="216">
        <f t="shared" si="0"/>
        <v>19.9</v>
      </c>
      <c r="AA16" s="151">
        <v>24.4</v>
      </c>
      <c r="AB16" s="152">
        <v>0.5270833333333333</v>
      </c>
      <c r="AC16" s="2">
        <v>14</v>
      </c>
      <c r="AD16" s="151">
        <v>16.7</v>
      </c>
      <c r="AE16" s="255">
        <v>0.9666666666666667</v>
      </c>
      <c r="AF16" s="1"/>
    </row>
    <row r="17" spans="1:32" ht="11.25" customHeight="1">
      <c r="A17" s="217">
        <v>15</v>
      </c>
      <c r="B17" s="209">
        <v>18.1</v>
      </c>
      <c r="C17" s="209">
        <v>18.2</v>
      </c>
      <c r="D17" s="209">
        <v>18.5</v>
      </c>
      <c r="E17" s="209">
        <v>18.6</v>
      </c>
      <c r="F17" s="209">
        <v>18.4</v>
      </c>
      <c r="G17" s="209">
        <v>18.9</v>
      </c>
      <c r="H17" s="209">
        <v>19.4</v>
      </c>
      <c r="I17" s="209">
        <v>20</v>
      </c>
      <c r="J17" s="209">
        <v>20.4</v>
      </c>
      <c r="K17" s="209">
        <v>21.3</v>
      </c>
      <c r="L17" s="209">
        <v>22.8</v>
      </c>
      <c r="M17" s="209">
        <v>23.7</v>
      </c>
      <c r="N17" s="209">
        <v>22.8</v>
      </c>
      <c r="O17" s="209">
        <v>22.9</v>
      </c>
      <c r="P17" s="209">
        <v>22.3</v>
      </c>
      <c r="Q17" s="209">
        <v>21.7</v>
      </c>
      <c r="R17" s="209">
        <v>21.6</v>
      </c>
      <c r="S17" s="209">
        <v>20</v>
      </c>
      <c r="T17" s="209">
        <v>19.1</v>
      </c>
      <c r="U17" s="209">
        <v>19.9</v>
      </c>
      <c r="V17" s="209">
        <v>20.4</v>
      </c>
      <c r="W17" s="209">
        <v>20.4</v>
      </c>
      <c r="X17" s="209">
        <v>20.7</v>
      </c>
      <c r="Y17" s="209">
        <v>20.8</v>
      </c>
      <c r="Z17" s="216">
        <f t="shared" si="0"/>
        <v>20.454166666666666</v>
      </c>
      <c r="AA17" s="151">
        <v>24.2</v>
      </c>
      <c r="AB17" s="152">
        <v>0.5604166666666667</v>
      </c>
      <c r="AC17" s="2">
        <v>15</v>
      </c>
      <c r="AD17" s="151">
        <v>17.3</v>
      </c>
      <c r="AE17" s="255">
        <v>0.015277777777777777</v>
      </c>
      <c r="AF17" s="1"/>
    </row>
    <row r="18" spans="1:32" ht="11.25" customHeight="1">
      <c r="A18" s="217">
        <v>16</v>
      </c>
      <c r="B18" s="209">
        <v>20.5</v>
      </c>
      <c r="C18" s="209">
        <v>20.6</v>
      </c>
      <c r="D18" s="209">
        <v>20.2</v>
      </c>
      <c r="E18" s="209">
        <v>20.2</v>
      </c>
      <c r="F18" s="209">
        <v>19.8</v>
      </c>
      <c r="G18" s="209">
        <v>19.4</v>
      </c>
      <c r="H18" s="209">
        <v>20.4</v>
      </c>
      <c r="I18" s="209">
        <v>21.2</v>
      </c>
      <c r="J18" s="209">
        <v>23.7</v>
      </c>
      <c r="K18" s="209">
        <v>24.8</v>
      </c>
      <c r="L18" s="209">
        <v>23.5</v>
      </c>
      <c r="M18" s="209">
        <v>24</v>
      </c>
      <c r="N18" s="209">
        <v>24.8</v>
      </c>
      <c r="O18" s="209">
        <v>24.1</v>
      </c>
      <c r="P18" s="209">
        <v>23.5</v>
      </c>
      <c r="Q18" s="209">
        <v>22.8</v>
      </c>
      <c r="R18" s="209">
        <v>21.5</v>
      </c>
      <c r="S18" s="209">
        <v>20.6</v>
      </c>
      <c r="T18" s="209">
        <v>20.3</v>
      </c>
      <c r="U18" s="209">
        <v>18.8</v>
      </c>
      <c r="V18" s="209">
        <v>18.3</v>
      </c>
      <c r="W18" s="209">
        <v>18.7</v>
      </c>
      <c r="X18" s="209">
        <v>18.3</v>
      </c>
      <c r="Y18" s="209">
        <v>19.7</v>
      </c>
      <c r="Z18" s="216">
        <f t="shared" si="0"/>
        <v>21.2375</v>
      </c>
      <c r="AA18" s="151">
        <v>25</v>
      </c>
      <c r="AB18" s="152">
        <v>0.42569444444444443</v>
      </c>
      <c r="AC18" s="2">
        <v>16</v>
      </c>
      <c r="AD18" s="151">
        <v>18</v>
      </c>
      <c r="AE18" s="255">
        <v>0.9368055555555556</v>
      </c>
      <c r="AF18" s="1"/>
    </row>
    <row r="19" spans="1:32" ht="11.25" customHeight="1">
      <c r="A19" s="217">
        <v>17</v>
      </c>
      <c r="B19" s="209">
        <v>19.3</v>
      </c>
      <c r="C19" s="209">
        <v>18.7</v>
      </c>
      <c r="D19" s="209">
        <v>18.4</v>
      </c>
      <c r="E19" s="209">
        <v>17.7</v>
      </c>
      <c r="F19" s="209">
        <v>16.9</v>
      </c>
      <c r="G19" s="209">
        <v>17.3</v>
      </c>
      <c r="H19" s="209">
        <v>19</v>
      </c>
      <c r="I19" s="209">
        <v>21.4</v>
      </c>
      <c r="J19" s="209">
        <v>22.8</v>
      </c>
      <c r="K19" s="209">
        <v>22.6</v>
      </c>
      <c r="L19" s="209">
        <v>23</v>
      </c>
      <c r="M19" s="209">
        <v>23</v>
      </c>
      <c r="N19" s="209">
        <v>23.4</v>
      </c>
      <c r="O19" s="209">
        <v>22.8</v>
      </c>
      <c r="P19" s="209">
        <v>21.7</v>
      </c>
      <c r="Q19" s="209">
        <v>20.9</v>
      </c>
      <c r="R19" s="209">
        <v>20.1</v>
      </c>
      <c r="S19" s="209">
        <v>18.8</v>
      </c>
      <c r="T19" s="209">
        <v>18.3</v>
      </c>
      <c r="U19" s="209">
        <v>17.6</v>
      </c>
      <c r="V19" s="209">
        <v>17.2</v>
      </c>
      <c r="W19" s="209">
        <v>16.8</v>
      </c>
      <c r="X19" s="209">
        <v>17.2</v>
      </c>
      <c r="Y19" s="209">
        <v>16.3</v>
      </c>
      <c r="Z19" s="216">
        <f t="shared" si="0"/>
        <v>19.633333333333336</v>
      </c>
      <c r="AA19" s="151">
        <v>23.4</v>
      </c>
      <c r="AB19" s="152">
        <v>0.5423611111111112</v>
      </c>
      <c r="AC19" s="2">
        <v>17</v>
      </c>
      <c r="AD19" s="151">
        <v>16.3</v>
      </c>
      <c r="AE19" s="255">
        <v>1</v>
      </c>
      <c r="AF19" s="1"/>
    </row>
    <row r="20" spans="1:32" ht="11.25" customHeight="1">
      <c r="A20" s="217">
        <v>18</v>
      </c>
      <c r="B20" s="209">
        <v>16.1</v>
      </c>
      <c r="C20" s="209">
        <v>16.2</v>
      </c>
      <c r="D20" s="209">
        <v>15.6</v>
      </c>
      <c r="E20" s="209">
        <v>15.6</v>
      </c>
      <c r="F20" s="209">
        <v>15.7</v>
      </c>
      <c r="G20" s="209">
        <v>16.5</v>
      </c>
      <c r="H20" s="209">
        <v>20.1</v>
      </c>
      <c r="I20" s="209">
        <v>21.1</v>
      </c>
      <c r="J20" s="209">
        <v>21.1</v>
      </c>
      <c r="K20" s="209">
        <v>21.9</v>
      </c>
      <c r="L20" s="209">
        <v>21.1</v>
      </c>
      <c r="M20" s="209">
        <v>20.5</v>
      </c>
      <c r="N20" s="209">
        <v>19.8</v>
      </c>
      <c r="O20" s="209">
        <v>20</v>
      </c>
      <c r="P20" s="209">
        <v>20.1</v>
      </c>
      <c r="Q20" s="209">
        <v>20.5</v>
      </c>
      <c r="R20" s="209">
        <v>20.4</v>
      </c>
      <c r="S20" s="209">
        <v>20</v>
      </c>
      <c r="T20" s="209">
        <v>20</v>
      </c>
      <c r="U20" s="209">
        <v>20.2</v>
      </c>
      <c r="V20" s="209">
        <v>20.1</v>
      </c>
      <c r="W20" s="209">
        <v>20.1</v>
      </c>
      <c r="X20" s="209">
        <v>20.1</v>
      </c>
      <c r="Y20" s="209">
        <v>20</v>
      </c>
      <c r="Z20" s="216">
        <f t="shared" si="0"/>
        <v>19.283333333333335</v>
      </c>
      <c r="AA20" s="151">
        <v>22.7</v>
      </c>
      <c r="AB20" s="152">
        <v>0.3951388888888889</v>
      </c>
      <c r="AC20" s="2">
        <v>18</v>
      </c>
      <c r="AD20" s="151">
        <v>15.3</v>
      </c>
      <c r="AE20" s="255">
        <v>0.19027777777777777</v>
      </c>
      <c r="AF20" s="1"/>
    </row>
    <row r="21" spans="1:32" ht="11.25" customHeight="1">
      <c r="A21" s="217">
        <v>19</v>
      </c>
      <c r="B21" s="209">
        <v>19.7</v>
      </c>
      <c r="C21" s="209">
        <v>19.5</v>
      </c>
      <c r="D21" s="209">
        <v>19.9</v>
      </c>
      <c r="E21" s="209">
        <v>19.3</v>
      </c>
      <c r="F21" s="209">
        <v>19.2</v>
      </c>
      <c r="G21" s="209">
        <v>18</v>
      </c>
      <c r="H21" s="209">
        <v>19.5</v>
      </c>
      <c r="I21" s="209">
        <v>19.6</v>
      </c>
      <c r="J21" s="209">
        <v>20.5</v>
      </c>
      <c r="K21" s="209">
        <v>21.5</v>
      </c>
      <c r="L21" s="209">
        <v>21.7</v>
      </c>
      <c r="M21" s="209">
        <v>21.9</v>
      </c>
      <c r="N21" s="209">
        <v>21.1</v>
      </c>
      <c r="O21" s="209">
        <v>21.1</v>
      </c>
      <c r="P21" s="209">
        <v>20.2</v>
      </c>
      <c r="Q21" s="209">
        <v>19.7</v>
      </c>
      <c r="R21" s="209">
        <v>19.5</v>
      </c>
      <c r="S21" s="209">
        <v>19.3</v>
      </c>
      <c r="T21" s="209">
        <v>18.7</v>
      </c>
      <c r="U21" s="209">
        <v>18.5</v>
      </c>
      <c r="V21" s="209">
        <v>18.3</v>
      </c>
      <c r="W21" s="209">
        <v>18.5</v>
      </c>
      <c r="X21" s="209">
        <v>18.6</v>
      </c>
      <c r="Y21" s="209">
        <v>18.8</v>
      </c>
      <c r="Z21" s="216">
        <f t="shared" si="0"/>
        <v>19.69166666666667</v>
      </c>
      <c r="AA21" s="151">
        <v>22.5</v>
      </c>
      <c r="AB21" s="152">
        <v>0.49583333333333335</v>
      </c>
      <c r="AC21" s="2">
        <v>19</v>
      </c>
      <c r="AD21" s="151">
        <v>18</v>
      </c>
      <c r="AE21" s="255">
        <v>0.25069444444444444</v>
      </c>
      <c r="AF21" s="1"/>
    </row>
    <row r="22" spans="1:32" ht="11.25" customHeight="1">
      <c r="A22" s="225">
        <v>20</v>
      </c>
      <c r="B22" s="211">
        <v>18.7</v>
      </c>
      <c r="C22" s="211">
        <v>18.5</v>
      </c>
      <c r="D22" s="211">
        <v>18.4</v>
      </c>
      <c r="E22" s="211">
        <v>18.9</v>
      </c>
      <c r="F22" s="211">
        <v>18.9</v>
      </c>
      <c r="G22" s="211">
        <v>18.8</v>
      </c>
      <c r="H22" s="211">
        <v>18.9</v>
      </c>
      <c r="I22" s="211">
        <v>19.7</v>
      </c>
      <c r="J22" s="211">
        <v>20.6</v>
      </c>
      <c r="K22" s="211">
        <v>21.7</v>
      </c>
      <c r="L22" s="211">
        <v>23.8</v>
      </c>
      <c r="M22" s="211">
        <v>24.6</v>
      </c>
      <c r="N22" s="211">
        <v>22.9</v>
      </c>
      <c r="O22" s="211">
        <v>22.2</v>
      </c>
      <c r="P22" s="211">
        <v>20.7</v>
      </c>
      <c r="Q22" s="211">
        <v>19.7</v>
      </c>
      <c r="R22" s="211">
        <v>19.3</v>
      </c>
      <c r="S22" s="211">
        <v>19</v>
      </c>
      <c r="T22" s="211">
        <v>18.9</v>
      </c>
      <c r="U22" s="211">
        <v>18.7</v>
      </c>
      <c r="V22" s="211">
        <v>17.8</v>
      </c>
      <c r="W22" s="211">
        <v>17.7</v>
      </c>
      <c r="X22" s="211">
        <v>17.7</v>
      </c>
      <c r="Y22" s="211">
        <v>16.9</v>
      </c>
      <c r="Z22" s="226">
        <f t="shared" si="0"/>
        <v>19.70833333333333</v>
      </c>
      <c r="AA22" s="157">
        <v>25</v>
      </c>
      <c r="AB22" s="212">
        <v>0.5222222222222223</v>
      </c>
      <c r="AC22" s="213">
        <v>20</v>
      </c>
      <c r="AD22" s="157">
        <v>16.9</v>
      </c>
      <c r="AE22" s="256">
        <v>1</v>
      </c>
      <c r="AF22" s="1"/>
    </row>
    <row r="23" spans="1:32" ht="11.25" customHeight="1">
      <c r="A23" s="217">
        <v>21</v>
      </c>
      <c r="B23" s="209">
        <v>16.7</v>
      </c>
      <c r="C23" s="209">
        <v>15.5</v>
      </c>
      <c r="D23" s="209">
        <v>16.4</v>
      </c>
      <c r="E23" s="209">
        <v>16.7</v>
      </c>
      <c r="F23" s="209">
        <v>16.6</v>
      </c>
      <c r="G23" s="209">
        <v>16</v>
      </c>
      <c r="H23" s="209">
        <v>17.8</v>
      </c>
      <c r="I23" s="209">
        <v>19.8</v>
      </c>
      <c r="J23" s="209">
        <v>20.4</v>
      </c>
      <c r="K23" s="209">
        <v>20.7</v>
      </c>
      <c r="L23" s="209">
        <v>20.2</v>
      </c>
      <c r="M23" s="209">
        <v>20.2</v>
      </c>
      <c r="N23" s="209">
        <v>20.8</v>
      </c>
      <c r="O23" s="209">
        <v>20.3</v>
      </c>
      <c r="P23" s="209">
        <v>20.2</v>
      </c>
      <c r="Q23" s="209">
        <v>20.1</v>
      </c>
      <c r="R23" s="209">
        <v>19.9</v>
      </c>
      <c r="S23" s="209">
        <v>18.4</v>
      </c>
      <c r="T23" s="209">
        <v>17.6</v>
      </c>
      <c r="U23" s="209">
        <v>16.9</v>
      </c>
      <c r="V23" s="209">
        <v>16.8</v>
      </c>
      <c r="W23" s="209">
        <v>17.5</v>
      </c>
      <c r="X23" s="209">
        <v>17.6</v>
      </c>
      <c r="Y23" s="209">
        <v>16.9</v>
      </c>
      <c r="Z23" s="216">
        <f t="shared" si="0"/>
        <v>18.333333333333332</v>
      </c>
      <c r="AA23" s="151">
        <v>21.8</v>
      </c>
      <c r="AB23" s="152">
        <v>0.5472222222222222</v>
      </c>
      <c r="AC23" s="2">
        <v>21</v>
      </c>
      <c r="AD23" s="151">
        <v>15.3</v>
      </c>
      <c r="AE23" s="255">
        <v>0.09097222222222222</v>
      </c>
      <c r="AF23" s="1"/>
    </row>
    <row r="24" spans="1:32" ht="11.25" customHeight="1">
      <c r="A24" s="217">
        <v>22</v>
      </c>
      <c r="B24" s="209">
        <v>17.4</v>
      </c>
      <c r="C24" s="209">
        <v>16.5</v>
      </c>
      <c r="D24" s="209">
        <v>16.3</v>
      </c>
      <c r="E24" s="209">
        <v>16.1</v>
      </c>
      <c r="F24" s="209">
        <v>16</v>
      </c>
      <c r="G24" s="209">
        <v>16.7</v>
      </c>
      <c r="H24" s="209">
        <v>19.5</v>
      </c>
      <c r="I24" s="209">
        <v>20</v>
      </c>
      <c r="J24" s="209">
        <v>21.3</v>
      </c>
      <c r="K24" s="209">
        <v>23.5</v>
      </c>
      <c r="L24" s="209">
        <v>22.7</v>
      </c>
      <c r="M24" s="209">
        <v>22.3</v>
      </c>
      <c r="N24" s="209">
        <v>21.9</v>
      </c>
      <c r="O24" s="209">
        <v>22.6</v>
      </c>
      <c r="P24" s="209">
        <v>22.1</v>
      </c>
      <c r="Q24" s="209">
        <v>22.1</v>
      </c>
      <c r="R24" s="209">
        <v>21.8</v>
      </c>
      <c r="S24" s="209">
        <v>20.5</v>
      </c>
      <c r="T24" s="209">
        <v>20</v>
      </c>
      <c r="U24" s="209">
        <v>19.7</v>
      </c>
      <c r="V24" s="209">
        <v>19.4</v>
      </c>
      <c r="W24" s="209">
        <v>19.6</v>
      </c>
      <c r="X24" s="209">
        <v>19.5</v>
      </c>
      <c r="Y24" s="209">
        <v>19.5</v>
      </c>
      <c r="Z24" s="216">
        <f t="shared" si="0"/>
        <v>19.875000000000004</v>
      </c>
      <c r="AA24" s="151">
        <v>23.5</v>
      </c>
      <c r="AB24" s="152">
        <v>0.41805555555555557</v>
      </c>
      <c r="AC24" s="2">
        <v>22</v>
      </c>
      <c r="AD24" s="151">
        <v>15.9</v>
      </c>
      <c r="AE24" s="255">
        <v>0.2298611111111111</v>
      </c>
      <c r="AF24" s="1"/>
    </row>
    <row r="25" spans="1:32" ht="11.25" customHeight="1">
      <c r="A25" s="217">
        <v>23</v>
      </c>
      <c r="B25" s="209">
        <v>19.5</v>
      </c>
      <c r="C25" s="209">
        <v>19.4</v>
      </c>
      <c r="D25" s="209">
        <v>19</v>
      </c>
      <c r="E25" s="209">
        <v>19.2</v>
      </c>
      <c r="F25" s="209">
        <v>18.7</v>
      </c>
      <c r="G25" s="209">
        <v>18.9</v>
      </c>
      <c r="H25" s="209">
        <v>19.3</v>
      </c>
      <c r="I25" s="209">
        <v>20.5</v>
      </c>
      <c r="J25" s="209">
        <v>22.9</v>
      </c>
      <c r="K25" s="209">
        <v>22.9</v>
      </c>
      <c r="L25" s="209">
        <v>24.4</v>
      </c>
      <c r="M25" s="209">
        <v>23.5</v>
      </c>
      <c r="N25" s="209">
        <v>23.9</v>
      </c>
      <c r="O25" s="209">
        <v>24.1</v>
      </c>
      <c r="P25" s="209">
        <v>22.7</v>
      </c>
      <c r="Q25" s="209">
        <v>22.3</v>
      </c>
      <c r="R25" s="209">
        <v>21.5</v>
      </c>
      <c r="S25" s="209">
        <v>21</v>
      </c>
      <c r="T25" s="209">
        <v>20.6</v>
      </c>
      <c r="U25" s="209">
        <v>20.1</v>
      </c>
      <c r="V25" s="209">
        <v>20.4</v>
      </c>
      <c r="W25" s="209">
        <v>20.3</v>
      </c>
      <c r="X25" s="209">
        <v>19.4</v>
      </c>
      <c r="Y25" s="209">
        <v>19.9</v>
      </c>
      <c r="Z25" s="216">
        <f t="shared" si="0"/>
        <v>21.01666666666667</v>
      </c>
      <c r="AA25" s="151">
        <v>25</v>
      </c>
      <c r="AB25" s="152">
        <v>0.4548611111111111</v>
      </c>
      <c r="AC25" s="2">
        <v>23</v>
      </c>
      <c r="AD25" s="151">
        <v>18.6</v>
      </c>
      <c r="AE25" s="255">
        <v>0.22847222222222222</v>
      </c>
      <c r="AF25" s="1"/>
    </row>
    <row r="26" spans="1:32" ht="11.25" customHeight="1">
      <c r="A26" s="217">
        <v>24</v>
      </c>
      <c r="B26" s="209">
        <v>19.9</v>
      </c>
      <c r="C26" s="209">
        <v>19.7</v>
      </c>
      <c r="D26" s="209">
        <v>19.6</v>
      </c>
      <c r="E26" s="209">
        <v>19.1</v>
      </c>
      <c r="F26" s="209">
        <v>19.1</v>
      </c>
      <c r="G26" s="209">
        <v>19.5</v>
      </c>
      <c r="H26" s="209">
        <v>21.2</v>
      </c>
      <c r="I26" s="209">
        <v>22.1</v>
      </c>
      <c r="J26" s="209">
        <v>23.2</v>
      </c>
      <c r="K26" s="209">
        <v>21.3</v>
      </c>
      <c r="L26" s="209">
        <v>22.7</v>
      </c>
      <c r="M26" s="209">
        <v>22.6</v>
      </c>
      <c r="N26" s="209">
        <v>24.1</v>
      </c>
      <c r="O26" s="209">
        <v>23.2</v>
      </c>
      <c r="P26" s="209">
        <v>22.9</v>
      </c>
      <c r="Q26" s="209">
        <v>22.4</v>
      </c>
      <c r="R26" s="209">
        <v>22.4</v>
      </c>
      <c r="S26" s="209">
        <v>21</v>
      </c>
      <c r="T26" s="209">
        <v>20.2</v>
      </c>
      <c r="U26" s="209">
        <v>20.2</v>
      </c>
      <c r="V26" s="209">
        <v>19.6</v>
      </c>
      <c r="W26" s="209">
        <v>19.3</v>
      </c>
      <c r="X26" s="209">
        <v>19.5</v>
      </c>
      <c r="Y26" s="209">
        <v>19.2</v>
      </c>
      <c r="Z26" s="216">
        <f t="shared" si="0"/>
        <v>20.999999999999996</v>
      </c>
      <c r="AA26" s="151">
        <v>24.4</v>
      </c>
      <c r="AB26" s="152">
        <v>0.5361111111111111</v>
      </c>
      <c r="AC26" s="2">
        <v>24</v>
      </c>
      <c r="AD26" s="151">
        <v>18.9</v>
      </c>
      <c r="AE26" s="255">
        <v>0.2354166666666667</v>
      </c>
      <c r="AF26" s="1"/>
    </row>
    <row r="27" spans="1:32" ht="11.25" customHeight="1">
      <c r="A27" s="217">
        <v>25</v>
      </c>
      <c r="B27" s="209">
        <v>18.3</v>
      </c>
      <c r="C27" s="209">
        <v>17.2</v>
      </c>
      <c r="D27" s="209">
        <v>17.3</v>
      </c>
      <c r="E27" s="209">
        <v>16.9</v>
      </c>
      <c r="F27" s="209">
        <v>16.1</v>
      </c>
      <c r="G27" s="209">
        <v>17.4</v>
      </c>
      <c r="H27" s="209">
        <v>20.1</v>
      </c>
      <c r="I27" s="209">
        <v>21.7</v>
      </c>
      <c r="J27" s="209">
        <v>23.6</v>
      </c>
      <c r="K27" s="209">
        <v>24.7</v>
      </c>
      <c r="L27" s="209">
        <v>22.7</v>
      </c>
      <c r="M27" s="209">
        <v>23.9</v>
      </c>
      <c r="N27" s="209">
        <v>24.5</v>
      </c>
      <c r="O27" s="209">
        <v>23.7</v>
      </c>
      <c r="P27" s="209">
        <v>22.4</v>
      </c>
      <c r="Q27" s="209">
        <v>21.9</v>
      </c>
      <c r="R27" s="209">
        <v>20.6</v>
      </c>
      <c r="S27" s="209">
        <v>19.7</v>
      </c>
      <c r="T27" s="209">
        <v>20</v>
      </c>
      <c r="U27" s="209">
        <v>20</v>
      </c>
      <c r="V27" s="209">
        <v>19.5</v>
      </c>
      <c r="W27" s="209">
        <v>19.8</v>
      </c>
      <c r="X27" s="209">
        <v>19.9</v>
      </c>
      <c r="Y27" s="209">
        <v>19.3</v>
      </c>
      <c r="Z27" s="216">
        <f t="shared" si="0"/>
        <v>20.466666666666665</v>
      </c>
      <c r="AA27" s="151">
        <v>25</v>
      </c>
      <c r="AB27" s="152">
        <v>0.425</v>
      </c>
      <c r="AC27" s="2">
        <v>25</v>
      </c>
      <c r="AD27" s="151">
        <v>15.9</v>
      </c>
      <c r="AE27" s="255">
        <v>0.22152777777777777</v>
      </c>
      <c r="AF27" s="1"/>
    </row>
    <row r="28" spans="1:32" ht="11.25" customHeight="1">
      <c r="A28" s="217">
        <v>26</v>
      </c>
      <c r="B28" s="209">
        <v>18.9</v>
      </c>
      <c r="C28" s="209">
        <v>19.3</v>
      </c>
      <c r="D28" s="209">
        <v>19.8</v>
      </c>
      <c r="E28" s="209">
        <v>19.3</v>
      </c>
      <c r="F28" s="209">
        <v>18.8</v>
      </c>
      <c r="G28" s="209">
        <v>18.7</v>
      </c>
      <c r="H28" s="209">
        <v>19.5</v>
      </c>
      <c r="I28" s="209">
        <v>21</v>
      </c>
      <c r="J28" s="209">
        <v>21.8</v>
      </c>
      <c r="K28" s="209">
        <v>22.2</v>
      </c>
      <c r="L28" s="209">
        <v>22</v>
      </c>
      <c r="M28" s="209">
        <v>23.1</v>
      </c>
      <c r="N28" s="209">
        <v>21.9</v>
      </c>
      <c r="O28" s="209">
        <v>23.4</v>
      </c>
      <c r="P28" s="209">
        <v>22.3</v>
      </c>
      <c r="Q28" s="209">
        <v>21.5</v>
      </c>
      <c r="R28" s="209">
        <v>20.8</v>
      </c>
      <c r="S28" s="209">
        <v>20.3</v>
      </c>
      <c r="T28" s="209">
        <v>20</v>
      </c>
      <c r="U28" s="209">
        <v>19.9</v>
      </c>
      <c r="V28" s="209">
        <v>20</v>
      </c>
      <c r="W28" s="209">
        <v>19.7</v>
      </c>
      <c r="X28" s="209">
        <v>19.5</v>
      </c>
      <c r="Y28" s="209">
        <v>19</v>
      </c>
      <c r="Z28" s="216">
        <f t="shared" si="0"/>
        <v>20.529166666666665</v>
      </c>
      <c r="AA28" s="151">
        <v>23.7</v>
      </c>
      <c r="AB28" s="152">
        <v>0.4923611111111111</v>
      </c>
      <c r="AC28" s="2">
        <v>26</v>
      </c>
      <c r="AD28" s="151">
        <v>18.6</v>
      </c>
      <c r="AE28" s="255">
        <v>0.24861111111111112</v>
      </c>
      <c r="AF28" s="1"/>
    </row>
    <row r="29" spans="1:32" ht="11.25" customHeight="1">
      <c r="A29" s="217">
        <v>27</v>
      </c>
      <c r="B29" s="209">
        <v>18.8</v>
      </c>
      <c r="C29" s="209">
        <v>19.1</v>
      </c>
      <c r="D29" s="209">
        <v>18.9</v>
      </c>
      <c r="E29" s="209">
        <v>18.6</v>
      </c>
      <c r="F29" s="209">
        <v>18.7</v>
      </c>
      <c r="G29" s="209">
        <v>18.7</v>
      </c>
      <c r="H29" s="209">
        <v>19.4</v>
      </c>
      <c r="I29" s="209">
        <v>19.1</v>
      </c>
      <c r="J29" s="209">
        <v>19.2</v>
      </c>
      <c r="K29" s="209">
        <v>19.3</v>
      </c>
      <c r="L29" s="209">
        <v>19.5</v>
      </c>
      <c r="M29" s="209">
        <v>19.9</v>
      </c>
      <c r="N29" s="209">
        <v>20.1</v>
      </c>
      <c r="O29" s="209">
        <v>19.5</v>
      </c>
      <c r="P29" s="209">
        <v>19</v>
      </c>
      <c r="Q29" s="209">
        <v>18.5</v>
      </c>
      <c r="R29" s="209">
        <v>18.5</v>
      </c>
      <c r="S29" s="209">
        <v>18.7</v>
      </c>
      <c r="T29" s="209">
        <v>18.9</v>
      </c>
      <c r="U29" s="209">
        <v>19</v>
      </c>
      <c r="V29" s="209">
        <v>18.6</v>
      </c>
      <c r="W29" s="209">
        <v>18.4</v>
      </c>
      <c r="X29" s="209">
        <v>17.8</v>
      </c>
      <c r="Y29" s="209">
        <v>18.6</v>
      </c>
      <c r="Z29" s="216">
        <f t="shared" si="0"/>
        <v>18.95</v>
      </c>
      <c r="AA29" s="151">
        <v>20.2</v>
      </c>
      <c r="AB29" s="152">
        <v>0.4861111111111111</v>
      </c>
      <c r="AC29" s="2">
        <v>27</v>
      </c>
      <c r="AD29" s="151">
        <v>17.7</v>
      </c>
      <c r="AE29" s="255">
        <v>0.9638888888888889</v>
      </c>
      <c r="AF29" s="1"/>
    </row>
    <row r="30" spans="1:32" ht="11.25" customHeight="1">
      <c r="A30" s="217">
        <v>28</v>
      </c>
      <c r="B30" s="209">
        <v>18.9</v>
      </c>
      <c r="C30" s="209">
        <v>18.9</v>
      </c>
      <c r="D30" s="209">
        <v>18.8</v>
      </c>
      <c r="E30" s="209">
        <v>18.5</v>
      </c>
      <c r="F30" s="209">
        <v>18.6</v>
      </c>
      <c r="G30" s="209">
        <v>18.4</v>
      </c>
      <c r="H30" s="209">
        <v>20</v>
      </c>
      <c r="I30" s="209">
        <v>21.5</v>
      </c>
      <c r="J30" s="209">
        <v>21.8</v>
      </c>
      <c r="K30" s="209">
        <v>23.7</v>
      </c>
      <c r="L30" s="209">
        <v>23.1</v>
      </c>
      <c r="M30" s="209">
        <v>22.9</v>
      </c>
      <c r="N30" s="209">
        <v>23.3</v>
      </c>
      <c r="O30" s="209">
        <v>22.7</v>
      </c>
      <c r="P30" s="209">
        <v>22.4</v>
      </c>
      <c r="Q30" s="209">
        <v>22.1</v>
      </c>
      <c r="R30" s="209">
        <v>22.1</v>
      </c>
      <c r="S30" s="209">
        <v>21.2</v>
      </c>
      <c r="T30" s="209">
        <v>21.5</v>
      </c>
      <c r="U30" s="209">
        <v>21.6</v>
      </c>
      <c r="V30" s="209">
        <v>21.5</v>
      </c>
      <c r="W30" s="209">
        <v>21.2</v>
      </c>
      <c r="X30" s="209">
        <v>21.5</v>
      </c>
      <c r="Y30" s="209">
        <v>21.8</v>
      </c>
      <c r="Z30" s="216">
        <f t="shared" si="0"/>
        <v>21.166666666666668</v>
      </c>
      <c r="AA30" s="151">
        <v>24.1</v>
      </c>
      <c r="AB30" s="152">
        <v>0.4159722222222222</v>
      </c>
      <c r="AC30" s="2">
        <v>28</v>
      </c>
      <c r="AD30" s="151">
        <v>18.3</v>
      </c>
      <c r="AE30" s="255">
        <v>0.23055555555555554</v>
      </c>
      <c r="AF30" s="1"/>
    </row>
    <row r="31" spans="1:32" ht="11.25" customHeight="1">
      <c r="A31" s="217">
        <v>29</v>
      </c>
      <c r="B31" s="209">
        <v>21.6</v>
      </c>
      <c r="C31" s="209">
        <v>21.9</v>
      </c>
      <c r="D31" s="209">
        <v>21.6</v>
      </c>
      <c r="E31" s="209">
        <v>21.4</v>
      </c>
      <c r="F31" s="209">
        <v>21.5</v>
      </c>
      <c r="G31" s="209">
        <v>20.8</v>
      </c>
      <c r="H31" s="209">
        <v>20.9</v>
      </c>
      <c r="I31" s="209">
        <v>21.2</v>
      </c>
      <c r="J31" s="209">
        <v>22</v>
      </c>
      <c r="K31" s="209">
        <v>23.1</v>
      </c>
      <c r="L31" s="209">
        <v>22.5</v>
      </c>
      <c r="M31" s="209">
        <v>22.4</v>
      </c>
      <c r="N31" s="209">
        <v>22.2</v>
      </c>
      <c r="O31" s="209">
        <v>21.5</v>
      </c>
      <c r="P31" s="209">
        <v>21.7</v>
      </c>
      <c r="Q31" s="209">
        <v>21.7</v>
      </c>
      <c r="R31" s="209">
        <v>21.5</v>
      </c>
      <c r="S31" s="209">
        <v>21</v>
      </c>
      <c r="T31" s="209">
        <v>20.7</v>
      </c>
      <c r="U31" s="209">
        <v>20.5</v>
      </c>
      <c r="V31" s="209">
        <v>20.7</v>
      </c>
      <c r="W31" s="209">
        <v>20.7</v>
      </c>
      <c r="X31" s="209">
        <v>20.4</v>
      </c>
      <c r="Y31" s="209">
        <v>20.1</v>
      </c>
      <c r="Z31" s="216">
        <f t="shared" si="0"/>
        <v>21.399999999999995</v>
      </c>
      <c r="AA31" s="151">
        <v>23.2</v>
      </c>
      <c r="AB31" s="152">
        <v>0.4215277777777778</v>
      </c>
      <c r="AC31" s="2">
        <v>29</v>
      </c>
      <c r="AD31" s="151">
        <v>20.1</v>
      </c>
      <c r="AE31" s="255">
        <v>1</v>
      </c>
      <c r="AF31" s="1"/>
    </row>
    <row r="32" spans="1:32" ht="11.25" customHeight="1">
      <c r="A32" s="217">
        <v>30</v>
      </c>
      <c r="B32" s="209">
        <v>19.3</v>
      </c>
      <c r="C32" s="209">
        <v>18.8</v>
      </c>
      <c r="D32" s="209">
        <v>18.8</v>
      </c>
      <c r="E32" s="209">
        <v>18.7</v>
      </c>
      <c r="F32" s="209">
        <v>18.7</v>
      </c>
      <c r="G32" s="209">
        <v>18.6</v>
      </c>
      <c r="H32" s="209">
        <v>18.8</v>
      </c>
      <c r="I32" s="209">
        <v>18.9</v>
      </c>
      <c r="J32" s="209">
        <v>18.8</v>
      </c>
      <c r="K32" s="209">
        <v>19.1</v>
      </c>
      <c r="L32" s="209">
        <v>19.6</v>
      </c>
      <c r="M32" s="209">
        <v>19.7</v>
      </c>
      <c r="N32" s="209">
        <v>19.4</v>
      </c>
      <c r="O32" s="209">
        <v>19.4</v>
      </c>
      <c r="P32" s="209">
        <v>19.2</v>
      </c>
      <c r="Q32" s="209">
        <v>19.2</v>
      </c>
      <c r="R32" s="209">
        <v>19.1</v>
      </c>
      <c r="S32" s="209">
        <v>18.5</v>
      </c>
      <c r="T32" s="209">
        <v>18.1</v>
      </c>
      <c r="U32" s="209">
        <v>17.5</v>
      </c>
      <c r="V32" s="209">
        <v>18</v>
      </c>
      <c r="W32" s="209">
        <v>17.7</v>
      </c>
      <c r="X32" s="209">
        <v>18</v>
      </c>
      <c r="Y32" s="209">
        <v>18.2</v>
      </c>
      <c r="Z32" s="216">
        <f t="shared" si="0"/>
        <v>18.754166666666666</v>
      </c>
      <c r="AA32" s="151">
        <v>20.1</v>
      </c>
      <c r="AB32" s="152">
        <v>0.0020833333333333333</v>
      </c>
      <c r="AC32" s="2">
        <v>30</v>
      </c>
      <c r="AD32" s="151">
        <v>17.5</v>
      </c>
      <c r="AE32" s="255">
        <v>0.936111111111111</v>
      </c>
      <c r="AF32" s="1"/>
    </row>
    <row r="33" spans="1:32" ht="11.25" customHeight="1">
      <c r="A33" s="217">
        <v>31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16"/>
      <c r="AA33" s="151"/>
      <c r="AB33" s="152"/>
      <c r="AC33" s="2"/>
      <c r="AD33" s="151"/>
      <c r="AE33" s="255"/>
      <c r="AF33" s="1"/>
    </row>
    <row r="34" spans="1:32" ht="15" customHeight="1">
      <c r="A34" s="218" t="s">
        <v>9</v>
      </c>
      <c r="B34" s="219">
        <f aca="true" t="shared" si="1" ref="B34:Q34">AVERAGE(B3:B33)</f>
        <v>19.20333333333333</v>
      </c>
      <c r="C34" s="219">
        <f t="shared" si="1"/>
        <v>19.00333333333333</v>
      </c>
      <c r="D34" s="219">
        <f t="shared" si="1"/>
        <v>18.906666666666663</v>
      </c>
      <c r="E34" s="219">
        <f t="shared" si="1"/>
        <v>18.743333333333336</v>
      </c>
      <c r="F34" s="219">
        <f t="shared" si="1"/>
        <v>18.683333333333334</v>
      </c>
      <c r="G34" s="219">
        <f t="shared" si="1"/>
        <v>18.816666666666663</v>
      </c>
      <c r="H34" s="219">
        <f t="shared" si="1"/>
        <v>20.079999999999995</v>
      </c>
      <c r="I34" s="219">
        <f t="shared" si="1"/>
        <v>21.24666666666667</v>
      </c>
      <c r="J34" s="219">
        <f t="shared" si="1"/>
        <v>22.14</v>
      </c>
      <c r="K34" s="219">
        <f t="shared" si="1"/>
        <v>22.800000000000004</v>
      </c>
      <c r="L34" s="219">
        <f t="shared" si="1"/>
        <v>22.91666666666667</v>
      </c>
      <c r="M34" s="219">
        <f t="shared" si="1"/>
        <v>23.106666666666666</v>
      </c>
      <c r="N34" s="219">
        <f t="shared" si="1"/>
        <v>23.033333333333335</v>
      </c>
      <c r="O34" s="219">
        <f t="shared" si="1"/>
        <v>22.750000000000007</v>
      </c>
      <c r="P34" s="219">
        <f t="shared" si="1"/>
        <v>22.243333333333336</v>
      </c>
      <c r="Q34" s="219">
        <f t="shared" si="1"/>
        <v>21.700000000000003</v>
      </c>
      <c r="R34" s="219">
        <f>AVERAGE(R3:R33)</f>
        <v>21.240000000000002</v>
      </c>
      <c r="S34" s="219">
        <f aca="true" t="shared" si="2" ref="S34:Y34">AVERAGE(S3:S33)</f>
        <v>20.48666666666667</v>
      </c>
      <c r="T34" s="219">
        <f t="shared" si="2"/>
        <v>20.080000000000002</v>
      </c>
      <c r="U34" s="219">
        <f t="shared" si="2"/>
        <v>19.846666666666668</v>
      </c>
      <c r="V34" s="219">
        <f t="shared" si="2"/>
        <v>19.55</v>
      </c>
      <c r="W34" s="219">
        <f t="shared" si="2"/>
        <v>19.370000000000005</v>
      </c>
      <c r="X34" s="219">
        <f t="shared" si="2"/>
        <v>19.266666666666666</v>
      </c>
      <c r="Y34" s="219">
        <f t="shared" si="2"/>
        <v>19.253333333333334</v>
      </c>
      <c r="Z34" s="219">
        <f>AVERAGE(B3:Y33)</f>
        <v>20.6027777777778</v>
      </c>
      <c r="AA34" s="220">
        <f>(AVERAGE(最高))</f>
        <v>24.08666666666667</v>
      </c>
      <c r="AB34" s="221"/>
      <c r="AC34" s="222"/>
      <c r="AD34" s="220">
        <f>(AVERAGE(最低))</f>
        <v>17.88</v>
      </c>
      <c r="AE34" s="221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9" t="s">
        <v>10</v>
      </c>
      <c r="B36" s="199"/>
      <c r="C36" s="199"/>
      <c r="D36" s="199"/>
      <c r="E36" s="199"/>
      <c r="F36" s="199"/>
      <c r="G36" s="199"/>
      <c r="H36" s="199"/>
      <c r="I36" s="199"/>
    </row>
    <row r="37" spans="1:9" ht="11.25" customHeight="1">
      <c r="A37" s="200" t="s">
        <v>11</v>
      </c>
      <c r="B37" s="201"/>
      <c r="C37" s="201"/>
      <c r="D37" s="153">
        <f>COUNTIF(mean,"&lt;0")</f>
        <v>0</v>
      </c>
      <c r="E37" s="199"/>
      <c r="F37" s="199"/>
      <c r="G37" s="199"/>
      <c r="H37" s="199"/>
      <c r="I37" s="199"/>
    </row>
    <row r="38" spans="1:9" ht="11.25" customHeight="1">
      <c r="A38" s="202" t="s">
        <v>12</v>
      </c>
      <c r="B38" s="203"/>
      <c r="C38" s="203"/>
      <c r="D38" s="154">
        <f>COUNTIF(mean,"&gt;=25")</f>
        <v>0</v>
      </c>
      <c r="E38" s="199"/>
      <c r="F38" s="199"/>
      <c r="G38" s="199"/>
      <c r="H38" s="199"/>
      <c r="I38" s="199"/>
    </row>
    <row r="39" spans="1:9" ht="11.25" customHeight="1">
      <c r="A39" s="200" t="s">
        <v>13</v>
      </c>
      <c r="B39" s="201"/>
      <c r="C39" s="201"/>
      <c r="D39" s="153">
        <f>COUNTIF(最低,"&lt;0")</f>
        <v>0</v>
      </c>
      <c r="E39" s="199"/>
      <c r="F39" s="199"/>
      <c r="G39" s="199"/>
      <c r="H39" s="199"/>
      <c r="I39" s="199"/>
    </row>
    <row r="40" spans="1:9" ht="11.25" customHeight="1">
      <c r="A40" s="202" t="s">
        <v>14</v>
      </c>
      <c r="B40" s="203"/>
      <c r="C40" s="203"/>
      <c r="D40" s="154">
        <f>COUNTIF(最低,"&gt;=25")</f>
        <v>0</v>
      </c>
      <c r="E40" s="199"/>
      <c r="F40" s="199"/>
      <c r="G40" s="199"/>
      <c r="H40" s="199"/>
      <c r="I40" s="199"/>
    </row>
    <row r="41" spans="1:9" ht="11.25" customHeight="1">
      <c r="A41" s="200" t="s">
        <v>15</v>
      </c>
      <c r="B41" s="201"/>
      <c r="C41" s="201"/>
      <c r="D41" s="153">
        <f>COUNTIF(最高,"&lt;0")</f>
        <v>0</v>
      </c>
      <c r="E41" s="199"/>
      <c r="F41" s="199"/>
      <c r="G41" s="199"/>
      <c r="H41" s="199"/>
      <c r="I41" s="199"/>
    </row>
    <row r="42" spans="1:9" ht="11.25" customHeight="1">
      <c r="A42" s="202" t="s">
        <v>16</v>
      </c>
      <c r="B42" s="203"/>
      <c r="C42" s="203"/>
      <c r="D42" s="154">
        <f>COUNTIF(最高,"&gt;=25")</f>
        <v>12</v>
      </c>
      <c r="E42" s="199"/>
      <c r="F42" s="199"/>
      <c r="G42" s="199"/>
      <c r="H42" s="199"/>
      <c r="I42" s="199"/>
    </row>
    <row r="43" spans="1:9" ht="11.25" customHeight="1">
      <c r="A43" s="204" t="s">
        <v>17</v>
      </c>
      <c r="B43" s="205"/>
      <c r="C43" s="205"/>
      <c r="D43" s="155">
        <f>COUNTIF(最高,"&gt;=30")</f>
        <v>0</v>
      </c>
      <c r="E43" s="199"/>
      <c r="F43" s="199"/>
      <c r="G43" s="199"/>
      <c r="H43" s="199"/>
      <c r="I43" s="199"/>
    </row>
    <row r="44" spans="1:9" ht="11.25" customHeight="1">
      <c r="A44" s="199" t="s">
        <v>18</v>
      </c>
      <c r="B44" s="199"/>
      <c r="C44" s="199"/>
      <c r="D44" s="199"/>
      <c r="E44" s="199"/>
      <c r="F44" s="199"/>
      <c r="G44" s="199"/>
      <c r="H44" s="199"/>
      <c r="I44" s="199"/>
    </row>
    <row r="45" spans="1:9" ht="11.25" customHeight="1">
      <c r="A45" s="207" t="s">
        <v>19</v>
      </c>
      <c r="B45" s="206"/>
      <c r="C45" s="206" t="s">
        <v>3</v>
      </c>
      <c r="D45" s="208" t="s">
        <v>6</v>
      </c>
      <c r="E45" s="199"/>
      <c r="F45" s="207" t="s">
        <v>20</v>
      </c>
      <c r="G45" s="206"/>
      <c r="H45" s="206" t="s">
        <v>3</v>
      </c>
      <c r="I45" s="208" t="s">
        <v>8</v>
      </c>
    </row>
    <row r="46" spans="1:9" ht="11.25" customHeight="1">
      <c r="A46" s="156"/>
      <c r="B46" s="157">
        <f>MAX(最高)</f>
        <v>27.7</v>
      </c>
      <c r="C46" s="265">
        <v>13</v>
      </c>
      <c r="D46" s="266">
        <v>0.5375</v>
      </c>
      <c r="E46" s="199"/>
      <c r="F46" s="156"/>
      <c r="G46" s="157">
        <f>MIN(最低)</f>
        <v>15.3</v>
      </c>
      <c r="H46" s="265">
        <v>18</v>
      </c>
      <c r="I46" s="270">
        <v>0.19027777777777777</v>
      </c>
    </row>
    <row r="47" spans="1:9" ht="11.25" customHeight="1">
      <c r="A47" s="160"/>
      <c r="B47" s="161"/>
      <c r="C47" s="261"/>
      <c r="D47" s="262"/>
      <c r="E47" s="199"/>
      <c r="F47" s="160"/>
      <c r="G47" s="161"/>
      <c r="H47" s="265">
        <v>21</v>
      </c>
      <c r="I47" s="270">
        <v>0.09097222222222222</v>
      </c>
    </row>
    <row r="48" spans="1:9" ht="11.25" customHeight="1">
      <c r="A48" s="163"/>
      <c r="B48" s="164"/>
      <c r="C48" s="263"/>
      <c r="D48" s="264"/>
      <c r="E48" s="199"/>
      <c r="F48" s="163"/>
      <c r="G48" s="164"/>
      <c r="H48" s="263"/>
      <c r="I48" s="269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Amagai</cp:lastModifiedBy>
  <cp:lastPrinted>2010-01-02T01:32:13Z</cp:lastPrinted>
  <dcterms:created xsi:type="dcterms:W3CDTF">1998-01-05T04:07:11Z</dcterms:created>
  <dcterms:modified xsi:type="dcterms:W3CDTF">2010-03-24T05:46:54Z</dcterms:modified>
  <cp:category/>
  <cp:version/>
  <cp:contentType/>
  <cp:contentStatus/>
</cp:coreProperties>
</file>