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915" windowHeight="10680" firstSheet="4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<sst xmlns="http://schemas.openxmlformats.org/spreadsheetml/2006/main" count="382" uniqueCount="44">
  <si>
    <t>降水量（mm）</t>
  </si>
  <si>
    <t>【西部観測所】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</si>
  <si>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</si>
  <si>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</si>
  <si>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</si>
  <si>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</si>
  <si>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</si>
  <si>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</si>
  <si>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</si>
  <si>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</si>
  <si>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</si>
  <si>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</si>
  <si>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月平均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</si>
  <si>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</si>
  <si>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</si>
  <si>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</si>
  <si>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</si>
  <si>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</si>
  <si>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</si>
  <si>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</si>
  <si>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</si>
  <si>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24:00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</si>
  <si>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</si>
  <si>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</si>
  <si>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</si>
  <si>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</si>
  <si>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</si>
  <si>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</si>
  <si>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</si>
  <si>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</si>
  <si>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</si>
  <si>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</si>
  <si>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</si>
  <si>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</si>
  <si>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</si>
  <si>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</si>
  <si>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</si>
  <si>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</si>
  <si>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</si>
  <si>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</si>
  <si>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</si>
  <si>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</si>
  <si>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</si>
  <si>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/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</si>
</sst>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 "/>
  </numFmts>
  <fonts count="35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3" borderId="1" applyNumberFormat="0" applyAlignment="0" applyProtection="0"/>
    <xf numFmtId="0" fontId="23" fillId="6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4" borderId="0" applyNumberFormat="0" applyBorder="0" applyAlignment="0" applyProtection="0"/>
    <xf numFmtId="0" fontId="26" fillId="15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15" borderId="9" applyNumberFormat="0" applyAlignment="0" applyProtection="0"/>
    <xf numFmtId="0" fontId="3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4" fillId="6" borderId="4" applyNumberFormat="0" applyAlignment="0" applyProtection="0"/>
    <xf numFmtId="182" fontId="8" fillId="0" borderId="0">
      <alignment/>
      <protection/>
    </xf>
    <xf numFmtId="0" fontId="21" fillId="16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0" applyFont="1" applyBorder="1" applyAlignment="1" quotePrefix="1">
      <alignment horizontal="left"/>
      <protection/>
    </xf>
    <xf numFmtId="182" fontId="8" fillId="0" borderId="0" xfId="60" applyFont="1" applyBorder="1" applyAlignment="1">
      <alignment horizontal="left"/>
      <protection/>
    </xf>
    <xf numFmtId="182" fontId="8" fillId="0" borderId="0" xfId="60" applyFont="1" applyBorder="1" applyAlignment="1" applyProtection="1">
      <alignment horizontal="left"/>
      <protection/>
    </xf>
    <xf numFmtId="182" fontId="8" fillId="0" borderId="0" xfId="60" applyFont="1" applyBorder="1">
      <alignment/>
      <protection/>
    </xf>
    <xf numFmtId="182" fontId="8" fillId="0" borderId="0" xfId="60" applyFont="1">
      <alignment/>
      <protection/>
    </xf>
    <xf numFmtId="182" fontId="8" fillId="0" borderId="10" xfId="60" applyFont="1" applyBorder="1" applyAlignment="1" applyProtection="1">
      <alignment horizontal="right"/>
      <protection/>
    </xf>
    <xf numFmtId="182" fontId="8" fillId="0" borderId="10" xfId="60" applyFont="1" applyBorder="1" applyProtection="1">
      <alignment/>
      <protection/>
    </xf>
    <xf numFmtId="182" fontId="8" fillId="0" borderId="13" xfId="60" applyFont="1" applyBorder="1" applyProtection="1">
      <alignment/>
      <protection/>
    </xf>
    <xf numFmtId="182" fontId="8" fillId="0" borderId="18" xfId="60" applyFont="1" applyBorder="1" applyProtection="1">
      <alignment/>
      <protection/>
    </xf>
    <xf numFmtId="182" fontId="8" fillId="0" borderId="12" xfId="60" applyFont="1" applyBorder="1">
      <alignment/>
      <protection/>
    </xf>
    <xf numFmtId="182" fontId="5" fillId="0" borderId="12" xfId="60" applyFont="1" applyBorder="1" applyAlignment="1" applyProtection="1">
      <alignment horizontal="center"/>
      <protection/>
    </xf>
    <xf numFmtId="182" fontId="5" fillId="0" borderId="19" xfId="60" applyFont="1" applyBorder="1" applyAlignment="1" applyProtection="1">
      <alignment horizontal="center"/>
      <protection/>
    </xf>
    <xf numFmtId="182" fontId="5" fillId="0" borderId="20" xfId="60" applyFont="1" applyBorder="1" applyAlignment="1" applyProtection="1">
      <alignment horizontal="center"/>
      <protection/>
    </xf>
    <xf numFmtId="182" fontId="8" fillId="0" borderId="21" xfId="60" applyFont="1" applyBorder="1" applyAlignment="1" applyProtection="1">
      <alignment horizontal="left"/>
      <protection/>
    </xf>
    <xf numFmtId="182" fontId="8" fillId="0" borderId="21" xfId="60" applyFont="1" applyBorder="1">
      <alignment/>
      <protection/>
    </xf>
    <xf numFmtId="182" fontId="8" fillId="0" borderId="22" xfId="60" applyFont="1" applyBorder="1">
      <alignment/>
      <protection/>
    </xf>
    <xf numFmtId="182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0" fontId="8" fillId="0" borderId="25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82" fontId="8" fillId="0" borderId="24" xfId="60" applyFont="1" applyBorder="1" applyAlignment="1" applyProtection="1">
      <alignment horizontal="distributed"/>
      <protection/>
    </xf>
    <xf numFmtId="182" fontId="8" fillId="0" borderId="25" xfId="60" applyFont="1" applyBorder="1" applyAlignment="1" applyProtection="1">
      <alignment horizontal="distributed"/>
      <protection/>
    </xf>
    <xf numFmtId="182" fontId="8" fillId="0" borderId="16" xfId="60" applyFont="1" applyBorder="1" applyAlignment="1" applyProtection="1">
      <alignment horizontal="distributed"/>
      <protection/>
    </xf>
    <xf numFmtId="182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right"/>
    </xf>
    <xf numFmtId="20" fontId="6" fillId="0" borderId="0" xfId="0" applyNumberFormat="1" applyFont="1" applyBorder="1" applyAlignment="1">
      <alignment/>
    </xf>
    <xf numFmtId="0" fontId="0" fillId="4" borderId="2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2" fontId="12" fillId="0" borderId="10" xfId="0" applyNumberFormat="1" applyFont="1" applyBorder="1" applyAlignment="1">
      <alignment/>
    </xf>
    <xf numFmtId="182" fontId="12" fillId="0" borderId="11" xfId="0" applyNumberFormat="1" applyFont="1" applyBorder="1" applyAlignment="1">
      <alignment/>
    </xf>
    <xf numFmtId="182" fontId="12" fillId="4" borderId="10" xfId="0" applyNumberFormat="1" applyFont="1" applyFill="1" applyBorder="1" applyAlignment="1">
      <alignment/>
    </xf>
    <xf numFmtId="2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/>
    </xf>
    <xf numFmtId="20" fontId="12" fillId="0" borderId="26" xfId="0" applyNumberFormat="1" applyFont="1" applyBorder="1" applyAlignment="1">
      <alignment horizontal="center"/>
    </xf>
    <xf numFmtId="182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2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8" xfId="0" applyNumberFormat="1" applyFont="1" applyBorder="1" applyAlignment="1">
      <alignment horizontal="center"/>
    </xf>
    <xf numFmtId="182" fontId="12" fillId="4" borderId="27" xfId="0" applyNumberFormat="1" applyFont="1" applyFill="1" applyBorder="1" applyAlignment="1">
      <alignment/>
    </xf>
    <xf numFmtId="182" fontId="12" fillId="4" borderId="29" xfId="0" applyNumberFormat="1" applyFont="1" applyFill="1" applyBorder="1" applyAlignment="1">
      <alignment/>
    </xf>
    <xf numFmtId="182" fontId="12" fillId="0" borderId="27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4" xfId="0" applyFont="1" applyBorder="1" applyAlignment="1">
      <alignment/>
    </xf>
    <xf numFmtId="182" fontId="12" fillId="0" borderId="15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82" fontId="12" fillId="0" borderId="27" xfId="0" applyNumberFormat="1" applyFont="1" applyFill="1" applyBorder="1" applyAlignment="1">
      <alignment/>
    </xf>
    <xf numFmtId="0" fontId="12" fillId="0" borderId="31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0" xfId="60" applyFont="1" applyBorder="1" applyAlignment="1">
      <alignment horizontal="distributed"/>
      <protection/>
    </xf>
    <xf numFmtId="182" fontId="8" fillId="0" borderId="14" xfId="60" applyFont="1" applyBorder="1" applyAlignment="1">
      <alignment horizontal="distributed"/>
      <protection/>
    </xf>
    <xf numFmtId="182" fontId="8" fillId="0" borderId="16" xfId="60" applyFont="1" applyBorder="1" applyAlignment="1">
      <alignment horizontal="distributed"/>
      <protection/>
    </xf>
    <xf numFmtId="0" fontId="0" fillId="0" borderId="34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4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20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26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82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2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28" xfId="0" applyNumberFormat="1" applyFont="1" applyBorder="1" applyAlignment="1" applyProtection="1">
      <alignment horizontal="center"/>
      <protection/>
    </xf>
    <xf numFmtId="0" fontId="0" fillId="4" borderId="27" xfId="0" applyFont="1" applyFill="1" applyBorder="1" applyAlignment="1" applyProtection="1">
      <alignment horizontal="center"/>
      <protection/>
    </xf>
    <xf numFmtId="182" fontId="12" fillId="4" borderId="27" xfId="0" applyNumberFormat="1" applyFont="1" applyFill="1" applyBorder="1" applyAlignment="1" applyProtection="1">
      <alignment/>
      <protection/>
    </xf>
    <xf numFmtId="182" fontId="12" fillId="4" borderId="29" xfId="0" applyNumberFormat="1" applyFont="1" applyFill="1" applyBorder="1" applyAlignment="1" applyProtection="1">
      <alignment/>
      <protection/>
    </xf>
    <xf numFmtId="182" fontId="12" fillId="0" borderId="27" xfId="0" applyNumberFormat="1" applyFont="1" applyFill="1" applyBorder="1" applyAlignment="1" applyProtection="1">
      <alignment/>
      <protection/>
    </xf>
    <xf numFmtId="182" fontId="12" fillId="0" borderId="27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82" fontId="12" fillId="0" borderId="15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14" fillId="17" borderId="10" xfId="60" applyFont="1" applyFill="1" applyBorder="1" applyAlignment="1" applyProtection="1">
      <alignment horizontal="distributed"/>
      <protection/>
    </xf>
    <xf numFmtId="0" fontId="12" fillId="0" borderId="32" xfId="0" applyNumberFormat="1" applyFont="1" applyFill="1" applyBorder="1" applyAlignment="1">
      <alignment/>
    </xf>
    <xf numFmtId="0" fontId="12" fillId="0" borderId="35" xfId="0" applyNumberFormat="1" applyFont="1" applyBorder="1" applyAlignment="1" applyProtection="1">
      <alignment/>
      <protection/>
    </xf>
    <xf numFmtId="20" fontId="12" fillId="0" borderId="32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>
      <alignment/>
    </xf>
    <xf numFmtId="20" fontId="12" fillId="0" borderId="15" xfId="0" applyNumberFormat="1" applyFont="1" applyBorder="1" applyAlignment="1">
      <alignment horizontal="center"/>
    </xf>
    <xf numFmtId="20" fontId="12" fillId="0" borderId="0" xfId="0" applyNumberFormat="1" applyFont="1" applyBorder="1" applyAlignment="1" applyProtection="1" quotePrefix="1">
      <alignment horizontal="center"/>
      <protection/>
    </xf>
    <xf numFmtId="20" fontId="12" fillId="0" borderId="28" xfId="0" applyNumberFormat="1" applyFont="1" applyBorder="1" applyAlignment="1" applyProtection="1" quotePrefix="1">
      <alignment horizontal="center"/>
      <protection/>
    </xf>
    <xf numFmtId="20" fontId="12" fillId="0" borderId="0" xfId="0" applyNumberFormat="1" applyFont="1" applyBorder="1" applyAlignment="1" quotePrefix="1">
      <alignment horizontal="center"/>
    </xf>
    <xf numFmtId="20" fontId="12" fillId="0" borderId="28" xfId="0" applyNumberFormat="1" applyFont="1" applyBorder="1" applyAlignment="1" quotePrefix="1">
      <alignment horizontal="center"/>
    </xf>
    <xf numFmtId="0" fontId="11" fillId="4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4" borderId="12" xfId="0" applyFont="1" applyFill="1" applyBorder="1" applyAlignment="1" applyProtection="1">
      <alignment horizontal="center"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20" fontId="12" fillId="0" borderId="31" xfId="0" applyNumberFormat="1" applyFont="1" applyBorder="1" applyAlignment="1" quotePrefix="1">
      <alignment horizontal="center"/>
    </xf>
    <xf numFmtId="20" fontId="12" fillId="0" borderId="11" xfId="0" applyNumberFormat="1" applyFont="1" applyBorder="1" applyAlignment="1" quotePrefix="1">
      <alignment horizontal="center"/>
    </xf>
    <xf numFmtId="20" fontId="12" fillId="0" borderId="26" xfId="0" applyNumberFormat="1" applyFont="1" applyBorder="1" applyAlignment="1" quotePrefix="1">
      <alignment horizontal="center"/>
    </xf>
    <xf numFmtId="183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6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>
      <alignment/>
    </xf>
    <xf numFmtId="20" fontId="12" fillId="0" borderId="0" xfId="0" applyNumberFormat="1" applyFont="1" applyBorder="1" applyAlignment="1" quotePrefix="1">
      <alignment horizontal="right"/>
    </xf>
    <xf numFmtId="20" fontId="12" fillId="0" borderId="11" xfId="0" applyNumberFormat="1" applyFont="1" applyBorder="1" applyAlignment="1">
      <alignment horizontal="right"/>
    </xf>
    <xf numFmtId="20" fontId="12" fillId="0" borderId="0" xfId="0" applyNumberFormat="1" applyFont="1" applyBorder="1" applyAlignment="1">
      <alignment horizontal="right"/>
    </xf>
    <xf numFmtId="20" fontId="12" fillId="0" borderId="11" xfId="0" applyNumberFormat="1" applyFont="1" applyBorder="1" applyAlignment="1" quotePrefix="1">
      <alignment horizontal="right"/>
    </xf>
    <xf numFmtId="20" fontId="12" fillId="0" borderId="26" xfId="0" applyNumberFormat="1" applyFont="1" applyBorder="1" applyAlignment="1">
      <alignment horizontal="right"/>
    </xf>
    <xf numFmtId="20" fontId="12" fillId="0" borderId="28" xfId="0" applyNumberFormat="1" applyFont="1" applyBorder="1" applyAlignment="1">
      <alignment horizontal="right"/>
    </xf>
    <xf numFmtId="20" fontId="12" fillId="0" borderId="28" xfId="0" applyNumberFormat="1" applyFont="1" applyBorder="1" applyAlignment="1" quotePrefix="1">
      <alignment horizontal="right"/>
    </xf>
    <xf numFmtId="20" fontId="12" fillId="0" borderId="26" xfId="0" applyNumberFormat="1" applyFont="1" applyBorder="1" applyAlignment="1" quotePrefix="1">
      <alignment horizontal="right"/>
    </xf>
    <xf numFmtId="20" fontId="12" fillId="0" borderId="31" xfId="0" applyNumberFormat="1" applyFont="1" applyBorder="1" applyAlignment="1" quotePrefix="1">
      <alignment horizontal="right"/>
    </xf>
    <xf numFmtId="183" fontId="12" fillId="0" borderId="10" xfId="0" applyNumberFormat="1" applyFont="1" applyBorder="1" applyAlignment="1">
      <alignment/>
    </xf>
    <xf numFmtId="183" fontId="12" fillId="0" borderId="11" xfId="0" applyNumberFormat="1" applyFont="1" applyBorder="1" applyAlignment="1">
      <alignment/>
    </xf>
    <xf numFmtId="183" fontId="12" fillId="0" borderId="12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2" fillId="0" borderId="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3" fontId="12" fillId="0" borderId="10" xfId="0" applyNumberFormat="1" applyFont="1" applyBorder="1" applyAlignment="1">
      <alignment/>
    </xf>
    <xf numFmtId="183" fontId="12" fillId="0" borderId="11" xfId="0" applyNumberFormat="1" applyFont="1" applyBorder="1" applyAlignment="1">
      <alignment/>
    </xf>
    <xf numFmtId="183" fontId="12" fillId="4" borderId="10" xfId="0" applyNumberFormat="1" applyFont="1" applyFill="1" applyBorder="1" applyAlignment="1">
      <alignment/>
    </xf>
    <xf numFmtId="183" fontId="12" fillId="0" borderId="12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83" fontId="12" fillId="4" borderId="12" xfId="0" applyNumberFormat="1" applyFont="1" applyFill="1" applyBorder="1" applyAlignment="1">
      <alignment/>
    </xf>
    <xf numFmtId="183" fontId="12" fillId="4" borderId="27" xfId="0" applyNumberFormat="1" applyFont="1" applyFill="1" applyBorder="1" applyAlignment="1">
      <alignment/>
    </xf>
    <xf numFmtId="183" fontId="12" fillId="4" borderId="29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36" xfId="0" applyNumberFormat="1" applyFont="1" applyBorder="1" applyAlignment="1">
      <alignment/>
    </xf>
    <xf numFmtId="182" fontId="9" fillId="0" borderId="24" xfId="60" applyNumberFormat="1" applyFont="1" applyBorder="1" applyAlignment="1" applyProtection="1">
      <alignment horizontal="right"/>
      <protection/>
    </xf>
    <xf numFmtId="182" fontId="9" fillId="0" borderId="37" xfId="60" applyNumberFormat="1" applyFont="1" applyBorder="1" applyAlignment="1" applyProtection="1">
      <alignment horizontal="right"/>
      <protection/>
    </xf>
    <xf numFmtId="182" fontId="9" fillId="0" borderId="38" xfId="60" applyNumberFormat="1" applyFont="1" applyBorder="1" applyAlignment="1" applyProtection="1">
      <alignment horizontal="right"/>
      <protection/>
    </xf>
    <xf numFmtId="182" fontId="9" fillId="0" borderId="39" xfId="60" applyNumberFormat="1" applyFont="1" applyBorder="1" applyAlignment="1" applyProtection="1">
      <alignment horizontal="right"/>
      <protection/>
    </xf>
    <xf numFmtId="182" fontId="9" fillId="0" borderId="25" xfId="60" applyNumberFormat="1" applyFont="1" applyBorder="1" applyAlignment="1" applyProtection="1">
      <alignment horizontal="right"/>
      <protection/>
    </xf>
    <xf numFmtId="182" fontId="9" fillId="0" borderId="40" xfId="60" applyNumberFormat="1" applyFont="1" applyBorder="1" applyAlignment="1" applyProtection="1">
      <alignment horizontal="right"/>
      <protection/>
    </xf>
    <xf numFmtId="182" fontId="9" fillId="0" borderId="16" xfId="60" applyNumberFormat="1" applyFont="1" applyBorder="1" applyAlignment="1" applyProtection="1">
      <alignment horizontal="right"/>
      <protection/>
    </xf>
    <xf numFmtId="182" fontId="9" fillId="0" borderId="35" xfId="60" applyNumberFormat="1" applyFont="1" applyBorder="1" applyAlignment="1" applyProtection="1">
      <alignment horizontal="right"/>
      <protection/>
    </xf>
    <xf numFmtId="182" fontId="9" fillId="0" borderId="32" xfId="60" applyNumberFormat="1" applyFont="1" applyBorder="1" applyAlignment="1" applyProtection="1">
      <alignment horizontal="right"/>
      <protection/>
    </xf>
    <xf numFmtId="182" fontId="9" fillId="0" borderId="14" xfId="60" applyNumberFormat="1" applyFont="1" applyBorder="1" applyAlignment="1" applyProtection="1">
      <alignment horizontal="right"/>
      <protection/>
    </xf>
    <xf numFmtId="182" fontId="9" fillId="0" borderId="33" xfId="60" applyNumberFormat="1" applyFont="1" applyBorder="1" applyAlignment="1" applyProtection="1">
      <alignment horizontal="right"/>
      <protection/>
    </xf>
    <xf numFmtId="182" fontId="9" fillId="0" borderId="31" xfId="60" applyNumberFormat="1" applyFont="1" applyBorder="1" applyAlignment="1" applyProtection="1">
      <alignment horizontal="right"/>
      <protection/>
    </xf>
    <xf numFmtId="182" fontId="15" fillId="17" borderId="10" xfId="60" applyFont="1" applyFill="1" applyBorder="1" applyAlignment="1" applyProtection="1">
      <alignment horizontal="right"/>
      <protection/>
    </xf>
    <xf numFmtId="182" fontId="15" fillId="17" borderId="13" xfId="60" applyFont="1" applyFill="1" applyBorder="1" applyAlignment="1" applyProtection="1">
      <alignment horizontal="right"/>
      <protection/>
    </xf>
    <xf numFmtId="182" fontId="15" fillId="17" borderId="18" xfId="60" applyFont="1" applyFill="1" applyBorder="1" applyAlignment="1" applyProtection="1">
      <alignment horizontal="right"/>
      <protection/>
    </xf>
    <xf numFmtId="182" fontId="9" fillId="0" borderId="24" xfId="60" applyFont="1" applyBorder="1" applyAlignment="1" applyProtection="1">
      <alignment horizontal="right"/>
      <protection/>
    </xf>
    <xf numFmtId="182" fontId="9" fillId="0" borderId="37" xfId="60" applyFont="1" applyBorder="1" applyAlignment="1" applyProtection="1">
      <alignment horizontal="right"/>
      <protection/>
    </xf>
    <xf numFmtId="182" fontId="9" fillId="0" borderId="39" xfId="60" applyFont="1" applyBorder="1" applyAlignment="1" applyProtection="1">
      <alignment horizontal="right"/>
      <protection/>
    </xf>
    <xf numFmtId="182" fontId="9" fillId="0" borderId="25" xfId="60" applyFont="1" applyBorder="1" applyAlignment="1" applyProtection="1">
      <alignment horizontal="right"/>
      <protection/>
    </xf>
    <xf numFmtId="182" fontId="9" fillId="0" borderId="38" xfId="60" applyFont="1" applyBorder="1" applyAlignment="1" applyProtection="1">
      <alignment horizontal="right"/>
      <protection/>
    </xf>
    <xf numFmtId="182" fontId="9" fillId="0" borderId="40" xfId="60" applyFont="1" applyBorder="1" applyAlignment="1" applyProtection="1">
      <alignment horizontal="right"/>
      <protection/>
    </xf>
    <xf numFmtId="182" fontId="9" fillId="0" borderId="16" xfId="60" applyFont="1" applyBorder="1" applyAlignment="1" applyProtection="1">
      <alignment horizontal="right"/>
      <protection/>
    </xf>
    <xf numFmtId="182" fontId="9" fillId="0" borderId="35" xfId="60" applyFont="1" applyBorder="1" applyAlignment="1" applyProtection="1">
      <alignment horizontal="right"/>
      <protection/>
    </xf>
    <xf numFmtId="182" fontId="9" fillId="0" borderId="32" xfId="60" applyFont="1" applyBorder="1" applyAlignment="1" applyProtection="1">
      <alignment horizontal="right"/>
      <protection/>
    </xf>
    <xf numFmtId="182" fontId="9" fillId="0" borderId="10" xfId="60" applyFont="1" applyBorder="1" applyAlignment="1">
      <alignment horizontal="right"/>
      <protection/>
    </xf>
    <xf numFmtId="182" fontId="9" fillId="0" borderId="13" xfId="60" applyFont="1" applyBorder="1" applyAlignment="1">
      <alignment horizontal="right"/>
      <protection/>
    </xf>
    <xf numFmtId="182" fontId="9" fillId="0" borderId="18" xfId="60" applyFont="1" applyBorder="1" applyAlignment="1">
      <alignment horizontal="right"/>
      <protection/>
    </xf>
    <xf numFmtId="182" fontId="9" fillId="0" borderId="14" xfId="60" applyFont="1" applyBorder="1" applyAlignment="1">
      <alignment horizontal="right"/>
      <protection/>
    </xf>
    <xf numFmtId="182" fontId="9" fillId="0" borderId="33" xfId="60" applyFont="1" applyBorder="1" applyAlignment="1">
      <alignment horizontal="right"/>
      <protection/>
    </xf>
    <xf numFmtId="182" fontId="9" fillId="0" borderId="31" xfId="60" applyFont="1" applyBorder="1" applyAlignment="1">
      <alignment horizontal="right"/>
      <protection/>
    </xf>
    <xf numFmtId="182" fontId="9" fillId="0" borderId="16" xfId="60" applyFont="1" applyBorder="1" applyAlignment="1">
      <alignment horizontal="right"/>
      <protection/>
    </xf>
    <xf numFmtId="182" fontId="9" fillId="0" borderId="35" xfId="60" applyFont="1" applyBorder="1" applyAlignment="1">
      <alignment horizontal="right"/>
      <protection/>
    </xf>
    <xf numFmtId="182" fontId="9" fillId="0" borderId="32" xfId="60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47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101" customWidth="1"/>
    <col min="2" max="25" width="5.375" style="101" customWidth="1"/>
    <col min="26" max="26" width="6.375" style="101" customWidth="1"/>
    <col min="27" max="27" width="6.375" style="101" hidden="1" customWidth="1"/>
    <col min="28" max="29" width="6.375" style="101" customWidth="1"/>
    <col min="30" max="30" width="6.875" style="101" hidden="1" customWidth="1"/>
    <col min="31" max="32" width="6.375" style="101" customWidth="1"/>
    <col min="33" max="33" width="2.875" style="101" customWidth="1"/>
    <col min="34" max="16384" width="6.875" style="101" customWidth="1"/>
  </cols>
  <sheetData>
    <row r="1" spans="1:31" ht="24.75" customHeight="1">
      <c r="A1" s="99"/>
      <c r="B1" s="100" t="s">
        <v>0</v>
      </c>
      <c r="F1" s="100" t="s">
        <v>1</v>
      </c>
      <c r="Z1" s="101">
        <v>2000</v>
      </c>
      <c r="AB1" s="101" t="s">
        <v>2</v>
      </c>
      <c r="AC1" s="102">
        <v>1</v>
      </c>
      <c r="AD1" s="102"/>
      <c r="AE1" s="101" t="s">
        <v>3</v>
      </c>
    </row>
    <row r="2" spans="1:32" ht="12" customHeight="1">
      <c r="A2" s="103" t="s">
        <v>4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  <c r="AA2" s="107"/>
      <c r="AB2" s="108" t="s">
        <v>5</v>
      </c>
      <c r="AC2" s="109"/>
      <c r="AD2" s="110"/>
      <c r="AE2" s="108" t="s">
        <v>5</v>
      </c>
      <c r="AF2" s="111"/>
    </row>
    <row r="3" spans="1:32" ht="12" customHeight="1">
      <c r="A3" s="112" t="s">
        <v>6</v>
      </c>
      <c r="B3" s="113">
        <v>1</v>
      </c>
      <c r="C3" s="114">
        <v>2</v>
      </c>
      <c r="D3" s="114">
        <v>3</v>
      </c>
      <c r="E3" s="114">
        <v>4</v>
      </c>
      <c r="F3" s="114">
        <v>5</v>
      </c>
      <c r="G3" s="114">
        <v>6</v>
      </c>
      <c r="H3" s="114">
        <v>7</v>
      </c>
      <c r="I3" s="114">
        <v>8</v>
      </c>
      <c r="J3" s="114">
        <v>9</v>
      </c>
      <c r="K3" s="114">
        <v>10</v>
      </c>
      <c r="L3" s="114">
        <v>11</v>
      </c>
      <c r="M3" s="114">
        <v>12</v>
      </c>
      <c r="N3" s="114">
        <v>13</v>
      </c>
      <c r="O3" s="114">
        <v>14</v>
      </c>
      <c r="P3" s="114">
        <v>15</v>
      </c>
      <c r="Q3" s="114">
        <v>16</v>
      </c>
      <c r="R3" s="114">
        <v>17</v>
      </c>
      <c r="S3" s="114">
        <v>18</v>
      </c>
      <c r="T3" s="114">
        <v>19</v>
      </c>
      <c r="U3" s="114">
        <v>20</v>
      </c>
      <c r="V3" s="114">
        <v>21</v>
      </c>
      <c r="W3" s="114">
        <v>22</v>
      </c>
      <c r="X3" s="114">
        <v>23</v>
      </c>
      <c r="Y3" s="114">
        <v>24</v>
      </c>
      <c r="Z3" s="185" t="s">
        <v>7</v>
      </c>
      <c r="AA3" s="186" t="s">
        <v>6</v>
      </c>
      <c r="AB3" s="187" t="s">
        <v>8</v>
      </c>
      <c r="AC3" s="188" t="s">
        <v>9</v>
      </c>
      <c r="AD3" s="188" t="s">
        <v>6</v>
      </c>
      <c r="AE3" s="187" t="s">
        <v>10</v>
      </c>
      <c r="AF3" s="189" t="s">
        <v>11</v>
      </c>
    </row>
    <row r="4" spans="1:32" ht="13.5" customHeight="1">
      <c r="A4" s="116">
        <v>1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 t="str">
        <f>IF(COUNT(B4:Y4)=0,"     -",SUM(B4:Y4))</f>
        <v>     -</v>
      </c>
      <c r="AA4" s="120">
        <v>1</v>
      </c>
      <c r="AB4" s="117"/>
      <c r="AC4" s="121"/>
      <c r="AD4" s="122">
        <v>1</v>
      </c>
      <c r="AE4" s="117"/>
      <c r="AF4" s="123"/>
    </row>
    <row r="5" spans="1:32" ht="13.5" customHeight="1">
      <c r="A5" s="124">
        <v>2</v>
      </c>
      <c r="B5" s="125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 t="str">
        <f aca="true" t="shared" si="0" ref="Z5:Z20">IF(COUNT(B5:Y5)=0,"     -",SUM(B5:Y5))</f>
        <v>     -</v>
      </c>
      <c r="AA5" s="129">
        <v>2</v>
      </c>
      <c r="AB5" s="125"/>
      <c r="AC5" s="130"/>
      <c r="AD5" s="131"/>
      <c r="AE5" s="125"/>
      <c r="AF5" s="132"/>
    </row>
    <row r="6" spans="1:32" ht="13.5" customHeight="1">
      <c r="A6" s="124">
        <v>3</v>
      </c>
      <c r="B6" s="12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8" t="str">
        <f t="shared" si="0"/>
        <v>     -</v>
      </c>
      <c r="AA6" s="129">
        <v>3</v>
      </c>
      <c r="AB6" s="125"/>
      <c r="AC6" s="130"/>
      <c r="AD6" s="131"/>
      <c r="AE6" s="125"/>
      <c r="AF6" s="132"/>
    </row>
    <row r="7" spans="1:32" ht="13.5" customHeight="1">
      <c r="A7" s="124">
        <v>4</v>
      </c>
      <c r="B7" s="125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 t="str">
        <f t="shared" si="0"/>
        <v>     -</v>
      </c>
      <c r="AA7" s="129">
        <v>4</v>
      </c>
      <c r="AB7" s="125"/>
      <c r="AC7" s="130"/>
      <c r="AD7" s="131"/>
      <c r="AE7" s="125"/>
      <c r="AF7" s="132"/>
    </row>
    <row r="8" spans="1:32" ht="13.5" customHeight="1">
      <c r="A8" s="124">
        <v>5</v>
      </c>
      <c r="B8" s="125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8" t="str">
        <f t="shared" si="0"/>
        <v>     -</v>
      </c>
      <c r="AA8" s="129">
        <v>5</v>
      </c>
      <c r="AB8" s="125"/>
      <c r="AC8" s="130"/>
      <c r="AD8" s="131"/>
      <c r="AE8" s="125"/>
      <c r="AF8" s="132"/>
    </row>
    <row r="9" spans="1:32" ht="13.5" customHeight="1">
      <c r="A9" s="124">
        <v>6</v>
      </c>
      <c r="B9" s="12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 t="str">
        <f t="shared" si="0"/>
        <v>     -</v>
      </c>
      <c r="AA9" s="129">
        <v>6</v>
      </c>
      <c r="AB9" s="125"/>
      <c r="AC9" s="130"/>
      <c r="AD9" s="131"/>
      <c r="AE9" s="125"/>
      <c r="AF9" s="132"/>
    </row>
    <row r="10" spans="1:32" ht="13.5" customHeight="1">
      <c r="A10" s="124">
        <v>7</v>
      </c>
      <c r="B10" s="125">
        <v>0.5</v>
      </c>
      <c r="C10" s="127">
        <v>0.5</v>
      </c>
      <c r="D10" s="127"/>
      <c r="E10" s="127"/>
      <c r="F10" s="127"/>
      <c r="G10" s="127"/>
      <c r="H10" s="127"/>
      <c r="I10" s="127">
        <v>0.5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8">
        <f t="shared" si="0"/>
        <v>1.5</v>
      </c>
      <c r="AA10" s="129">
        <v>7</v>
      </c>
      <c r="AB10" s="125">
        <v>0.5</v>
      </c>
      <c r="AC10" s="130">
        <v>0.3541666666666667</v>
      </c>
      <c r="AD10" s="131"/>
      <c r="AE10" s="125">
        <v>0.5</v>
      </c>
      <c r="AF10" s="132">
        <v>0.3194444444444445</v>
      </c>
    </row>
    <row r="11" spans="1:32" ht="13.5" customHeight="1">
      <c r="A11" s="124">
        <v>8</v>
      </c>
      <c r="B11" s="125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 t="str">
        <f t="shared" si="0"/>
        <v>     -</v>
      </c>
      <c r="AA11" s="129">
        <v>8</v>
      </c>
      <c r="AB11" s="125"/>
      <c r="AC11" s="130"/>
      <c r="AD11" s="131"/>
      <c r="AE11" s="125"/>
      <c r="AF11" s="132"/>
    </row>
    <row r="12" spans="1:32" ht="13.5" customHeight="1">
      <c r="A12" s="124">
        <v>9</v>
      </c>
      <c r="B12" s="125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8" t="str">
        <f t="shared" si="0"/>
        <v>     -</v>
      </c>
      <c r="AA12" s="129">
        <v>9</v>
      </c>
      <c r="AB12" s="125"/>
      <c r="AC12" s="130"/>
      <c r="AD12" s="131"/>
      <c r="AE12" s="125"/>
      <c r="AF12" s="132"/>
    </row>
    <row r="13" spans="1:32" ht="13.5" customHeight="1">
      <c r="A13" s="124">
        <v>10</v>
      </c>
      <c r="B13" s="125"/>
      <c r="C13" s="127"/>
      <c r="D13" s="127"/>
      <c r="E13" s="127"/>
      <c r="F13" s="127"/>
      <c r="G13" s="127"/>
      <c r="H13" s="127">
        <v>3</v>
      </c>
      <c r="I13" s="127">
        <v>4</v>
      </c>
      <c r="J13" s="127">
        <v>3.5</v>
      </c>
      <c r="K13" s="127">
        <v>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8">
        <f t="shared" si="0"/>
        <v>13.5</v>
      </c>
      <c r="AA13" s="129">
        <v>10</v>
      </c>
      <c r="AB13" s="125">
        <v>5</v>
      </c>
      <c r="AC13" s="130">
        <v>0.32916666666666666</v>
      </c>
      <c r="AD13" s="131"/>
      <c r="AE13" s="125">
        <v>1.5</v>
      </c>
      <c r="AF13" s="132">
        <v>0.39375</v>
      </c>
    </row>
    <row r="14" spans="1:32" ht="13.5" customHeight="1">
      <c r="A14" s="116">
        <v>11</v>
      </c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9" t="str">
        <f t="shared" si="0"/>
        <v>     -</v>
      </c>
      <c r="AA14" s="120">
        <v>11</v>
      </c>
      <c r="AB14" s="117"/>
      <c r="AC14" s="121"/>
      <c r="AD14" s="122"/>
      <c r="AE14" s="117"/>
      <c r="AF14" s="123"/>
    </row>
    <row r="15" spans="1:32" ht="13.5" customHeight="1">
      <c r="A15" s="124">
        <v>12</v>
      </c>
      <c r="B15" s="125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>
        <v>0.5</v>
      </c>
      <c r="Q15" s="127">
        <v>0.5</v>
      </c>
      <c r="R15" s="127">
        <v>1</v>
      </c>
      <c r="S15" s="127">
        <v>2</v>
      </c>
      <c r="T15" s="127">
        <v>0.5</v>
      </c>
      <c r="U15" s="127">
        <v>1.5</v>
      </c>
      <c r="V15" s="127">
        <v>0</v>
      </c>
      <c r="W15" s="127">
        <v>0.5</v>
      </c>
      <c r="X15" s="127">
        <v>1</v>
      </c>
      <c r="Y15" s="127">
        <v>0.5</v>
      </c>
      <c r="Z15" s="128">
        <f t="shared" si="0"/>
        <v>8</v>
      </c>
      <c r="AA15" s="129">
        <v>12</v>
      </c>
      <c r="AB15" s="125">
        <v>2</v>
      </c>
      <c r="AC15" s="130">
        <v>0.75</v>
      </c>
      <c r="AD15" s="131"/>
      <c r="AE15" s="125">
        <v>1</v>
      </c>
      <c r="AF15" s="132">
        <v>0.8006944444444444</v>
      </c>
    </row>
    <row r="16" spans="1:32" ht="13.5" customHeight="1">
      <c r="A16" s="124">
        <v>13</v>
      </c>
      <c r="B16" s="125">
        <v>0</v>
      </c>
      <c r="C16" s="127">
        <v>0.5</v>
      </c>
      <c r="D16" s="127">
        <v>1.5</v>
      </c>
      <c r="E16" s="127">
        <v>1</v>
      </c>
      <c r="F16" s="127">
        <v>2.5</v>
      </c>
      <c r="G16" s="127">
        <v>2</v>
      </c>
      <c r="H16" s="127">
        <v>1</v>
      </c>
      <c r="I16" s="127">
        <v>3.5</v>
      </c>
      <c r="J16" s="127">
        <v>2</v>
      </c>
      <c r="K16" s="127">
        <v>3</v>
      </c>
      <c r="L16" s="127">
        <v>5</v>
      </c>
      <c r="M16" s="127">
        <v>0.5</v>
      </c>
      <c r="N16" s="127"/>
      <c r="O16" s="127"/>
      <c r="P16" s="127"/>
      <c r="Q16" s="127"/>
      <c r="R16" s="127"/>
      <c r="S16" s="127">
        <v>4</v>
      </c>
      <c r="T16" s="127">
        <v>3.5</v>
      </c>
      <c r="U16" s="127">
        <v>1</v>
      </c>
      <c r="V16" s="127">
        <v>1.5</v>
      </c>
      <c r="W16" s="127">
        <v>1</v>
      </c>
      <c r="X16" s="127">
        <v>1.5</v>
      </c>
      <c r="Y16" s="127"/>
      <c r="Z16" s="128">
        <f t="shared" si="0"/>
        <v>35</v>
      </c>
      <c r="AA16" s="129">
        <v>13</v>
      </c>
      <c r="AB16" s="125">
        <v>6.5</v>
      </c>
      <c r="AC16" s="130">
        <v>0.4465277777777778</v>
      </c>
      <c r="AD16" s="131"/>
      <c r="AE16" s="125">
        <v>2</v>
      </c>
      <c r="AF16" s="132">
        <v>0.4277777777777778</v>
      </c>
    </row>
    <row r="17" spans="1:32" ht="13.5" customHeight="1">
      <c r="A17" s="124">
        <v>14</v>
      </c>
      <c r="B17" s="125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 t="str">
        <f t="shared" si="0"/>
        <v>     -</v>
      </c>
      <c r="AA17" s="129">
        <v>14</v>
      </c>
      <c r="AB17" s="125"/>
      <c r="AC17" s="130"/>
      <c r="AD17" s="131"/>
      <c r="AE17" s="125"/>
      <c r="AF17" s="132"/>
    </row>
    <row r="18" spans="1:32" ht="13.5" customHeight="1">
      <c r="A18" s="124">
        <v>15</v>
      </c>
      <c r="B18" s="125"/>
      <c r="C18" s="127"/>
      <c r="D18" s="127"/>
      <c r="E18" s="127"/>
      <c r="F18" s="195">
        <v>0.5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>
        <f t="shared" si="0"/>
        <v>0.5</v>
      </c>
      <c r="AA18" s="129">
        <v>15</v>
      </c>
      <c r="AB18" s="125">
        <v>0.5</v>
      </c>
      <c r="AC18" s="130">
        <v>0.24791666666666667</v>
      </c>
      <c r="AD18" s="131"/>
      <c r="AE18" s="125">
        <v>0.5</v>
      </c>
      <c r="AF18" s="177">
        <v>0.21319444444444444</v>
      </c>
    </row>
    <row r="19" spans="1:32" ht="13.5" customHeight="1">
      <c r="A19" s="124">
        <v>16</v>
      </c>
      <c r="B19" s="125"/>
      <c r="C19" s="127"/>
      <c r="D19" s="127"/>
      <c r="E19" s="127"/>
      <c r="F19" s="127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8" t="str">
        <f t="shared" si="0"/>
        <v>     -</v>
      </c>
      <c r="AA19" s="129">
        <v>16</v>
      </c>
      <c r="AB19" s="125"/>
      <c r="AC19" s="130"/>
      <c r="AD19" s="131"/>
      <c r="AE19" s="125"/>
      <c r="AF19" s="132"/>
    </row>
    <row r="20" spans="1:32" ht="13.5" customHeight="1">
      <c r="A20" s="124">
        <v>17</v>
      </c>
      <c r="B20" s="125"/>
      <c r="C20" s="127"/>
      <c r="D20" s="127"/>
      <c r="E20" s="127"/>
      <c r="F20" s="127"/>
      <c r="G20" s="127">
        <v>0.5</v>
      </c>
      <c r="H20" s="127">
        <v>0</v>
      </c>
      <c r="I20" s="127">
        <v>0.5</v>
      </c>
      <c r="J20" s="127">
        <v>0</v>
      </c>
      <c r="K20" s="127">
        <v>0.5</v>
      </c>
      <c r="L20" s="127">
        <v>0.5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>
        <f t="shared" si="0"/>
        <v>2</v>
      </c>
      <c r="AA20" s="129">
        <v>17</v>
      </c>
      <c r="AB20" s="125">
        <v>1</v>
      </c>
      <c r="AC20" s="130">
        <v>0.44166666666666665</v>
      </c>
      <c r="AD20" s="131"/>
      <c r="AE20" s="125">
        <v>0.5</v>
      </c>
      <c r="AF20" s="132">
        <v>0.4270833333333333</v>
      </c>
    </row>
    <row r="21" spans="1:32" ht="13.5" customHeight="1">
      <c r="A21" s="124">
        <v>18</v>
      </c>
      <c r="B21" s="125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 t="str">
        <f aca="true" t="shared" si="1" ref="Z21:Z34">IF(COUNT(B21:Y21)=0,"     -",SUM(B21:Y21))</f>
        <v>     -</v>
      </c>
      <c r="AA21" s="129">
        <v>18</v>
      </c>
      <c r="AB21" s="125"/>
      <c r="AC21" s="130"/>
      <c r="AD21" s="131"/>
      <c r="AE21" s="125"/>
      <c r="AF21" s="132"/>
    </row>
    <row r="22" spans="1:32" ht="13.5" customHeight="1">
      <c r="A22" s="124">
        <v>19</v>
      </c>
      <c r="B22" s="125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>
        <v>0.5</v>
      </c>
      <c r="U22" s="127">
        <v>0.5</v>
      </c>
      <c r="V22" s="127"/>
      <c r="W22" s="127"/>
      <c r="X22" s="127"/>
      <c r="Y22" s="127"/>
      <c r="Z22" s="128">
        <f t="shared" si="1"/>
        <v>1</v>
      </c>
      <c r="AA22" s="129">
        <v>19</v>
      </c>
      <c r="AB22" s="125">
        <v>1</v>
      </c>
      <c r="AC22" s="130">
        <v>0.8055555555555555</v>
      </c>
      <c r="AD22" s="131"/>
      <c r="AE22" s="125">
        <v>0.5</v>
      </c>
      <c r="AF22" s="132">
        <v>0.80625</v>
      </c>
    </row>
    <row r="23" spans="1:32" ht="13.5" customHeight="1">
      <c r="A23" s="124">
        <v>20</v>
      </c>
      <c r="B23" s="12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8" t="str">
        <f t="shared" si="1"/>
        <v>     -</v>
      </c>
      <c r="AA23" s="129">
        <v>20</v>
      </c>
      <c r="AB23" s="125"/>
      <c r="AC23" s="130"/>
      <c r="AD23" s="131"/>
      <c r="AE23" s="125"/>
      <c r="AF23" s="132"/>
    </row>
    <row r="24" spans="1:32" ht="13.5" customHeight="1">
      <c r="A24" s="116">
        <v>21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 t="str">
        <f t="shared" si="1"/>
        <v>     -</v>
      </c>
      <c r="AA24" s="120">
        <v>21</v>
      </c>
      <c r="AB24" s="117"/>
      <c r="AC24" s="121"/>
      <c r="AD24" s="122"/>
      <c r="AE24" s="117"/>
      <c r="AF24" s="123"/>
    </row>
    <row r="25" spans="1:32" ht="13.5" customHeight="1">
      <c r="A25" s="124">
        <v>22</v>
      </c>
      <c r="B25" s="125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8" t="str">
        <f t="shared" si="1"/>
        <v>     -</v>
      </c>
      <c r="AA25" s="129">
        <v>22</v>
      </c>
      <c r="AB25" s="125"/>
      <c r="AC25" s="130"/>
      <c r="AD25" s="131"/>
      <c r="AE25" s="125"/>
      <c r="AF25" s="132"/>
    </row>
    <row r="26" spans="1:32" ht="13.5" customHeight="1">
      <c r="A26" s="124">
        <v>23</v>
      </c>
      <c r="B26" s="125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8" t="str">
        <f t="shared" si="1"/>
        <v>     -</v>
      </c>
      <c r="AA26" s="129">
        <v>23</v>
      </c>
      <c r="AB26" s="125"/>
      <c r="AC26" s="130"/>
      <c r="AD26" s="131"/>
      <c r="AE26" s="125"/>
      <c r="AF26" s="132"/>
    </row>
    <row r="27" spans="1:32" ht="13.5" customHeight="1">
      <c r="A27" s="124">
        <v>24</v>
      </c>
      <c r="B27" s="125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8" t="str">
        <f t="shared" si="1"/>
        <v>     -</v>
      </c>
      <c r="AA27" s="129">
        <v>24</v>
      </c>
      <c r="AB27" s="125"/>
      <c r="AC27" s="130"/>
      <c r="AD27" s="131"/>
      <c r="AE27" s="125"/>
      <c r="AF27" s="132"/>
    </row>
    <row r="28" spans="1:32" ht="13.5" customHeight="1">
      <c r="A28" s="124">
        <v>25</v>
      </c>
      <c r="B28" s="125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8" t="str">
        <f t="shared" si="1"/>
        <v>     -</v>
      </c>
      <c r="AA28" s="129">
        <v>25</v>
      </c>
      <c r="AB28" s="125"/>
      <c r="AC28" s="130"/>
      <c r="AD28" s="131"/>
      <c r="AE28" s="125"/>
      <c r="AF28" s="132"/>
    </row>
    <row r="29" spans="1:32" ht="13.5" customHeight="1">
      <c r="A29" s="124">
        <v>26</v>
      </c>
      <c r="B29" s="125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8" t="str">
        <f t="shared" si="1"/>
        <v>     -</v>
      </c>
      <c r="AA29" s="129">
        <v>26</v>
      </c>
      <c r="AB29" s="125"/>
      <c r="AC29" s="130"/>
      <c r="AD29" s="131"/>
      <c r="AE29" s="125"/>
      <c r="AF29" s="132"/>
    </row>
    <row r="30" spans="1:32" ht="13.5" customHeight="1">
      <c r="A30" s="124">
        <v>27</v>
      </c>
      <c r="B30" s="125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6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8" t="str">
        <f t="shared" si="1"/>
        <v>     -</v>
      </c>
      <c r="AA30" s="129">
        <v>27</v>
      </c>
      <c r="AB30" s="125"/>
      <c r="AC30" s="130"/>
      <c r="AD30" s="131"/>
      <c r="AE30" s="125"/>
      <c r="AF30" s="132"/>
    </row>
    <row r="31" spans="1:32" ht="13.5" customHeight="1">
      <c r="A31" s="124">
        <v>28</v>
      </c>
      <c r="B31" s="125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8" t="str">
        <f t="shared" si="1"/>
        <v>     -</v>
      </c>
      <c r="AA31" s="129">
        <v>28</v>
      </c>
      <c r="AB31" s="125"/>
      <c r="AC31" s="130"/>
      <c r="AD31" s="131"/>
      <c r="AE31" s="125"/>
      <c r="AF31" s="132"/>
    </row>
    <row r="32" spans="1:32" ht="13.5" customHeight="1">
      <c r="A32" s="124">
        <v>29</v>
      </c>
      <c r="B32" s="125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 t="str">
        <f t="shared" si="1"/>
        <v>     -</v>
      </c>
      <c r="AA32" s="129">
        <v>29</v>
      </c>
      <c r="AB32" s="125"/>
      <c r="AC32" s="130"/>
      <c r="AD32" s="131"/>
      <c r="AE32" s="125"/>
      <c r="AF32" s="132"/>
    </row>
    <row r="33" spans="1:32" ht="13.5" customHeight="1">
      <c r="A33" s="124">
        <v>30</v>
      </c>
      <c r="B33" s="125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 t="str">
        <f t="shared" si="1"/>
        <v>     -</v>
      </c>
      <c r="AA33" s="129">
        <v>30</v>
      </c>
      <c r="AB33" s="125"/>
      <c r="AC33" s="130"/>
      <c r="AD33" s="131"/>
      <c r="AE33" s="125"/>
      <c r="AF33" s="132"/>
    </row>
    <row r="34" spans="1:32" ht="13.5" customHeight="1">
      <c r="A34" s="124">
        <v>31</v>
      </c>
      <c r="B34" s="125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 t="str">
        <f t="shared" si="1"/>
        <v>     -</v>
      </c>
      <c r="AA34" s="129">
        <v>31</v>
      </c>
      <c r="AB34" s="125"/>
      <c r="AC34" s="176"/>
      <c r="AD34" s="131"/>
      <c r="AE34" s="125"/>
      <c r="AF34" s="177"/>
    </row>
    <row r="35" spans="1:32" ht="13.5" customHeight="1">
      <c r="A35" s="133" t="s">
        <v>12</v>
      </c>
      <c r="B35" s="134">
        <f>IF(COUNT(B4:B34)=0,"   -",SUM(B4:B34))</f>
        <v>0.5</v>
      </c>
      <c r="C35" s="135">
        <f aca="true" t="shared" si="2" ref="C35:R35">IF(COUNT(C4:C34)=0,"   -",SUM(C4:C34))</f>
        <v>1</v>
      </c>
      <c r="D35" s="135">
        <f t="shared" si="2"/>
        <v>1.5</v>
      </c>
      <c r="E35" s="135">
        <f t="shared" si="2"/>
        <v>1</v>
      </c>
      <c r="F35" s="135">
        <f t="shared" si="2"/>
        <v>3</v>
      </c>
      <c r="G35" s="135">
        <f t="shared" si="2"/>
        <v>2.5</v>
      </c>
      <c r="H35" s="135">
        <f t="shared" si="2"/>
        <v>4</v>
      </c>
      <c r="I35" s="135">
        <f t="shared" si="2"/>
        <v>8.5</v>
      </c>
      <c r="J35" s="135">
        <f t="shared" si="2"/>
        <v>5.5</v>
      </c>
      <c r="K35" s="135">
        <f t="shared" si="2"/>
        <v>6.5</v>
      </c>
      <c r="L35" s="135">
        <f t="shared" si="2"/>
        <v>5.5</v>
      </c>
      <c r="M35" s="135">
        <f t="shared" si="2"/>
        <v>0.5</v>
      </c>
      <c r="N35" s="135" t="str">
        <f t="shared" si="2"/>
        <v>   -</v>
      </c>
      <c r="O35" s="135" t="str">
        <f t="shared" si="2"/>
        <v>   -</v>
      </c>
      <c r="P35" s="135">
        <f t="shared" si="2"/>
        <v>0.5</v>
      </c>
      <c r="Q35" s="135">
        <f t="shared" si="2"/>
        <v>0.5</v>
      </c>
      <c r="R35" s="135">
        <f t="shared" si="2"/>
        <v>1</v>
      </c>
      <c r="S35" s="135">
        <f aca="true" t="shared" si="3" ref="S35:Y35">IF(COUNT(S4:S34)=0,"   -",SUM(S4:S34))</f>
        <v>6</v>
      </c>
      <c r="T35" s="135">
        <f t="shared" si="3"/>
        <v>4.5</v>
      </c>
      <c r="U35" s="135">
        <f t="shared" si="3"/>
        <v>3</v>
      </c>
      <c r="V35" s="135">
        <f t="shared" si="3"/>
        <v>1.5</v>
      </c>
      <c r="W35" s="135">
        <f t="shared" si="3"/>
        <v>1.5</v>
      </c>
      <c r="X35" s="135">
        <f t="shared" si="3"/>
        <v>2.5</v>
      </c>
      <c r="Y35" s="135">
        <f t="shared" si="3"/>
        <v>0.5</v>
      </c>
      <c r="Z35" s="134">
        <f>SUM(B4:Y34)</f>
        <v>61.5</v>
      </c>
      <c r="AA35" s="136"/>
      <c r="AB35" s="137"/>
      <c r="AC35" s="138"/>
      <c r="AD35" s="139"/>
      <c r="AE35" s="137"/>
      <c r="AF35" s="140"/>
    </row>
    <row r="36" ht="13.5" customHeight="1"/>
    <row r="37" spans="1:7" ht="13.5" customHeight="1">
      <c r="A37" s="101" t="s">
        <v>13</v>
      </c>
      <c r="G37" s="101" t="s">
        <v>14</v>
      </c>
    </row>
    <row r="38" spans="1:31" ht="13.5" customHeight="1">
      <c r="A38" s="141" t="s">
        <v>15</v>
      </c>
      <c r="B38" s="142"/>
      <c r="C38" s="142"/>
      <c r="D38" s="143">
        <f>COUNTIF(日合計,"&gt;=0")</f>
        <v>7</v>
      </c>
      <c r="E38" s="144"/>
      <c r="F38" s="144"/>
      <c r="G38" s="108" t="s">
        <v>16</v>
      </c>
      <c r="H38" s="145"/>
      <c r="I38" s="145" t="s">
        <v>6</v>
      </c>
      <c r="J38" s="146" t="s">
        <v>9</v>
      </c>
      <c r="K38" s="144"/>
      <c r="L38" s="144"/>
      <c r="M38" s="108" t="s">
        <v>17</v>
      </c>
      <c r="N38" s="145"/>
      <c r="O38" s="145" t="s">
        <v>6</v>
      </c>
      <c r="P38" s="146" t="s">
        <v>11</v>
      </c>
      <c r="Q38" s="144"/>
      <c r="R38" s="144"/>
      <c r="S38" s="108" t="s">
        <v>7</v>
      </c>
      <c r="T38" s="145"/>
      <c r="U38" s="146" t="s">
        <v>6</v>
      </c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</row>
    <row r="39" spans="1:31" ht="13.5" customHeight="1">
      <c r="A39" s="147" t="s">
        <v>18</v>
      </c>
      <c r="B39" s="148"/>
      <c r="C39" s="148"/>
      <c r="D39" s="149">
        <f>COUNTIF(日合計,"&gt;=1")</f>
        <v>6</v>
      </c>
      <c r="E39" s="144"/>
      <c r="F39" s="144"/>
      <c r="G39" s="150"/>
      <c r="H39" s="151">
        <v>6.5</v>
      </c>
      <c r="I39" s="152">
        <v>13</v>
      </c>
      <c r="J39" s="153">
        <v>0.4465277777777778</v>
      </c>
      <c r="K39" s="144"/>
      <c r="L39" s="144"/>
      <c r="M39" s="150"/>
      <c r="N39" s="151">
        <v>2</v>
      </c>
      <c r="O39" s="152">
        <v>13</v>
      </c>
      <c r="P39" s="153">
        <v>0.4277777777777778</v>
      </c>
      <c r="Q39" s="144"/>
      <c r="R39" s="144"/>
      <c r="S39" s="150"/>
      <c r="T39" s="151">
        <f>MAX(日合計)</f>
        <v>35</v>
      </c>
      <c r="U39" s="154">
        <v>13</v>
      </c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</row>
    <row r="40" spans="1:31" ht="13.5" customHeight="1">
      <c r="A40" s="147" t="s">
        <v>19</v>
      </c>
      <c r="B40" s="148"/>
      <c r="C40" s="148"/>
      <c r="D40" s="149">
        <f>COUNTIF(日合計,"&gt;=10")</f>
        <v>2</v>
      </c>
      <c r="E40" s="144"/>
      <c r="F40" s="144"/>
      <c r="G40" s="155"/>
      <c r="H40" s="144"/>
      <c r="I40" s="152"/>
      <c r="J40" s="153"/>
      <c r="K40" s="144"/>
      <c r="L40" s="144"/>
      <c r="M40" s="155"/>
      <c r="N40" s="144"/>
      <c r="O40" s="152"/>
      <c r="P40" s="153"/>
      <c r="Q40" s="144"/>
      <c r="R40" s="144"/>
      <c r="S40" s="155"/>
      <c r="T40" s="144"/>
      <c r="U40" s="153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</row>
    <row r="41" spans="1:31" ht="13.5" customHeight="1">
      <c r="A41" s="156" t="s">
        <v>20</v>
      </c>
      <c r="B41" s="157"/>
      <c r="C41" s="157"/>
      <c r="D41" s="158">
        <f>COUNTIF(日合計,"&gt;=30")</f>
        <v>1</v>
      </c>
      <c r="E41" s="144"/>
      <c r="F41" s="144"/>
      <c r="G41" s="159"/>
      <c r="H41" s="160"/>
      <c r="I41" s="161"/>
      <c r="J41" s="158"/>
      <c r="K41" s="144"/>
      <c r="L41" s="144"/>
      <c r="M41" s="159"/>
      <c r="N41" s="160"/>
      <c r="O41" s="172"/>
      <c r="P41" s="173"/>
      <c r="Q41" s="144"/>
      <c r="R41" s="144"/>
      <c r="S41" s="159"/>
      <c r="T41" s="160"/>
      <c r="U41" s="162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</row>
    <row r="42" spans="6:20" ht="13.5" customHeight="1">
      <c r="F42" s="163"/>
      <c r="K42" s="163"/>
      <c r="L42" s="163"/>
      <c r="M42" s="163"/>
      <c r="N42" s="163"/>
      <c r="O42" s="131"/>
      <c r="P42" s="130"/>
      <c r="Q42" s="163"/>
      <c r="R42" s="163"/>
      <c r="S42" s="163"/>
      <c r="T42" s="163"/>
    </row>
    <row r="43" spans="6:19" ht="13.5" customHeight="1">
      <c r="F43" s="163"/>
      <c r="G43" s="163"/>
      <c r="H43" s="163"/>
      <c r="I43" s="163"/>
      <c r="J43" s="163"/>
      <c r="K43" s="163"/>
      <c r="L43" s="163"/>
      <c r="M43" s="163"/>
      <c r="N43" s="163"/>
      <c r="O43" s="131"/>
      <c r="P43" s="176"/>
      <c r="Q43" s="163"/>
      <c r="R43" s="163"/>
      <c r="S43" s="163"/>
    </row>
    <row r="44" spans="5:20" ht="13.5" customHeight="1">
      <c r="E44" s="11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15"/>
    </row>
    <row r="45" spans="5:20" ht="13.5" customHeight="1">
      <c r="E45" s="164"/>
      <c r="T45" s="164"/>
    </row>
    <row r="46" spans="5:20" ht="13.5" customHeight="1">
      <c r="E46" s="165"/>
      <c r="T46" s="165"/>
    </row>
    <row r="47" spans="5:20" ht="13.5" customHeight="1">
      <c r="E47" s="163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63"/>
    </row>
    <row r="48" spans="1:19" ht="13.5" customHeight="1">
      <c r="A48" s="166"/>
      <c r="B48" s="166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</row>
    <row r="49" spans="6:19" ht="13.5" customHeight="1"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  <row r="50" spans="6:19" ht="13.5" customHeight="1"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10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>
        <v>3.5</v>
      </c>
      <c r="C4" s="56">
        <v>1</v>
      </c>
      <c r="D4" s="56">
        <v>0.5</v>
      </c>
      <c r="E4" s="56">
        <v>1</v>
      </c>
      <c r="F4" s="56">
        <v>3.5</v>
      </c>
      <c r="G4" s="56">
        <v>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>
        <f aca="true" t="shared" si="0" ref="Z4:Z34">IF(COUNT(B4:Y4)=0,"     -",SUM(B4:Y4))</f>
        <v>10.5</v>
      </c>
      <c r="AA4" s="89">
        <v>1</v>
      </c>
      <c r="AB4" s="55">
        <v>4.5</v>
      </c>
      <c r="AC4" s="58">
        <v>0.005555555555555556</v>
      </c>
      <c r="AD4" s="59"/>
      <c r="AE4" s="55">
        <v>1.5</v>
      </c>
      <c r="AF4" s="60">
        <v>0.20069444444444443</v>
      </c>
    </row>
    <row r="5" spans="1:32" ht="13.5" customHeight="1">
      <c r="A5" s="4">
        <v>2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v>2</v>
      </c>
      <c r="Q5" s="63">
        <v>4</v>
      </c>
      <c r="R5" s="63">
        <v>2</v>
      </c>
      <c r="S5" s="63">
        <v>1</v>
      </c>
      <c r="T5" s="63">
        <v>0.5</v>
      </c>
      <c r="U5" s="63">
        <v>0</v>
      </c>
      <c r="V5" s="63">
        <v>0.5</v>
      </c>
      <c r="W5" s="63">
        <v>0.5</v>
      </c>
      <c r="X5" s="63">
        <v>0.5</v>
      </c>
      <c r="Y5" s="63">
        <v>0.5</v>
      </c>
      <c r="Z5" s="64">
        <f t="shared" si="0"/>
        <v>11.5</v>
      </c>
      <c r="AA5" s="90">
        <v>2</v>
      </c>
      <c r="AB5" s="61">
        <v>4</v>
      </c>
      <c r="AC5" s="65">
        <v>0.6805555555555555</v>
      </c>
      <c r="AD5" s="66"/>
      <c r="AE5" s="61">
        <v>2</v>
      </c>
      <c r="AF5" s="67">
        <v>0.6430555555555556</v>
      </c>
    </row>
    <row r="6" spans="1:32" ht="13.5" customHeight="1">
      <c r="A6" s="4">
        <v>3</v>
      </c>
      <c r="B6" s="61">
        <v>1</v>
      </c>
      <c r="C6" s="63">
        <v>0.5</v>
      </c>
      <c r="D6" s="63">
        <v>1</v>
      </c>
      <c r="E6" s="63">
        <v>5</v>
      </c>
      <c r="F6" s="63">
        <v>4.5</v>
      </c>
      <c r="G6" s="63">
        <v>6.5</v>
      </c>
      <c r="H6" s="63">
        <v>2.5</v>
      </c>
      <c r="I6" s="63">
        <v>1.5</v>
      </c>
      <c r="J6" s="63">
        <v>0.5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>
        <f t="shared" si="0"/>
        <v>23</v>
      </c>
      <c r="AA6" s="90">
        <v>3</v>
      </c>
      <c r="AB6" s="61">
        <v>7</v>
      </c>
      <c r="AC6" s="178">
        <v>0.25625</v>
      </c>
      <c r="AD6" s="66"/>
      <c r="AE6" s="61">
        <v>2</v>
      </c>
      <c r="AF6" s="179">
        <v>0.24861111111111112</v>
      </c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tr">
        <f t="shared" si="0"/>
        <v>     -</v>
      </c>
      <c r="AA7" s="90">
        <v>4</v>
      </c>
      <c r="AB7" s="61"/>
      <c r="AC7" s="65"/>
      <c r="AD7" s="66"/>
      <c r="AE7" s="61"/>
      <c r="AF7" s="67"/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tr">
        <f t="shared" si="0"/>
        <v>     -</v>
      </c>
      <c r="AA8" s="90">
        <v>5</v>
      </c>
      <c r="AB8" s="61"/>
      <c r="AC8" s="65"/>
      <c r="AD8" s="66"/>
      <c r="AE8" s="61"/>
      <c r="AF8" s="67"/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65"/>
      <c r="AD9" s="66"/>
      <c r="AE9" s="61"/>
      <c r="AF9" s="67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tr">
        <f t="shared" si="0"/>
        <v>     -</v>
      </c>
      <c r="AA10" s="90">
        <v>7</v>
      </c>
      <c r="AB10" s="61"/>
      <c r="AC10" s="65"/>
      <c r="AD10" s="66"/>
      <c r="AE10" s="61"/>
      <c r="AF10" s="67"/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 t="str">
        <f t="shared" si="0"/>
        <v>     -</v>
      </c>
      <c r="AA11" s="90">
        <v>8</v>
      </c>
      <c r="AB11" s="61"/>
      <c r="AC11" s="65"/>
      <c r="AD11" s="66"/>
      <c r="AE11" s="61"/>
      <c r="AF11" s="67"/>
    </row>
    <row r="12" spans="1:32" ht="13.5" customHeight="1">
      <c r="A12" s="4">
        <v>9</v>
      </c>
      <c r="B12" s="61"/>
      <c r="C12" s="63"/>
      <c r="D12" s="63"/>
      <c r="E12" s="63"/>
      <c r="F12" s="63"/>
      <c r="G12" s="63">
        <v>0.5</v>
      </c>
      <c r="H12" s="63"/>
      <c r="I12" s="63"/>
      <c r="J12" s="63"/>
      <c r="K12" s="63"/>
      <c r="L12" s="63">
        <v>1</v>
      </c>
      <c r="M12" s="63">
        <v>0.5</v>
      </c>
      <c r="N12" s="63">
        <v>0</v>
      </c>
      <c r="O12" s="63">
        <v>1.5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>
        <f t="shared" si="0"/>
        <v>3.5</v>
      </c>
      <c r="AA12" s="90">
        <v>9</v>
      </c>
      <c r="AB12" s="61">
        <v>1.5</v>
      </c>
      <c r="AC12" s="65">
        <v>0.5979166666666667</v>
      </c>
      <c r="AD12" s="66"/>
      <c r="AE12" s="61">
        <v>1</v>
      </c>
      <c r="AF12" s="67">
        <v>0.5631944444444444</v>
      </c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4" t="str">
        <f t="shared" si="0"/>
        <v>     -</v>
      </c>
      <c r="AA13" s="90">
        <v>10</v>
      </c>
      <c r="AB13" s="61"/>
      <c r="AC13" s="65"/>
      <c r="AD13" s="66"/>
      <c r="AE13" s="61"/>
      <c r="AF13" s="67"/>
    </row>
    <row r="14" spans="1:32" ht="13.5" customHeight="1">
      <c r="A14" s="2">
        <v>11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 t="str">
        <f t="shared" si="0"/>
        <v>     -</v>
      </c>
      <c r="AA14" s="89">
        <v>11</v>
      </c>
      <c r="AB14" s="55"/>
      <c r="AC14" s="58"/>
      <c r="AD14" s="59"/>
      <c r="AE14" s="55"/>
      <c r="AF14" s="60"/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 t="str">
        <f t="shared" si="0"/>
        <v>     -</v>
      </c>
      <c r="AA15" s="90">
        <v>12</v>
      </c>
      <c r="AB15" s="61"/>
      <c r="AC15" s="65"/>
      <c r="AD15" s="66"/>
      <c r="AE15" s="61"/>
      <c r="AF15" s="67"/>
    </row>
    <row r="16" spans="1:32" ht="13.5" customHeight="1">
      <c r="A16" s="4">
        <v>13</v>
      </c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 t="str">
        <f t="shared" si="0"/>
        <v>     -</v>
      </c>
      <c r="AA16" s="90">
        <v>13</v>
      </c>
      <c r="AB16" s="61"/>
      <c r="AC16" s="65"/>
      <c r="AD16" s="66"/>
      <c r="AE16" s="61"/>
      <c r="AF16" s="67"/>
    </row>
    <row r="17" spans="1:32" ht="13.5" customHeight="1">
      <c r="A17" s="4">
        <v>14</v>
      </c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 t="str">
        <f t="shared" si="0"/>
        <v>     -</v>
      </c>
      <c r="AA17" s="90">
        <v>14</v>
      </c>
      <c r="AB17" s="61"/>
      <c r="AC17" s="65"/>
      <c r="AD17" s="66"/>
      <c r="AE17" s="61"/>
      <c r="AF17" s="67"/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 t="str">
        <f t="shared" si="0"/>
        <v>     -</v>
      </c>
      <c r="AA18" s="90">
        <v>15</v>
      </c>
      <c r="AB18" s="61"/>
      <c r="AC18" s="65"/>
      <c r="AD18" s="66"/>
      <c r="AE18" s="61"/>
      <c r="AF18" s="67"/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tr">
        <f t="shared" si="0"/>
        <v>     -</v>
      </c>
      <c r="AA19" s="90">
        <v>16</v>
      </c>
      <c r="AB19" s="61"/>
      <c r="AC19" s="178"/>
      <c r="AD19" s="66"/>
      <c r="AE19" s="61"/>
      <c r="AF19" s="179"/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 t="str">
        <f t="shared" si="0"/>
        <v>     -</v>
      </c>
      <c r="AA20" s="90">
        <v>17</v>
      </c>
      <c r="AB20" s="61"/>
      <c r="AC20" s="65"/>
      <c r="AD20" s="66"/>
      <c r="AE20" s="61"/>
      <c r="AF20" s="67"/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65"/>
      <c r="AD21" s="66"/>
      <c r="AE21" s="61"/>
      <c r="AF21" s="67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65"/>
      <c r="AD22" s="66"/>
      <c r="AE22" s="61"/>
      <c r="AF22" s="67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>
        <v>2</v>
      </c>
      <c r="Q23" s="63">
        <v>0</v>
      </c>
      <c r="R23" s="63">
        <v>0</v>
      </c>
      <c r="S23" s="63">
        <v>4.5</v>
      </c>
      <c r="T23" s="63">
        <v>6</v>
      </c>
      <c r="U23" s="63">
        <v>5.5</v>
      </c>
      <c r="V23" s="63">
        <v>3.5</v>
      </c>
      <c r="W23" s="63">
        <v>4</v>
      </c>
      <c r="X23" s="63">
        <v>4.5</v>
      </c>
      <c r="Y23" s="63">
        <v>3.5</v>
      </c>
      <c r="Z23" s="64">
        <f t="shared" si="0"/>
        <v>33.5</v>
      </c>
      <c r="AA23" s="90">
        <v>20</v>
      </c>
      <c r="AB23" s="61">
        <v>7</v>
      </c>
      <c r="AC23" s="65">
        <v>0.7993055555555556</v>
      </c>
      <c r="AD23" s="66"/>
      <c r="AE23" s="61">
        <v>2</v>
      </c>
      <c r="AF23" s="67">
        <v>0.9402777777777778</v>
      </c>
    </row>
    <row r="24" spans="1:32" ht="13.5" customHeight="1">
      <c r="A24" s="2">
        <v>21</v>
      </c>
      <c r="B24" s="55">
        <v>2.5</v>
      </c>
      <c r="C24" s="56">
        <v>0.5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>
        <f t="shared" si="0"/>
        <v>3</v>
      </c>
      <c r="AA24" s="89">
        <v>21</v>
      </c>
      <c r="AB24" s="55">
        <v>4</v>
      </c>
      <c r="AC24" s="58">
        <v>0.025</v>
      </c>
      <c r="AD24" s="59"/>
      <c r="AE24" s="55">
        <v>1</v>
      </c>
      <c r="AF24" s="60">
        <v>0.025</v>
      </c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65"/>
      <c r="AD25" s="66"/>
      <c r="AE25" s="61"/>
      <c r="AF25" s="67"/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>
        <v>0.5</v>
      </c>
      <c r="O26" s="63">
        <v>3</v>
      </c>
      <c r="P26" s="63">
        <v>6</v>
      </c>
      <c r="Q26" s="63">
        <v>1.5</v>
      </c>
      <c r="R26" s="63">
        <v>1.5</v>
      </c>
      <c r="S26" s="63">
        <v>2.5</v>
      </c>
      <c r="T26" s="63">
        <v>1</v>
      </c>
      <c r="U26" s="63">
        <v>1</v>
      </c>
      <c r="V26" s="63"/>
      <c r="W26" s="63"/>
      <c r="X26" s="63"/>
      <c r="Y26" s="63"/>
      <c r="Z26" s="64">
        <f t="shared" si="0"/>
        <v>17</v>
      </c>
      <c r="AA26" s="90">
        <v>23</v>
      </c>
      <c r="AB26" s="61">
        <v>6.5</v>
      </c>
      <c r="AC26" s="65">
        <v>0.6243055555555556</v>
      </c>
      <c r="AD26" s="66"/>
      <c r="AE26" s="61">
        <v>2</v>
      </c>
      <c r="AF26" s="67">
        <v>0.5923611111111111</v>
      </c>
    </row>
    <row r="27" spans="1:32" ht="13.5" customHeight="1">
      <c r="A27" s="4">
        <v>24</v>
      </c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 t="str">
        <f t="shared" si="0"/>
        <v>     -</v>
      </c>
      <c r="AA27" s="90">
        <v>24</v>
      </c>
      <c r="AB27" s="61"/>
      <c r="AC27" s="65"/>
      <c r="AD27" s="66"/>
      <c r="AE27" s="61"/>
      <c r="AF27" s="67"/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>
        <v>0.5</v>
      </c>
      <c r="L28" s="63"/>
      <c r="M28" s="63"/>
      <c r="N28" s="63"/>
      <c r="O28" s="63"/>
      <c r="P28" s="63">
        <v>0.5</v>
      </c>
      <c r="Q28" s="63"/>
      <c r="R28" s="63"/>
      <c r="S28" s="63"/>
      <c r="T28" s="63"/>
      <c r="U28" s="63"/>
      <c r="V28" s="63"/>
      <c r="W28" s="63"/>
      <c r="X28" s="63"/>
      <c r="Y28" s="63"/>
      <c r="Z28" s="64">
        <f t="shared" si="0"/>
        <v>1</v>
      </c>
      <c r="AA28" s="90">
        <v>25</v>
      </c>
      <c r="AB28" s="61">
        <v>0.5</v>
      </c>
      <c r="AC28" s="65">
        <v>0.6291666666666667</v>
      </c>
      <c r="AD28" s="66"/>
      <c r="AE28" s="61">
        <v>0.5</v>
      </c>
      <c r="AF28" s="67">
        <v>0.5944444444444444</v>
      </c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 t="str">
        <f t="shared" si="0"/>
        <v>     -</v>
      </c>
      <c r="AA29" s="90">
        <v>26</v>
      </c>
      <c r="AB29" s="61"/>
      <c r="AC29" s="65"/>
      <c r="AD29" s="66"/>
      <c r="AE29" s="61"/>
      <c r="AF29" s="67"/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 t="str">
        <f t="shared" si="0"/>
        <v>     -</v>
      </c>
      <c r="AA30" s="90">
        <v>27</v>
      </c>
      <c r="AB30" s="61"/>
      <c r="AC30" s="65"/>
      <c r="AD30" s="66"/>
      <c r="AE30" s="61"/>
      <c r="AF30" s="67"/>
    </row>
    <row r="31" spans="1:32" ht="13.5" customHeight="1">
      <c r="A31" s="4">
        <v>28</v>
      </c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>
        <v>0.5</v>
      </c>
      <c r="Y31" s="63">
        <v>0.5</v>
      </c>
      <c r="Z31" s="64">
        <f t="shared" si="0"/>
        <v>1</v>
      </c>
      <c r="AA31" s="90">
        <v>28</v>
      </c>
      <c r="AB31" s="61">
        <v>0.5</v>
      </c>
      <c r="AC31" s="178" t="s">
        <v>21</v>
      </c>
      <c r="AD31" s="66"/>
      <c r="AE31" s="61">
        <v>0.5</v>
      </c>
      <c r="AF31" s="67">
        <v>0.9902777777777777</v>
      </c>
    </row>
    <row r="32" spans="1:32" ht="13.5" customHeight="1">
      <c r="A32" s="4">
        <v>29</v>
      </c>
      <c r="B32" s="61">
        <v>3.5</v>
      </c>
      <c r="C32" s="63">
        <v>2.5</v>
      </c>
      <c r="D32" s="63">
        <v>2</v>
      </c>
      <c r="E32" s="63">
        <v>3</v>
      </c>
      <c r="F32" s="63">
        <v>1.5</v>
      </c>
      <c r="G32" s="63">
        <v>2</v>
      </c>
      <c r="H32" s="63">
        <v>1.5</v>
      </c>
      <c r="I32" s="63">
        <v>1</v>
      </c>
      <c r="J32" s="63">
        <v>1</v>
      </c>
      <c r="K32" s="63">
        <v>1</v>
      </c>
      <c r="L32" s="63">
        <v>0</v>
      </c>
      <c r="M32" s="63">
        <v>0.5</v>
      </c>
      <c r="N32" s="63">
        <v>0.5</v>
      </c>
      <c r="O32" s="63">
        <v>0</v>
      </c>
      <c r="P32" s="63">
        <v>0</v>
      </c>
      <c r="Q32" s="63">
        <v>0.5</v>
      </c>
      <c r="R32" s="63"/>
      <c r="S32" s="63"/>
      <c r="T32" s="63"/>
      <c r="U32" s="63"/>
      <c r="V32" s="63"/>
      <c r="W32" s="63"/>
      <c r="X32" s="63">
        <v>0.5</v>
      </c>
      <c r="Y32" s="63"/>
      <c r="Z32" s="64">
        <f t="shared" si="0"/>
        <v>21</v>
      </c>
      <c r="AA32" s="90">
        <v>29</v>
      </c>
      <c r="AB32" s="61">
        <v>3.5</v>
      </c>
      <c r="AC32" s="65">
        <v>0.05694444444444444</v>
      </c>
      <c r="AD32" s="66"/>
      <c r="AE32" s="61">
        <v>1</v>
      </c>
      <c r="AF32" s="67">
        <v>0.16944444444444443</v>
      </c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 t="str">
        <f t="shared" si="0"/>
        <v>     -</v>
      </c>
      <c r="AA33" s="90">
        <v>30</v>
      </c>
      <c r="AB33" s="61"/>
      <c r="AC33" s="65"/>
      <c r="AD33" s="66"/>
      <c r="AE33" s="61"/>
      <c r="AF33" s="67"/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68">
        <f aca="true" t="shared" si="1" ref="B35:K35">IF(COUNT(B4:B34)=0,"   -",SUM(B4:B34))</f>
        <v>10.5</v>
      </c>
      <c r="C35" s="69">
        <f t="shared" si="1"/>
        <v>4.5</v>
      </c>
      <c r="D35" s="69">
        <f t="shared" si="1"/>
        <v>3.5</v>
      </c>
      <c r="E35" s="69">
        <f t="shared" si="1"/>
        <v>9</v>
      </c>
      <c r="F35" s="69">
        <f t="shared" si="1"/>
        <v>9.5</v>
      </c>
      <c r="G35" s="69">
        <f t="shared" si="1"/>
        <v>10</v>
      </c>
      <c r="H35" s="69">
        <f t="shared" si="1"/>
        <v>4</v>
      </c>
      <c r="I35" s="69">
        <f t="shared" si="1"/>
        <v>2.5</v>
      </c>
      <c r="J35" s="69">
        <f t="shared" si="1"/>
        <v>1.5</v>
      </c>
      <c r="K35" s="69">
        <f t="shared" si="1"/>
        <v>1.5</v>
      </c>
      <c r="L35" s="69">
        <f aca="true" t="shared" si="2" ref="L35:Y35">IF(COUNT(L4:L34)=0,"   -",SUM(L4:L34))</f>
        <v>1</v>
      </c>
      <c r="M35" s="69">
        <f t="shared" si="2"/>
        <v>1</v>
      </c>
      <c r="N35" s="69">
        <f t="shared" si="2"/>
        <v>1</v>
      </c>
      <c r="O35" s="69">
        <f t="shared" si="2"/>
        <v>4.5</v>
      </c>
      <c r="P35" s="69">
        <f t="shared" si="2"/>
        <v>10.5</v>
      </c>
      <c r="Q35" s="69">
        <f t="shared" si="2"/>
        <v>6</v>
      </c>
      <c r="R35" s="69">
        <f t="shared" si="2"/>
        <v>3.5</v>
      </c>
      <c r="S35" s="69">
        <f t="shared" si="2"/>
        <v>8</v>
      </c>
      <c r="T35" s="69">
        <f t="shared" si="2"/>
        <v>7.5</v>
      </c>
      <c r="U35" s="69">
        <f t="shared" si="2"/>
        <v>6.5</v>
      </c>
      <c r="V35" s="69">
        <f t="shared" si="2"/>
        <v>4</v>
      </c>
      <c r="W35" s="69">
        <f t="shared" si="2"/>
        <v>4.5</v>
      </c>
      <c r="X35" s="69">
        <f t="shared" si="2"/>
        <v>6</v>
      </c>
      <c r="Y35" s="69">
        <f t="shared" si="2"/>
        <v>4.5</v>
      </c>
      <c r="Z35" s="68">
        <f>SUM(B4:Y34)</f>
        <v>125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10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10</v>
      </c>
      <c r="E39" s="82"/>
      <c r="F39" s="82"/>
      <c r="G39" s="77"/>
      <c r="H39" s="78">
        <f>MAX(一時間最大)</f>
        <v>7</v>
      </c>
      <c r="I39" s="79">
        <v>3</v>
      </c>
      <c r="J39" s="190">
        <v>0.25625</v>
      </c>
      <c r="K39" s="82"/>
      <c r="L39" s="82"/>
      <c r="M39" s="77"/>
      <c r="N39" s="78">
        <f>MAX(十分間最大)</f>
        <v>2</v>
      </c>
      <c r="O39" s="79">
        <v>2</v>
      </c>
      <c r="P39" s="80">
        <v>0.6430555555555556</v>
      </c>
      <c r="Q39" s="82"/>
      <c r="R39" s="82"/>
      <c r="S39" s="77"/>
      <c r="T39" s="78">
        <f>MAX(日合計)</f>
        <v>33.5</v>
      </c>
      <c r="U39" s="92">
        <v>20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6</v>
      </c>
      <c r="E40" s="82"/>
      <c r="F40" s="82"/>
      <c r="G40" s="81"/>
      <c r="H40" s="82"/>
      <c r="I40" s="79">
        <v>20</v>
      </c>
      <c r="J40" s="80">
        <v>0.7993055555555556</v>
      </c>
      <c r="K40" s="82"/>
      <c r="L40" s="82"/>
      <c r="M40" s="81"/>
      <c r="N40" s="82"/>
      <c r="O40" s="79">
        <v>3</v>
      </c>
      <c r="P40" s="190">
        <v>0.24861111111111112</v>
      </c>
      <c r="Q40" s="82"/>
      <c r="R40" s="82"/>
      <c r="S40" s="81"/>
      <c r="T40" s="82"/>
      <c r="U40" s="80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1</v>
      </c>
      <c r="E41" s="82"/>
      <c r="F41" s="82"/>
      <c r="G41" s="84"/>
      <c r="H41" s="85"/>
      <c r="I41" s="86"/>
      <c r="J41" s="76"/>
      <c r="K41" s="82"/>
      <c r="L41" s="82"/>
      <c r="M41" s="81"/>
      <c r="N41" s="82"/>
      <c r="O41" s="79">
        <v>20</v>
      </c>
      <c r="P41" s="80">
        <v>0.9402777777777778</v>
      </c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222"/>
      <c r="N42" s="223"/>
      <c r="O42" s="224">
        <v>23</v>
      </c>
      <c r="P42" s="95">
        <v>0.5923611111111111</v>
      </c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11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/>
      <c r="G4" s="56">
        <v>2</v>
      </c>
      <c r="H4" s="56">
        <v>0.5</v>
      </c>
      <c r="I4" s="56">
        <v>1</v>
      </c>
      <c r="J4" s="56">
        <v>0.5</v>
      </c>
      <c r="K4" s="56"/>
      <c r="L4" s="56"/>
      <c r="M4" s="56">
        <v>0.5</v>
      </c>
      <c r="N4" s="56">
        <v>0.5</v>
      </c>
      <c r="O4" s="56"/>
      <c r="P4" s="56"/>
      <c r="Q4" s="56">
        <v>0.5</v>
      </c>
      <c r="R4" s="56"/>
      <c r="S4" s="56"/>
      <c r="T4" s="56"/>
      <c r="U4" s="56"/>
      <c r="V4" s="56"/>
      <c r="W4" s="56"/>
      <c r="X4" s="56">
        <v>0.5</v>
      </c>
      <c r="Y4" s="56"/>
      <c r="Z4" s="57">
        <f aca="true" t="shared" si="0" ref="Z4:Z34">IF(COUNT(B4:Y4)=0,"     -",SUM(B4:Y4))</f>
        <v>6</v>
      </c>
      <c r="AA4" s="89">
        <v>1</v>
      </c>
      <c r="AB4" s="55">
        <v>2</v>
      </c>
      <c r="AC4" s="58">
        <v>0.26875</v>
      </c>
      <c r="AD4" s="59"/>
      <c r="AE4" s="55">
        <v>1</v>
      </c>
      <c r="AF4" s="60">
        <v>0.2340277777777778</v>
      </c>
    </row>
    <row r="5" spans="1:32" ht="13.5" customHeight="1">
      <c r="A5" s="4">
        <v>2</v>
      </c>
      <c r="B5" s="61"/>
      <c r="C5" s="62"/>
      <c r="D5" s="63"/>
      <c r="E5" s="63"/>
      <c r="F5" s="63"/>
      <c r="G5" s="63">
        <v>0.5</v>
      </c>
      <c r="H5" s="63"/>
      <c r="I5" s="63"/>
      <c r="J5" s="63"/>
      <c r="K5" s="63"/>
      <c r="L5" s="63"/>
      <c r="M5" s="63"/>
      <c r="N5" s="63"/>
      <c r="O5" s="63"/>
      <c r="P5" s="63"/>
      <c r="Q5" s="63">
        <v>0.5</v>
      </c>
      <c r="R5" s="63">
        <v>0</v>
      </c>
      <c r="S5" s="63">
        <v>0.5</v>
      </c>
      <c r="T5" s="63"/>
      <c r="U5" s="63"/>
      <c r="V5" s="63"/>
      <c r="W5" s="63"/>
      <c r="X5" s="63">
        <v>4</v>
      </c>
      <c r="Y5" s="63">
        <v>1.5</v>
      </c>
      <c r="Z5" s="64">
        <f t="shared" si="0"/>
        <v>7</v>
      </c>
      <c r="AA5" s="90">
        <v>2</v>
      </c>
      <c r="AB5" s="61">
        <v>5</v>
      </c>
      <c r="AC5" s="65">
        <v>0.970138888888889</v>
      </c>
      <c r="AD5" s="66"/>
      <c r="AE5" s="61">
        <v>2</v>
      </c>
      <c r="AF5" s="67">
        <v>0.9486111111111111</v>
      </c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tr">
        <f t="shared" si="0"/>
        <v>     -</v>
      </c>
      <c r="AA6" s="90">
        <v>3</v>
      </c>
      <c r="AB6" s="61"/>
      <c r="AC6" s="65"/>
      <c r="AD6" s="66"/>
      <c r="AE6" s="61"/>
      <c r="AF6" s="67"/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>
        <v>0.5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>
        <f t="shared" si="0"/>
        <v>0.5</v>
      </c>
      <c r="AA7" s="90">
        <v>4</v>
      </c>
      <c r="AB7" s="61">
        <v>0.5</v>
      </c>
      <c r="AC7" s="65">
        <v>0.32430555555555557</v>
      </c>
      <c r="AD7" s="66"/>
      <c r="AE7" s="61">
        <v>0.5</v>
      </c>
      <c r="AF7" s="67">
        <v>0.28958333333333336</v>
      </c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tr">
        <f t="shared" si="0"/>
        <v>     -</v>
      </c>
      <c r="AA8" s="90">
        <v>5</v>
      </c>
      <c r="AB8" s="61"/>
      <c r="AC8" s="65"/>
      <c r="AD8" s="66"/>
      <c r="AE8" s="61"/>
      <c r="AF8" s="67"/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65"/>
      <c r="AD9" s="66"/>
      <c r="AE9" s="61"/>
      <c r="AF9" s="67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>
        <v>1</v>
      </c>
      <c r="L10" s="63">
        <v>1</v>
      </c>
      <c r="M10" s="63">
        <v>2.5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>
        <f t="shared" si="0"/>
        <v>4.5</v>
      </c>
      <c r="AA10" s="90">
        <v>7</v>
      </c>
      <c r="AB10" s="61">
        <v>2.5</v>
      </c>
      <c r="AC10" s="65">
        <v>0.5034722222222222</v>
      </c>
      <c r="AD10" s="66"/>
      <c r="AE10" s="61">
        <v>1</v>
      </c>
      <c r="AF10" s="67">
        <v>0.47222222222222227</v>
      </c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 t="str">
        <f t="shared" si="0"/>
        <v>     -</v>
      </c>
      <c r="AA11" s="90">
        <v>8</v>
      </c>
      <c r="AB11" s="61"/>
      <c r="AC11" s="65"/>
      <c r="AD11" s="66"/>
      <c r="AE11" s="61"/>
      <c r="AF11" s="67"/>
    </row>
    <row r="12" spans="1:32" ht="13.5" customHeight="1">
      <c r="A12" s="4">
        <v>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 t="str">
        <f t="shared" si="0"/>
        <v>     -</v>
      </c>
      <c r="AA12" s="90">
        <v>9</v>
      </c>
      <c r="AB12" s="61"/>
      <c r="AC12" s="65"/>
      <c r="AD12" s="66"/>
      <c r="AE12" s="61"/>
      <c r="AF12" s="67"/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4" t="str">
        <f t="shared" si="0"/>
        <v>     -</v>
      </c>
      <c r="AA13" s="90">
        <v>10</v>
      </c>
      <c r="AB13" s="61"/>
      <c r="AC13" s="65"/>
      <c r="AD13" s="66"/>
      <c r="AE13" s="61"/>
      <c r="AF13" s="67"/>
    </row>
    <row r="14" spans="1:32" ht="13.5" customHeight="1">
      <c r="A14" s="2">
        <v>11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 t="str">
        <f t="shared" si="0"/>
        <v>     -</v>
      </c>
      <c r="AA14" s="89">
        <v>11</v>
      </c>
      <c r="AB14" s="55"/>
      <c r="AC14" s="58"/>
      <c r="AD14" s="59"/>
      <c r="AE14" s="55"/>
      <c r="AF14" s="60"/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 t="str">
        <f t="shared" si="0"/>
        <v>     -</v>
      </c>
      <c r="AA15" s="90">
        <v>12</v>
      </c>
      <c r="AB15" s="61"/>
      <c r="AC15" s="65"/>
      <c r="AD15" s="66"/>
      <c r="AE15" s="61"/>
      <c r="AF15" s="67"/>
    </row>
    <row r="16" spans="1:32" ht="13.5" customHeight="1">
      <c r="A16" s="4">
        <v>13</v>
      </c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 t="str">
        <f t="shared" si="0"/>
        <v>     -</v>
      </c>
      <c r="AA16" s="90">
        <v>13</v>
      </c>
      <c r="AB16" s="61"/>
      <c r="AC16" s="65"/>
      <c r="AD16" s="66"/>
      <c r="AE16" s="61"/>
      <c r="AF16" s="67"/>
    </row>
    <row r="17" spans="1:32" ht="13.5" customHeight="1">
      <c r="A17" s="4">
        <v>14</v>
      </c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>
        <v>0.5</v>
      </c>
      <c r="X17" s="63">
        <v>0.5</v>
      </c>
      <c r="Y17" s="63">
        <v>1.5</v>
      </c>
      <c r="Z17" s="64">
        <f t="shared" si="0"/>
        <v>2.5</v>
      </c>
      <c r="AA17" s="90">
        <v>14</v>
      </c>
      <c r="AB17" s="61">
        <v>2</v>
      </c>
      <c r="AC17" s="65">
        <v>0.9923611111111111</v>
      </c>
      <c r="AD17" s="66"/>
      <c r="AE17" s="61">
        <v>1.5</v>
      </c>
      <c r="AF17" s="67">
        <v>0.9902777777777777</v>
      </c>
    </row>
    <row r="18" spans="1:32" ht="13.5" customHeight="1">
      <c r="A18" s="4">
        <v>15</v>
      </c>
      <c r="B18" s="61">
        <v>0.5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>
        <v>0.5</v>
      </c>
      <c r="U18" s="63">
        <v>1</v>
      </c>
      <c r="V18" s="63">
        <v>0</v>
      </c>
      <c r="W18" s="63">
        <v>0.5</v>
      </c>
      <c r="X18" s="63"/>
      <c r="Y18" s="63"/>
      <c r="Z18" s="64">
        <f t="shared" si="0"/>
        <v>2.5</v>
      </c>
      <c r="AA18" s="90">
        <v>15</v>
      </c>
      <c r="AB18" s="61">
        <v>2</v>
      </c>
      <c r="AC18" s="178">
        <v>0.02638888888888889</v>
      </c>
      <c r="AD18" s="66"/>
      <c r="AE18" s="61">
        <v>0.5</v>
      </c>
      <c r="AF18" s="67">
        <v>0.9208333333333334</v>
      </c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tr">
        <f t="shared" si="0"/>
        <v>     -</v>
      </c>
      <c r="AA19" s="90">
        <v>16</v>
      </c>
      <c r="AB19" s="61"/>
      <c r="AC19" s="65"/>
      <c r="AD19" s="66"/>
      <c r="AE19" s="61"/>
      <c r="AF19" s="67"/>
    </row>
    <row r="20" spans="1:32" ht="13.5" customHeight="1">
      <c r="A20" s="4">
        <v>17</v>
      </c>
      <c r="B20" s="61"/>
      <c r="C20" s="63"/>
      <c r="D20" s="63"/>
      <c r="E20" s="63">
        <v>0.5</v>
      </c>
      <c r="F20" s="63">
        <v>1</v>
      </c>
      <c r="G20" s="63">
        <v>4</v>
      </c>
      <c r="H20" s="63">
        <v>3</v>
      </c>
      <c r="I20" s="63">
        <v>2</v>
      </c>
      <c r="J20" s="63">
        <v>2.5</v>
      </c>
      <c r="K20" s="63">
        <v>4</v>
      </c>
      <c r="L20" s="63">
        <v>3</v>
      </c>
      <c r="M20" s="63">
        <v>3</v>
      </c>
      <c r="N20" s="63">
        <v>0.5</v>
      </c>
      <c r="O20" s="63">
        <v>1</v>
      </c>
      <c r="P20" s="63">
        <v>1</v>
      </c>
      <c r="Q20" s="63">
        <v>0.5</v>
      </c>
      <c r="R20" s="63"/>
      <c r="S20" s="63"/>
      <c r="T20" s="63"/>
      <c r="U20" s="63"/>
      <c r="V20" s="63"/>
      <c r="W20" s="63"/>
      <c r="X20" s="63"/>
      <c r="Y20" s="63"/>
      <c r="Z20" s="64">
        <f t="shared" si="0"/>
        <v>26</v>
      </c>
      <c r="AA20" s="90">
        <v>17</v>
      </c>
      <c r="AB20" s="61">
        <v>4</v>
      </c>
      <c r="AC20" s="65">
        <v>0.48680555555555555</v>
      </c>
      <c r="AD20" s="66"/>
      <c r="AE20" s="61">
        <v>1</v>
      </c>
      <c r="AF20" s="67">
        <v>0.47222222222222227</v>
      </c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65"/>
      <c r="AD21" s="66"/>
      <c r="AE21" s="61"/>
      <c r="AF21" s="67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65"/>
      <c r="AD22" s="66"/>
      <c r="AE22" s="61"/>
      <c r="AF22" s="67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>
        <v>0.5</v>
      </c>
      <c r="S23" s="63">
        <v>0.5</v>
      </c>
      <c r="T23" s="63">
        <v>1.5</v>
      </c>
      <c r="U23" s="63">
        <v>2</v>
      </c>
      <c r="V23" s="63">
        <v>0.5</v>
      </c>
      <c r="W23" s="63">
        <v>0</v>
      </c>
      <c r="X23" s="63">
        <v>0.5</v>
      </c>
      <c r="Y23" s="63">
        <v>0</v>
      </c>
      <c r="Z23" s="64">
        <f t="shared" si="0"/>
        <v>5.5</v>
      </c>
      <c r="AA23" s="90">
        <v>20</v>
      </c>
      <c r="AB23" s="61">
        <v>2.5</v>
      </c>
      <c r="AC23" s="65">
        <v>0.8458333333333333</v>
      </c>
      <c r="AD23" s="66"/>
      <c r="AE23" s="61">
        <v>1</v>
      </c>
      <c r="AF23" s="67">
        <v>0.8270833333333334</v>
      </c>
    </row>
    <row r="24" spans="1:32" ht="13.5" customHeight="1">
      <c r="A24" s="2">
        <v>21</v>
      </c>
      <c r="B24" s="55">
        <v>0.5</v>
      </c>
      <c r="C24" s="56">
        <v>0.5</v>
      </c>
      <c r="D24" s="56">
        <v>3</v>
      </c>
      <c r="E24" s="56">
        <v>4.5</v>
      </c>
      <c r="F24" s="56">
        <v>3</v>
      </c>
      <c r="G24" s="56">
        <v>3</v>
      </c>
      <c r="H24" s="56">
        <v>4.5</v>
      </c>
      <c r="I24" s="56">
        <v>1</v>
      </c>
      <c r="J24" s="56">
        <v>1</v>
      </c>
      <c r="K24" s="56"/>
      <c r="L24" s="56"/>
      <c r="M24" s="56"/>
      <c r="N24" s="56"/>
      <c r="O24" s="56"/>
      <c r="P24" s="56"/>
      <c r="Q24" s="56"/>
      <c r="R24" s="56">
        <v>0.5</v>
      </c>
      <c r="S24" s="56"/>
      <c r="T24" s="56"/>
      <c r="U24" s="56"/>
      <c r="V24" s="56"/>
      <c r="W24" s="56"/>
      <c r="X24" s="56"/>
      <c r="Y24" s="56"/>
      <c r="Z24" s="57">
        <f t="shared" si="0"/>
        <v>21.5</v>
      </c>
      <c r="AA24" s="89">
        <v>21</v>
      </c>
      <c r="AB24" s="55">
        <v>5</v>
      </c>
      <c r="AC24" s="58">
        <v>0.19791666666666666</v>
      </c>
      <c r="AD24" s="59"/>
      <c r="AE24" s="55">
        <v>2.5</v>
      </c>
      <c r="AF24" s="60">
        <v>0.16111111111111112</v>
      </c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65"/>
      <c r="AD25" s="66"/>
      <c r="AE25" s="61"/>
      <c r="AF25" s="67"/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 t="str">
        <f t="shared" si="0"/>
        <v>     -</v>
      </c>
      <c r="AA26" s="90">
        <v>23</v>
      </c>
      <c r="AB26" s="61"/>
      <c r="AC26" s="65"/>
      <c r="AD26" s="66"/>
      <c r="AE26" s="61"/>
      <c r="AF26" s="67"/>
    </row>
    <row r="27" spans="1:32" ht="13.5" customHeight="1">
      <c r="A27" s="4">
        <v>24</v>
      </c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 t="str">
        <f t="shared" si="0"/>
        <v>     -</v>
      </c>
      <c r="AA27" s="90">
        <v>24</v>
      </c>
      <c r="AB27" s="61"/>
      <c r="AC27" s="65"/>
      <c r="AD27" s="66"/>
      <c r="AE27" s="61"/>
      <c r="AF27" s="67"/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65"/>
      <c r="AD28" s="66"/>
      <c r="AE28" s="61"/>
      <c r="AF28" s="67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 t="str">
        <f t="shared" si="0"/>
        <v>     -</v>
      </c>
      <c r="AA29" s="90">
        <v>26</v>
      </c>
      <c r="AB29" s="61"/>
      <c r="AC29" s="65"/>
      <c r="AD29" s="66"/>
      <c r="AE29" s="61"/>
      <c r="AF29" s="67"/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2"/>
      <c r="N30" s="63"/>
      <c r="O30" s="63"/>
      <c r="P30" s="63"/>
      <c r="Q30" s="63"/>
      <c r="R30" s="63"/>
      <c r="S30" s="63">
        <v>0.5</v>
      </c>
      <c r="T30" s="63">
        <v>0.5</v>
      </c>
      <c r="U30" s="63"/>
      <c r="V30" s="63"/>
      <c r="W30" s="63"/>
      <c r="X30" s="63"/>
      <c r="Y30" s="63"/>
      <c r="Z30" s="64">
        <f t="shared" si="0"/>
        <v>1</v>
      </c>
      <c r="AA30" s="90">
        <v>27</v>
      </c>
      <c r="AB30" s="61">
        <v>0.5</v>
      </c>
      <c r="AC30" s="65">
        <v>0.8222222222222223</v>
      </c>
      <c r="AD30" s="66"/>
      <c r="AE30" s="61">
        <v>0.5</v>
      </c>
      <c r="AF30" s="67">
        <v>0.7875</v>
      </c>
    </row>
    <row r="31" spans="1:32" ht="13.5" customHeight="1">
      <c r="A31" s="4">
        <v>28</v>
      </c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 t="str">
        <f t="shared" si="0"/>
        <v>     -</v>
      </c>
      <c r="AA31" s="90">
        <v>28</v>
      </c>
      <c r="AB31" s="61"/>
      <c r="AC31" s="65"/>
      <c r="AD31" s="66"/>
      <c r="AE31" s="61"/>
      <c r="AF31" s="67"/>
    </row>
    <row r="32" spans="1:32" ht="13.5" customHeight="1">
      <c r="A32" s="4">
        <v>29</v>
      </c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 t="str">
        <f t="shared" si="0"/>
        <v>     -</v>
      </c>
      <c r="AA32" s="90">
        <v>29</v>
      </c>
      <c r="AB32" s="61"/>
      <c r="AC32" s="65"/>
      <c r="AD32" s="66"/>
      <c r="AE32" s="61"/>
      <c r="AF32" s="67"/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 t="str">
        <f t="shared" si="0"/>
        <v>     -</v>
      </c>
      <c r="AA33" s="90">
        <v>30</v>
      </c>
      <c r="AB33" s="61"/>
      <c r="AC33" s="178"/>
      <c r="AD33" s="66"/>
      <c r="AE33" s="61"/>
      <c r="AF33" s="67"/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68">
        <f aca="true" t="shared" si="1" ref="B35:K35">IF(COUNT(B4:B34)=0,"   -",SUM(B4:B34))</f>
        <v>1</v>
      </c>
      <c r="C35" s="69">
        <f t="shared" si="1"/>
        <v>0.5</v>
      </c>
      <c r="D35" s="69">
        <f t="shared" si="1"/>
        <v>3</v>
      </c>
      <c r="E35" s="69">
        <f t="shared" si="1"/>
        <v>5</v>
      </c>
      <c r="F35" s="69">
        <f t="shared" si="1"/>
        <v>4</v>
      </c>
      <c r="G35" s="69">
        <f t="shared" si="1"/>
        <v>9.5</v>
      </c>
      <c r="H35" s="69">
        <f t="shared" si="1"/>
        <v>8.5</v>
      </c>
      <c r="I35" s="69">
        <f t="shared" si="1"/>
        <v>4</v>
      </c>
      <c r="J35" s="69">
        <f t="shared" si="1"/>
        <v>4</v>
      </c>
      <c r="K35" s="69">
        <f t="shared" si="1"/>
        <v>5</v>
      </c>
      <c r="L35" s="69">
        <f aca="true" t="shared" si="2" ref="L35:Y35">IF(COUNT(L4:L34)=0,"   -",SUM(L4:L34))</f>
        <v>4</v>
      </c>
      <c r="M35" s="69">
        <f t="shared" si="2"/>
        <v>6</v>
      </c>
      <c r="N35" s="69">
        <f t="shared" si="2"/>
        <v>1</v>
      </c>
      <c r="O35" s="69">
        <f t="shared" si="2"/>
        <v>1</v>
      </c>
      <c r="P35" s="69">
        <f t="shared" si="2"/>
        <v>1</v>
      </c>
      <c r="Q35" s="69">
        <f t="shared" si="2"/>
        <v>1.5</v>
      </c>
      <c r="R35" s="69">
        <f t="shared" si="2"/>
        <v>1</v>
      </c>
      <c r="S35" s="69">
        <f t="shared" si="2"/>
        <v>1.5</v>
      </c>
      <c r="T35" s="69">
        <f t="shared" si="2"/>
        <v>2.5</v>
      </c>
      <c r="U35" s="69">
        <f t="shared" si="2"/>
        <v>3</v>
      </c>
      <c r="V35" s="69">
        <f t="shared" si="2"/>
        <v>0.5</v>
      </c>
      <c r="W35" s="69">
        <f t="shared" si="2"/>
        <v>1</v>
      </c>
      <c r="X35" s="69">
        <f t="shared" si="2"/>
        <v>5.5</v>
      </c>
      <c r="Y35" s="69">
        <f t="shared" si="2"/>
        <v>3</v>
      </c>
      <c r="Z35" s="68">
        <f>SUM(B4:Y34)</f>
        <v>77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10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9</v>
      </c>
      <c r="E39" s="82"/>
      <c r="F39" s="82"/>
      <c r="G39" s="77"/>
      <c r="H39" s="78">
        <f>MAX(一時間最大)</f>
        <v>5</v>
      </c>
      <c r="I39" s="79">
        <v>2</v>
      </c>
      <c r="J39" s="80">
        <v>0.970138888888889</v>
      </c>
      <c r="K39" s="82"/>
      <c r="L39" s="82"/>
      <c r="M39" s="77"/>
      <c r="N39" s="78">
        <f>MAX(十分間最大)</f>
        <v>2.5</v>
      </c>
      <c r="O39" s="79">
        <v>21</v>
      </c>
      <c r="P39" s="80">
        <v>0.16111111111111112</v>
      </c>
      <c r="Q39" s="82"/>
      <c r="R39" s="82"/>
      <c r="S39" s="77"/>
      <c r="T39" s="78">
        <f>MAX(日合計)</f>
        <v>26</v>
      </c>
      <c r="U39" s="92">
        <v>17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2</v>
      </c>
      <c r="E40" s="82"/>
      <c r="F40" s="82"/>
      <c r="G40" s="81"/>
      <c r="H40" s="82"/>
      <c r="I40" s="79">
        <v>21</v>
      </c>
      <c r="J40" s="80">
        <v>0.19791666666666666</v>
      </c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9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0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12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 t="str">
        <f aca="true" t="shared" si="0" ref="Z4:Z34">IF(COUNT(B4:Y4)=0,"     -",SUM(B4:Y4))</f>
        <v>     -</v>
      </c>
      <c r="AA4" s="89">
        <v>1</v>
      </c>
      <c r="AB4" s="55"/>
      <c r="AC4" s="58"/>
      <c r="AD4" s="59"/>
      <c r="AE4" s="55"/>
      <c r="AF4" s="60"/>
    </row>
    <row r="5" spans="1:32" ht="13.5" customHeight="1">
      <c r="A5" s="4">
        <v>2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 t="str">
        <f t="shared" si="0"/>
        <v>     -</v>
      </c>
      <c r="AA5" s="90">
        <v>2</v>
      </c>
      <c r="AB5" s="61"/>
      <c r="AC5" s="65"/>
      <c r="AD5" s="66"/>
      <c r="AE5" s="61"/>
      <c r="AF5" s="67"/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tr">
        <f t="shared" si="0"/>
        <v>     -</v>
      </c>
      <c r="AA6" s="90">
        <v>3</v>
      </c>
      <c r="AB6" s="61"/>
      <c r="AC6" s="65"/>
      <c r="AD6" s="66"/>
      <c r="AE6" s="61"/>
      <c r="AF6" s="67"/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tr">
        <f t="shared" si="0"/>
        <v>     -</v>
      </c>
      <c r="AA7" s="90">
        <v>4</v>
      </c>
      <c r="AB7" s="61"/>
      <c r="AC7" s="65"/>
      <c r="AD7" s="66"/>
      <c r="AE7" s="61"/>
      <c r="AF7" s="67"/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tr">
        <f t="shared" si="0"/>
        <v>     -</v>
      </c>
      <c r="AA8" s="90">
        <v>5</v>
      </c>
      <c r="AB8" s="61"/>
      <c r="AC8" s="65"/>
      <c r="AD8" s="66"/>
      <c r="AE8" s="61"/>
      <c r="AF8" s="67"/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65"/>
      <c r="AD9" s="66"/>
      <c r="AE9" s="61"/>
      <c r="AF9" s="67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tr">
        <f t="shared" si="0"/>
        <v>     -</v>
      </c>
      <c r="AA10" s="90">
        <v>7</v>
      </c>
      <c r="AB10" s="61"/>
      <c r="AC10" s="65"/>
      <c r="AD10" s="66"/>
      <c r="AE10" s="61"/>
      <c r="AF10" s="67"/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 t="str">
        <f t="shared" si="0"/>
        <v>     -</v>
      </c>
      <c r="AA11" s="90">
        <v>8</v>
      </c>
      <c r="AB11" s="61"/>
      <c r="AC11" s="65"/>
      <c r="AD11" s="66"/>
      <c r="AE11" s="61"/>
      <c r="AF11" s="67"/>
    </row>
    <row r="12" spans="1:32" ht="13.5" customHeight="1">
      <c r="A12" s="4">
        <v>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 t="str">
        <f t="shared" si="0"/>
        <v>     -</v>
      </c>
      <c r="AA12" s="90">
        <v>9</v>
      </c>
      <c r="AB12" s="61"/>
      <c r="AC12" s="65"/>
      <c r="AD12" s="66"/>
      <c r="AE12" s="61"/>
      <c r="AF12" s="67"/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4" t="str">
        <f t="shared" si="0"/>
        <v>     -</v>
      </c>
      <c r="AA13" s="90">
        <v>10</v>
      </c>
      <c r="AB13" s="61"/>
      <c r="AC13" s="65"/>
      <c r="AD13" s="66"/>
      <c r="AE13" s="61"/>
      <c r="AF13" s="67"/>
    </row>
    <row r="14" spans="1:32" ht="13.5" customHeight="1">
      <c r="A14" s="2">
        <v>11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 t="str">
        <f t="shared" si="0"/>
        <v>     -</v>
      </c>
      <c r="AA14" s="89">
        <v>11</v>
      </c>
      <c r="AB14" s="55"/>
      <c r="AC14" s="58"/>
      <c r="AD14" s="59"/>
      <c r="AE14" s="55"/>
      <c r="AF14" s="60"/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 t="str">
        <f t="shared" si="0"/>
        <v>     -</v>
      </c>
      <c r="AA15" s="90">
        <v>12</v>
      </c>
      <c r="AB15" s="61"/>
      <c r="AC15" s="65"/>
      <c r="AD15" s="66"/>
      <c r="AE15" s="61"/>
      <c r="AF15" s="67"/>
    </row>
    <row r="16" spans="1:32" ht="13.5" customHeight="1">
      <c r="A16" s="4">
        <v>13</v>
      </c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 t="str">
        <f t="shared" si="0"/>
        <v>     -</v>
      </c>
      <c r="AA16" s="90">
        <v>13</v>
      </c>
      <c r="AB16" s="61"/>
      <c r="AC16" s="65"/>
      <c r="AD16" s="66"/>
      <c r="AE16" s="61"/>
      <c r="AF16" s="67"/>
    </row>
    <row r="17" spans="1:32" ht="13.5" customHeight="1">
      <c r="A17" s="4">
        <v>14</v>
      </c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 t="str">
        <f t="shared" si="0"/>
        <v>     -</v>
      </c>
      <c r="AA17" s="90">
        <v>14</v>
      </c>
      <c r="AB17" s="61"/>
      <c r="AC17" s="65"/>
      <c r="AD17" s="66"/>
      <c r="AE17" s="61"/>
      <c r="AF17" s="67"/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 t="str">
        <f t="shared" si="0"/>
        <v>     -</v>
      </c>
      <c r="AA18" s="90">
        <v>15</v>
      </c>
      <c r="AB18" s="61"/>
      <c r="AC18" s="65"/>
      <c r="AD18" s="66"/>
      <c r="AE18" s="61"/>
      <c r="AF18" s="67"/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tr">
        <f t="shared" si="0"/>
        <v>     -</v>
      </c>
      <c r="AA19" s="90">
        <v>16</v>
      </c>
      <c r="AB19" s="61"/>
      <c r="AC19" s="65"/>
      <c r="AD19" s="66"/>
      <c r="AE19" s="61"/>
      <c r="AF19" s="67"/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 t="str">
        <f t="shared" si="0"/>
        <v>     -</v>
      </c>
      <c r="AA20" s="90">
        <v>17</v>
      </c>
      <c r="AB20" s="61"/>
      <c r="AC20" s="65"/>
      <c r="AD20" s="66"/>
      <c r="AE20" s="61"/>
      <c r="AF20" s="67"/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65"/>
      <c r="AD21" s="66"/>
      <c r="AE21" s="61"/>
      <c r="AF21" s="67"/>
    </row>
    <row r="22" spans="1:32" ht="13.5" customHeight="1">
      <c r="A22" s="4">
        <v>19</v>
      </c>
      <c r="B22" s="61"/>
      <c r="C22" s="63"/>
      <c r="D22" s="63"/>
      <c r="E22" s="63"/>
      <c r="F22" s="63">
        <v>0.5</v>
      </c>
      <c r="G22" s="63">
        <v>0.5</v>
      </c>
      <c r="H22" s="63">
        <v>0.5</v>
      </c>
      <c r="I22" s="63">
        <v>0</v>
      </c>
      <c r="J22" s="63">
        <v>0.5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>
        <f t="shared" si="0"/>
        <v>2</v>
      </c>
      <c r="AA22" s="90">
        <v>19</v>
      </c>
      <c r="AB22" s="61">
        <v>1</v>
      </c>
      <c r="AC22" s="65">
        <v>0.2736111111111111</v>
      </c>
      <c r="AD22" s="66"/>
      <c r="AE22" s="61">
        <v>0.5</v>
      </c>
      <c r="AF22" s="67">
        <v>0.3743055555555555</v>
      </c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>
        <v>1</v>
      </c>
      <c r="W23" s="63"/>
      <c r="X23" s="63"/>
      <c r="Y23" s="63"/>
      <c r="Z23" s="64">
        <f t="shared" si="0"/>
        <v>1</v>
      </c>
      <c r="AA23" s="90">
        <v>20</v>
      </c>
      <c r="AB23" s="61">
        <v>1</v>
      </c>
      <c r="AC23" s="65">
        <v>0.8770833333333333</v>
      </c>
      <c r="AD23" s="66"/>
      <c r="AE23" s="61">
        <v>1</v>
      </c>
      <c r="AF23" s="67">
        <v>0.842361111111111</v>
      </c>
    </row>
    <row r="24" spans="1:32" ht="13.5" customHeight="1">
      <c r="A24" s="2">
        <v>21</v>
      </c>
      <c r="B24" s="55"/>
      <c r="C24" s="56"/>
      <c r="D24" s="56"/>
      <c r="E24" s="56">
        <v>0.5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>
        <f t="shared" si="0"/>
        <v>0.5</v>
      </c>
      <c r="AA24" s="89">
        <v>21</v>
      </c>
      <c r="AB24" s="55">
        <v>0.5</v>
      </c>
      <c r="AC24" s="58">
        <v>0.20069444444444443</v>
      </c>
      <c r="AD24" s="59"/>
      <c r="AE24" s="55">
        <v>0.5</v>
      </c>
      <c r="AF24" s="60">
        <v>0.16597222222222222</v>
      </c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65"/>
      <c r="AD25" s="66"/>
      <c r="AE25" s="61"/>
      <c r="AF25" s="67"/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 t="str">
        <f t="shared" si="0"/>
        <v>     -</v>
      </c>
      <c r="AA26" s="90">
        <v>23</v>
      </c>
      <c r="AB26" s="61"/>
      <c r="AC26" s="65"/>
      <c r="AD26" s="66"/>
      <c r="AE26" s="61"/>
      <c r="AF26" s="67"/>
    </row>
    <row r="27" spans="1:32" ht="13.5" customHeight="1">
      <c r="A27" s="4">
        <v>24</v>
      </c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 t="str">
        <f t="shared" si="0"/>
        <v>     -</v>
      </c>
      <c r="AA27" s="90">
        <v>24</v>
      </c>
      <c r="AB27" s="61"/>
      <c r="AC27" s="65"/>
      <c r="AD27" s="66"/>
      <c r="AE27" s="61"/>
      <c r="AF27" s="67"/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65"/>
      <c r="AD28" s="66"/>
      <c r="AE28" s="61"/>
      <c r="AF28" s="67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 t="str">
        <f t="shared" si="0"/>
        <v>     -</v>
      </c>
      <c r="AA29" s="90">
        <v>26</v>
      </c>
      <c r="AB29" s="61"/>
      <c r="AC29" s="65"/>
      <c r="AD29" s="66"/>
      <c r="AE29" s="61"/>
      <c r="AF29" s="67"/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 t="str">
        <f t="shared" si="0"/>
        <v>     -</v>
      </c>
      <c r="AA30" s="90">
        <v>27</v>
      </c>
      <c r="AB30" s="61"/>
      <c r="AC30" s="65"/>
      <c r="AD30" s="66"/>
      <c r="AE30" s="61"/>
      <c r="AF30" s="67"/>
    </row>
    <row r="31" spans="1:32" ht="13.5" customHeight="1">
      <c r="A31" s="4">
        <v>28</v>
      </c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 t="str">
        <f t="shared" si="0"/>
        <v>     -</v>
      </c>
      <c r="AA31" s="90">
        <v>28</v>
      </c>
      <c r="AB31" s="61"/>
      <c r="AC31" s="65"/>
      <c r="AD31" s="66"/>
      <c r="AE31" s="61"/>
      <c r="AF31" s="67"/>
    </row>
    <row r="32" spans="1:32" ht="13.5" customHeight="1">
      <c r="A32" s="4">
        <v>29</v>
      </c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 t="str">
        <f t="shared" si="0"/>
        <v>     -</v>
      </c>
      <c r="AA32" s="90">
        <v>29</v>
      </c>
      <c r="AB32" s="61"/>
      <c r="AC32" s="65"/>
      <c r="AD32" s="66"/>
      <c r="AE32" s="61"/>
      <c r="AF32" s="67"/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 t="str">
        <f t="shared" si="0"/>
        <v>     -</v>
      </c>
      <c r="AA33" s="90">
        <v>30</v>
      </c>
      <c r="AB33" s="61"/>
      <c r="AC33" s="65"/>
      <c r="AD33" s="66"/>
      <c r="AE33" s="61"/>
      <c r="AF33" s="67"/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68" t="str">
        <f aca="true" t="shared" si="1" ref="B35:K35">IF(COUNT(B4:B34)=0,"   -",SUM(B4:B34))</f>
        <v>   -</v>
      </c>
      <c r="C35" s="69" t="str">
        <f t="shared" si="1"/>
        <v>   -</v>
      </c>
      <c r="D35" s="69" t="str">
        <f t="shared" si="1"/>
        <v>   -</v>
      </c>
      <c r="E35" s="69">
        <f t="shared" si="1"/>
        <v>0.5</v>
      </c>
      <c r="F35" s="69">
        <f t="shared" si="1"/>
        <v>0.5</v>
      </c>
      <c r="G35" s="69">
        <f t="shared" si="1"/>
        <v>0.5</v>
      </c>
      <c r="H35" s="69">
        <f t="shared" si="1"/>
        <v>0.5</v>
      </c>
      <c r="I35" s="69">
        <f t="shared" si="1"/>
        <v>0</v>
      </c>
      <c r="J35" s="69">
        <f t="shared" si="1"/>
        <v>0.5</v>
      </c>
      <c r="K35" s="69" t="str">
        <f t="shared" si="1"/>
        <v>   -</v>
      </c>
      <c r="L35" s="69" t="str">
        <f aca="true" t="shared" si="2" ref="L35:Y35">IF(COUNT(L4:L34)=0,"   -",SUM(L4:L34))</f>
        <v>   -</v>
      </c>
      <c r="M35" s="69" t="str">
        <f t="shared" si="2"/>
        <v>   -</v>
      </c>
      <c r="N35" s="69" t="str">
        <f t="shared" si="2"/>
        <v>   -</v>
      </c>
      <c r="O35" s="69" t="str">
        <f t="shared" si="2"/>
        <v>   -</v>
      </c>
      <c r="P35" s="69" t="str">
        <f t="shared" si="2"/>
        <v>   -</v>
      </c>
      <c r="Q35" s="69" t="str">
        <f t="shared" si="2"/>
        <v>   -</v>
      </c>
      <c r="R35" s="69" t="str">
        <f t="shared" si="2"/>
        <v>   -</v>
      </c>
      <c r="S35" s="69" t="str">
        <f t="shared" si="2"/>
        <v>   -</v>
      </c>
      <c r="T35" s="69" t="str">
        <f t="shared" si="2"/>
        <v>   -</v>
      </c>
      <c r="U35" s="69" t="str">
        <f t="shared" si="2"/>
        <v>   -</v>
      </c>
      <c r="V35" s="69">
        <f t="shared" si="2"/>
        <v>1</v>
      </c>
      <c r="W35" s="69" t="str">
        <f t="shared" si="2"/>
        <v>   -</v>
      </c>
      <c r="X35" s="69" t="str">
        <f t="shared" si="2"/>
        <v>   -</v>
      </c>
      <c r="Y35" s="69" t="str">
        <f t="shared" si="2"/>
        <v>   -</v>
      </c>
      <c r="Z35" s="68">
        <f>SUM(B4:Y34)</f>
        <v>3.5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3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2</v>
      </c>
      <c r="E39" s="82"/>
      <c r="F39" s="82"/>
      <c r="G39" s="77"/>
      <c r="H39" s="78">
        <f>MAX(一時間最大)</f>
        <v>1</v>
      </c>
      <c r="I39" s="79">
        <v>19</v>
      </c>
      <c r="J39" s="80">
        <v>0.2736111111111111</v>
      </c>
      <c r="K39" s="82"/>
      <c r="L39" s="82"/>
      <c r="M39" s="77"/>
      <c r="N39" s="78">
        <f>MAX(十分間最大)</f>
        <v>1</v>
      </c>
      <c r="O39" s="79">
        <v>20</v>
      </c>
      <c r="P39" s="80">
        <v>0.842361111111111</v>
      </c>
      <c r="Q39" s="82"/>
      <c r="R39" s="82"/>
      <c r="S39" s="77"/>
      <c r="T39" s="78">
        <f>MAX(日合計)</f>
        <v>2</v>
      </c>
      <c r="U39" s="92">
        <v>19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0</v>
      </c>
      <c r="E40" s="82"/>
      <c r="F40" s="82"/>
      <c r="G40" s="81"/>
      <c r="H40" s="82"/>
      <c r="I40" s="79">
        <v>20</v>
      </c>
      <c r="J40" s="80">
        <v>0.8770833333333333</v>
      </c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9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0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1.125" style="24" customWidth="1"/>
    <col min="2" max="2" width="8.50390625" style="24" customWidth="1"/>
    <col min="3" max="3" width="7.125" style="24" customWidth="1"/>
    <col min="4" max="4" width="6.875" style="24" customWidth="1"/>
    <col min="5" max="5" width="7.875" style="24" customWidth="1"/>
    <col min="6" max="6" width="9.00390625" style="24" customWidth="1"/>
    <col min="7" max="7" width="9.125" style="24" customWidth="1"/>
    <col min="8" max="8" width="9.50390625" style="24" customWidth="1"/>
    <col min="9" max="9" width="8.00390625" style="24" customWidth="1"/>
    <col min="10" max="10" width="8.125" style="24" customWidth="1"/>
    <col min="11" max="12" width="8.625" style="24" customWidth="1"/>
    <col min="13" max="13" width="9.0039062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22</v>
      </c>
      <c r="B1" s="21"/>
      <c r="C1" s="22"/>
      <c r="D1" s="169" t="str">
        <f>'１月'!F1</f>
        <v>【西部観測所】</v>
      </c>
      <c r="E1" s="22"/>
      <c r="F1" s="22"/>
      <c r="G1" s="22"/>
      <c r="H1" s="21"/>
      <c r="I1" s="168">
        <f>'１月'!Z1</f>
        <v>2000</v>
      </c>
      <c r="J1" s="167" t="s">
        <v>2</v>
      </c>
      <c r="K1" s="167" t="str">
        <f>("（平成"&amp;TEXT((I1-1988),"0")&amp;"年）")</f>
        <v>（平成12年）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23</v>
      </c>
      <c r="C3" s="31" t="s">
        <v>24</v>
      </c>
      <c r="D3" s="31" t="s">
        <v>25</v>
      </c>
      <c r="E3" s="31" t="s">
        <v>26</v>
      </c>
      <c r="F3" s="31" t="s">
        <v>27</v>
      </c>
      <c r="G3" s="31" t="s">
        <v>28</v>
      </c>
      <c r="H3" s="31" t="s">
        <v>29</v>
      </c>
      <c r="I3" s="31" t="s">
        <v>30</v>
      </c>
      <c r="J3" s="31" t="s">
        <v>31</v>
      </c>
      <c r="K3" s="31" t="s">
        <v>32</v>
      </c>
      <c r="L3" s="31" t="s">
        <v>33</v>
      </c>
      <c r="M3" s="32" t="s">
        <v>34</v>
      </c>
      <c r="N3" s="23"/>
    </row>
    <row r="4" spans="1:14" ht="18" customHeight="1">
      <c r="A4" s="33" t="s">
        <v>35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225" t="str">
        <f>'１月'!Z4</f>
        <v>     -</v>
      </c>
      <c r="C5" s="226" t="str">
        <f>'２月'!Z4</f>
        <v>     -</v>
      </c>
      <c r="D5" s="226" t="str">
        <f>'３月'!Z4</f>
        <v>     -</v>
      </c>
      <c r="E5" s="227" t="str">
        <f>'４月'!Z4</f>
        <v>     -</v>
      </c>
      <c r="F5" s="227" t="str">
        <f>'５月'!Z4</f>
        <v>     -</v>
      </c>
      <c r="G5" s="226">
        <f>'６月'!Z4</f>
        <v>6.5</v>
      </c>
      <c r="H5" s="226">
        <f>'７月'!Z4</f>
        <v>5.5</v>
      </c>
      <c r="I5" s="226" t="str">
        <f>'８月'!Z4</f>
        <v>     -</v>
      </c>
      <c r="J5" s="226" t="str">
        <f>'９月'!Z4</f>
        <v>     -</v>
      </c>
      <c r="K5" s="226">
        <f>'10月'!Z4</f>
        <v>10.5</v>
      </c>
      <c r="L5" s="226">
        <f>'11月'!Z4</f>
        <v>6</v>
      </c>
      <c r="M5" s="228" t="str">
        <f>'12月'!Z4</f>
        <v>     -</v>
      </c>
      <c r="N5" s="23"/>
    </row>
    <row r="6" spans="1:14" ht="18" customHeight="1">
      <c r="A6" s="38">
        <v>2</v>
      </c>
      <c r="B6" s="229" t="str">
        <f>'１月'!Z5</f>
        <v>     -</v>
      </c>
      <c r="C6" s="227" t="str">
        <f>'２月'!Z5</f>
        <v>     -</v>
      </c>
      <c r="D6" s="227" t="str">
        <f>'３月'!Z5</f>
        <v>     -</v>
      </c>
      <c r="E6" s="227" t="str">
        <f>'４月'!Z5</f>
        <v>     -</v>
      </c>
      <c r="F6" s="227">
        <f>'５月'!Z5</f>
        <v>2.5</v>
      </c>
      <c r="G6" s="227" t="str">
        <f>'６月'!Z5</f>
        <v>     -</v>
      </c>
      <c r="H6" s="227">
        <f>'７月'!Z5</f>
        <v>9.5</v>
      </c>
      <c r="I6" s="227">
        <f>'８月'!Z5</f>
        <v>0.5</v>
      </c>
      <c r="J6" s="227">
        <f>'９月'!Z5</f>
        <v>15</v>
      </c>
      <c r="K6" s="227">
        <f>'10月'!Z5</f>
        <v>11.5</v>
      </c>
      <c r="L6" s="227">
        <f>'11月'!Z5</f>
        <v>7</v>
      </c>
      <c r="M6" s="230" t="str">
        <f>'12月'!Z5</f>
        <v>     -</v>
      </c>
      <c r="N6" s="23"/>
    </row>
    <row r="7" spans="1:14" ht="18" customHeight="1">
      <c r="A7" s="38">
        <v>3</v>
      </c>
      <c r="B7" s="229" t="str">
        <f>'１月'!Z6</f>
        <v>     -</v>
      </c>
      <c r="C7" s="227" t="str">
        <f>'２月'!Z6</f>
        <v>     -</v>
      </c>
      <c r="D7" s="227" t="str">
        <f>'３月'!Z6</f>
        <v>     -</v>
      </c>
      <c r="E7" s="227" t="str">
        <f>'４月'!Z6</f>
        <v>     -</v>
      </c>
      <c r="F7" s="227">
        <f>'５月'!Z6</f>
        <v>10.5</v>
      </c>
      <c r="G7" s="227">
        <f>'６月'!Z6</f>
        <v>10</v>
      </c>
      <c r="H7" s="227" t="str">
        <f>'７月'!Z6</f>
        <v>     -</v>
      </c>
      <c r="I7" s="227" t="str">
        <f>'８月'!Z6</f>
        <v>     -</v>
      </c>
      <c r="J7" s="227" t="str">
        <f>'９月'!Z6</f>
        <v>     -</v>
      </c>
      <c r="K7" s="227">
        <f>'10月'!Z6</f>
        <v>23</v>
      </c>
      <c r="L7" s="227" t="str">
        <f>'11月'!Z6</f>
        <v>     -</v>
      </c>
      <c r="M7" s="230" t="str">
        <f>'12月'!Z6</f>
        <v>     -</v>
      </c>
      <c r="N7" s="23"/>
    </row>
    <row r="8" spans="1:14" ht="18" customHeight="1">
      <c r="A8" s="38">
        <v>4</v>
      </c>
      <c r="B8" s="229" t="str">
        <f>'１月'!Z7</f>
        <v>     -</v>
      </c>
      <c r="C8" s="227" t="str">
        <f>'２月'!Z7</f>
        <v>     -</v>
      </c>
      <c r="D8" s="227">
        <f>'３月'!Z7</f>
        <v>11</v>
      </c>
      <c r="E8" s="227" t="str">
        <f>'４月'!Z7</f>
        <v>     -</v>
      </c>
      <c r="F8" s="227">
        <f>'５月'!Z7</f>
        <v>1</v>
      </c>
      <c r="G8" s="227" t="str">
        <f>'６月'!Z7</f>
        <v>     -</v>
      </c>
      <c r="H8" s="227">
        <f>'７月'!Z7</f>
        <v>15</v>
      </c>
      <c r="I8" s="227" t="str">
        <f>'８月'!Z7</f>
        <v>     -</v>
      </c>
      <c r="J8" s="227" t="str">
        <f>'９月'!Z7</f>
        <v>     -</v>
      </c>
      <c r="K8" s="227" t="str">
        <f>'10月'!Z7</f>
        <v>     -</v>
      </c>
      <c r="L8" s="227">
        <f>'11月'!Z7</f>
        <v>0.5</v>
      </c>
      <c r="M8" s="230" t="str">
        <f>'12月'!Z7</f>
        <v>     -</v>
      </c>
      <c r="N8" s="23"/>
    </row>
    <row r="9" spans="1:14" ht="18" customHeight="1">
      <c r="A9" s="38">
        <v>5</v>
      </c>
      <c r="B9" s="229" t="str">
        <f>'１月'!Z8</f>
        <v>     -</v>
      </c>
      <c r="C9" s="227" t="str">
        <f>'２月'!Z8</f>
        <v>     -</v>
      </c>
      <c r="D9" s="227" t="str">
        <f>'３月'!Z8</f>
        <v>     -</v>
      </c>
      <c r="E9" s="227">
        <f>'４月'!Z8</f>
        <v>10.5</v>
      </c>
      <c r="F9" s="227" t="str">
        <f>'５月'!Z8</f>
        <v>     -</v>
      </c>
      <c r="G9" s="227" t="str">
        <f>'６月'!Z8</f>
        <v>     -</v>
      </c>
      <c r="H9" s="227" t="str">
        <f>'７月'!Z8</f>
        <v>     -</v>
      </c>
      <c r="I9" s="227" t="str">
        <f>'８月'!Z8</f>
        <v>     -</v>
      </c>
      <c r="J9" s="227">
        <f>'９月'!Z8</f>
        <v>14.5</v>
      </c>
      <c r="K9" s="227" t="str">
        <f>'10月'!Z8</f>
        <v>     -</v>
      </c>
      <c r="L9" s="227" t="str">
        <f>'11月'!Z8</f>
        <v>     -</v>
      </c>
      <c r="M9" s="230" t="str">
        <f>'12月'!Z8</f>
        <v>     -</v>
      </c>
      <c r="N9" s="23"/>
    </row>
    <row r="10" spans="1:14" ht="18" customHeight="1">
      <c r="A10" s="38">
        <v>6</v>
      </c>
      <c r="B10" s="229" t="str">
        <f>'１月'!Z9</f>
        <v>     -</v>
      </c>
      <c r="C10" s="227" t="str">
        <f>'２月'!Z9</f>
        <v>     -</v>
      </c>
      <c r="D10" s="227" t="str">
        <f>'３月'!Z9</f>
        <v>     -</v>
      </c>
      <c r="E10" s="227" t="str">
        <f>'４月'!Z9</f>
        <v>     -</v>
      </c>
      <c r="F10" s="227" t="str">
        <f>'５月'!Z9</f>
        <v>     -</v>
      </c>
      <c r="G10" s="227" t="str">
        <f>'６月'!Z9</f>
        <v>     -</v>
      </c>
      <c r="H10" s="227" t="str">
        <f>'７月'!Z9</f>
        <v>     -</v>
      </c>
      <c r="I10" s="227" t="str">
        <f>'８月'!Z9</f>
        <v>     -</v>
      </c>
      <c r="J10" s="227">
        <f>'９月'!Z9</f>
        <v>6</v>
      </c>
      <c r="K10" s="227" t="str">
        <f>'10月'!Z9</f>
        <v>     -</v>
      </c>
      <c r="L10" s="227" t="str">
        <f>'11月'!Z9</f>
        <v>     -</v>
      </c>
      <c r="M10" s="230" t="str">
        <f>'12月'!Z9</f>
        <v>     -</v>
      </c>
      <c r="N10" s="23"/>
    </row>
    <row r="11" spans="1:14" ht="18" customHeight="1">
      <c r="A11" s="38">
        <v>7</v>
      </c>
      <c r="B11" s="229">
        <f>'１月'!Z10</f>
        <v>1.5</v>
      </c>
      <c r="C11" s="227" t="str">
        <f>'２月'!Z10</f>
        <v>     -</v>
      </c>
      <c r="D11" s="227" t="str">
        <f>'３月'!Z10</f>
        <v>     -</v>
      </c>
      <c r="E11" s="227" t="str">
        <f>'４月'!Z10</f>
        <v>     -</v>
      </c>
      <c r="F11" s="227" t="str">
        <f>'５月'!Z10</f>
        <v>     -</v>
      </c>
      <c r="G11" s="227" t="str">
        <f>'６月'!Z10</f>
        <v>     -</v>
      </c>
      <c r="H11" s="227">
        <f>'７月'!Z10</f>
        <v>34.5</v>
      </c>
      <c r="I11" s="227" t="str">
        <f>'８月'!Z10</f>
        <v>     -</v>
      </c>
      <c r="J11" s="227">
        <f>'９月'!Z10</f>
        <v>18.5</v>
      </c>
      <c r="K11" s="227" t="str">
        <f>'10月'!Z10</f>
        <v>     -</v>
      </c>
      <c r="L11" s="227">
        <f>'11月'!Z10</f>
        <v>4.5</v>
      </c>
      <c r="M11" s="230" t="str">
        <f>'12月'!Z10</f>
        <v>     -</v>
      </c>
      <c r="N11" s="23"/>
    </row>
    <row r="12" spans="1:14" ht="18" customHeight="1">
      <c r="A12" s="38">
        <v>8</v>
      </c>
      <c r="B12" s="229" t="str">
        <f>'１月'!Z11</f>
        <v>     -</v>
      </c>
      <c r="C12" s="227">
        <f>'２月'!Z11</f>
        <v>2</v>
      </c>
      <c r="D12" s="227" t="str">
        <f>'３月'!Z11</f>
        <v>     -</v>
      </c>
      <c r="E12" s="227" t="str">
        <f>'４月'!Z11</f>
        <v>     -</v>
      </c>
      <c r="F12" s="227" t="str">
        <f>'５月'!Z11</f>
        <v>     -</v>
      </c>
      <c r="G12" s="227">
        <f>'６月'!Z11</f>
        <v>9.5</v>
      </c>
      <c r="H12" s="227">
        <f>'７月'!Z11</f>
        <v>166</v>
      </c>
      <c r="I12" s="227">
        <f>'８月'!Z11</f>
        <v>5.5</v>
      </c>
      <c r="J12" s="227">
        <f>'９月'!Z11</f>
        <v>6.5</v>
      </c>
      <c r="K12" s="227" t="str">
        <f>'10月'!Z11</f>
        <v>     -</v>
      </c>
      <c r="L12" s="227" t="str">
        <f>'11月'!Z11</f>
        <v>     -</v>
      </c>
      <c r="M12" s="230" t="str">
        <f>'12月'!Z11</f>
        <v>     -</v>
      </c>
      <c r="N12" s="23"/>
    </row>
    <row r="13" spans="1:14" ht="18" customHeight="1">
      <c r="A13" s="38">
        <v>9</v>
      </c>
      <c r="B13" s="229" t="str">
        <f>'１月'!Z12</f>
        <v>     -</v>
      </c>
      <c r="C13" s="227">
        <f>'２月'!Z12</f>
        <v>0.5</v>
      </c>
      <c r="D13" s="227" t="str">
        <f>'３月'!Z12</f>
        <v>     -</v>
      </c>
      <c r="E13" s="227" t="str">
        <f>'４月'!Z12</f>
        <v>     -</v>
      </c>
      <c r="F13" s="227" t="str">
        <f>'５月'!Z12</f>
        <v>     -</v>
      </c>
      <c r="G13" s="227">
        <f>'６月'!Z12</f>
        <v>33.5</v>
      </c>
      <c r="H13" s="227">
        <f>'７月'!Z12</f>
        <v>62</v>
      </c>
      <c r="I13" s="227">
        <f>'８月'!Z12</f>
        <v>3</v>
      </c>
      <c r="J13" s="227">
        <f>'９月'!Z12</f>
        <v>2</v>
      </c>
      <c r="K13" s="227">
        <f>'10月'!Z12</f>
        <v>3.5</v>
      </c>
      <c r="L13" s="227" t="str">
        <f>'11月'!Z12</f>
        <v>     -</v>
      </c>
      <c r="M13" s="230" t="str">
        <f>'12月'!Z12</f>
        <v>     -</v>
      </c>
      <c r="N13" s="23"/>
    </row>
    <row r="14" spans="1:14" ht="18" customHeight="1">
      <c r="A14" s="39">
        <v>10</v>
      </c>
      <c r="B14" s="231">
        <f>'１月'!Z13</f>
        <v>13.5</v>
      </c>
      <c r="C14" s="232" t="str">
        <f>'２月'!Z13</f>
        <v>     -</v>
      </c>
      <c r="D14" s="232" t="str">
        <f>'３月'!Z13</f>
        <v>     -</v>
      </c>
      <c r="E14" s="232">
        <f>'４月'!Z13</f>
        <v>12</v>
      </c>
      <c r="F14" s="232" t="str">
        <f>'５月'!Z13</f>
        <v>     -</v>
      </c>
      <c r="G14" s="232">
        <f>'６月'!Z13</f>
        <v>6.5</v>
      </c>
      <c r="H14" s="232">
        <f>'７月'!Z13</f>
        <v>0</v>
      </c>
      <c r="I14" s="232">
        <f>'８月'!Z13</f>
        <v>16</v>
      </c>
      <c r="J14" s="232" t="str">
        <f>'９月'!Z13</f>
        <v>     -</v>
      </c>
      <c r="K14" s="232" t="str">
        <f>'10月'!Z13</f>
        <v>     -</v>
      </c>
      <c r="L14" s="232" t="str">
        <f>'11月'!Z13</f>
        <v>     -</v>
      </c>
      <c r="M14" s="233" t="str">
        <f>'12月'!Z13</f>
        <v>     -</v>
      </c>
      <c r="N14" s="23"/>
    </row>
    <row r="15" spans="1:14" ht="18" customHeight="1">
      <c r="A15" s="37">
        <v>11</v>
      </c>
      <c r="B15" s="225" t="str">
        <f>'１月'!Z14</f>
        <v>     -</v>
      </c>
      <c r="C15" s="226" t="str">
        <f>'２月'!Z14</f>
        <v>     -</v>
      </c>
      <c r="D15" s="226" t="str">
        <f>'３月'!Z14</f>
        <v>     -</v>
      </c>
      <c r="E15" s="226">
        <f>'４月'!Z14</f>
        <v>32.5</v>
      </c>
      <c r="F15" s="226">
        <f>'５月'!Z14</f>
        <v>0.5</v>
      </c>
      <c r="G15" s="226">
        <f>'６月'!Z14</f>
        <v>15</v>
      </c>
      <c r="H15" s="226" t="str">
        <f>'７月'!Z14</f>
        <v>     -</v>
      </c>
      <c r="I15" s="226" t="str">
        <f>'８月'!Z14</f>
        <v>     -</v>
      </c>
      <c r="J15" s="226">
        <f>'９月'!Z14</f>
        <v>52</v>
      </c>
      <c r="K15" s="226" t="str">
        <f>'10月'!Z14</f>
        <v>     -</v>
      </c>
      <c r="L15" s="226" t="str">
        <f>'11月'!Z14</f>
        <v>     -</v>
      </c>
      <c r="M15" s="228" t="str">
        <f>'12月'!Z14</f>
        <v>     -</v>
      </c>
      <c r="N15" s="23"/>
    </row>
    <row r="16" spans="1:14" ht="18" customHeight="1">
      <c r="A16" s="38">
        <v>12</v>
      </c>
      <c r="B16" s="229">
        <f>'１月'!Z15</f>
        <v>8</v>
      </c>
      <c r="C16" s="227" t="str">
        <f>'２月'!Z15</f>
        <v>     -</v>
      </c>
      <c r="D16" s="227" t="str">
        <f>'３月'!Z15</f>
        <v>     -</v>
      </c>
      <c r="E16" s="227" t="str">
        <f>'４月'!Z15</f>
        <v>     -</v>
      </c>
      <c r="F16" s="227">
        <f>'５月'!Z15</f>
        <v>0.5</v>
      </c>
      <c r="G16" s="227">
        <f>'６月'!Z15</f>
        <v>2.5</v>
      </c>
      <c r="H16" s="227" t="str">
        <f>'７月'!Z15</f>
        <v>     -</v>
      </c>
      <c r="I16" s="227">
        <f>'８月'!Z15</f>
        <v>1</v>
      </c>
      <c r="J16" s="227">
        <f>'９月'!Z15</f>
        <v>4</v>
      </c>
      <c r="K16" s="227" t="str">
        <f>'10月'!Z15</f>
        <v>     -</v>
      </c>
      <c r="L16" s="227" t="str">
        <f>'11月'!Z15</f>
        <v>     -</v>
      </c>
      <c r="M16" s="230" t="str">
        <f>'12月'!Z15</f>
        <v>     -</v>
      </c>
      <c r="N16" s="23"/>
    </row>
    <row r="17" spans="1:14" ht="18" customHeight="1">
      <c r="A17" s="38">
        <v>13</v>
      </c>
      <c r="B17" s="229">
        <f>'１月'!Z16</f>
        <v>35</v>
      </c>
      <c r="C17" s="227" t="str">
        <f>'２月'!Z16</f>
        <v>     -</v>
      </c>
      <c r="D17" s="227" t="str">
        <f>'３月'!Z16</f>
        <v>     -</v>
      </c>
      <c r="E17" s="227" t="str">
        <f>'４月'!Z16</f>
        <v>     -</v>
      </c>
      <c r="F17" s="227">
        <f>'５月'!Z16</f>
        <v>68.5</v>
      </c>
      <c r="G17" s="227">
        <f>'６月'!Z16</f>
        <v>16</v>
      </c>
      <c r="H17" s="227" t="str">
        <f>'７月'!Z16</f>
        <v>     -</v>
      </c>
      <c r="I17" s="227">
        <f>'８月'!Z16</f>
        <v>13</v>
      </c>
      <c r="J17" s="227">
        <f>'９月'!Z16</f>
        <v>4.5</v>
      </c>
      <c r="K17" s="227" t="str">
        <f>'10月'!Z16</f>
        <v>     -</v>
      </c>
      <c r="L17" s="227" t="str">
        <f>'11月'!Z16</f>
        <v>     -</v>
      </c>
      <c r="M17" s="230" t="str">
        <f>'12月'!Z16</f>
        <v>     -</v>
      </c>
      <c r="N17" s="23"/>
    </row>
    <row r="18" spans="1:14" ht="18" customHeight="1">
      <c r="A18" s="38">
        <v>14</v>
      </c>
      <c r="B18" s="229" t="str">
        <f>'１月'!Z17</f>
        <v>     -</v>
      </c>
      <c r="C18" s="227" t="str">
        <f>'２月'!Z17</f>
        <v>     -</v>
      </c>
      <c r="D18" s="227" t="str">
        <f>'３月'!Z17</f>
        <v>     -</v>
      </c>
      <c r="E18" s="227" t="str">
        <f>'４月'!Z17</f>
        <v>     -</v>
      </c>
      <c r="F18" s="227">
        <f>'５月'!Z17</f>
        <v>20.5</v>
      </c>
      <c r="G18" s="227">
        <f>'６月'!Z17</f>
        <v>19</v>
      </c>
      <c r="H18" s="227" t="str">
        <f>'７月'!Z17</f>
        <v>     -</v>
      </c>
      <c r="I18" s="227" t="str">
        <f>'８月'!Z17</f>
        <v>     -</v>
      </c>
      <c r="J18" s="227">
        <f>'９月'!Z17</f>
        <v>0.5</v>
      </c>
      <c r="K18" s="227" t="str">
        <f>'10月'!Z17</f>
        <v>     -</v>
      </c>
      <c r="L18" s="227">
        <f>'11月'!Z17</f>
        <v>2.5</v>
      </c>
      <c r="M18" s="230" t="str">
        <f>'12月'!Z17</f>
        <v>     -</v>
      </c>
      <c r="N18" s="23"/>
    </row>
    <row r="19" spans="1:14" ht="18" customHeight="1">
      <c r="A19" s="38">
        <v>15</v>
      </c>
      <c r="B19" s="229">
        <f>'１月'!Z18</f>
        <v>0.5</v>
      </c>
      <c r="C19" s="227" t="str">
        <f>'２月'!Z18</f>
        <v>     -</v>
      </c>
      <c r="D19" s="227" t="str">
        <f>'３月'!Z18</f>
        <v>     -</v>
      </c>
      <c r="E19" s="227">
        <f>'４月'!Z18</f>
        <v>3</v>
      </c>
      <c r="F19" s="227">
        <f>'５月'!Z18</f>
        <v>6.5</v>
      </c>
      <c r="G19" s="227" t="str">
        <f>'６月'!Z18</f>
        <v>     -</v>
      </c>
      <c r="H19" s="227">
        <f>'７月'!Z18</f>
        <v>1.5</v>
      </c>
      <c r="I19" s="227" t="str">
        <f>'８月'!Z18</f>
        <v>     -</v>
      </c>
      <c r="J19" s="227" t="str">
        <f>'９月'!Z18</f>
        <v>     -</v>
      </c>
      <c r="K19" s="227" t="str">
        <f>'10月'!Z18</f>
        <v>     -</v>
      </c>
      <c r="L19" s="227">
        <f>'11月'!Z18</f>
        <v>2.5</v>
      </c>
      <c r="M19" s="230" t="str">
        <f>'12月'!Z18</f>
        <v>     -</v>
      </c>
      <c r="N19" s="23"/>
    </row>
    <row r="20" spans="1:14" ht="18" customHeight="1">
      <c r="A20" s="38">
        <v>16</v>
      </c>
      <c r="B20" s="229" t="str">
        <f>'１月'!Z19</f>
        <v>     -</v>
      </c>
      <c r="C20" s="227" t="str">
        <f>'２月'!Z19</f>
        <v>     -</v>
      </c>
      <c r="D20" s="227">
        <f>'３月'!Z19</f>
        <v>11</v>
      </c>
      <c r="E20" s="227">
        <f>'４月'!Z19</f>
        <v>2</v>
      </c>
      <c r="F20" s="227">
        <f>'５月'!Z19</f>
        <v>7.5</v>
      </c>
      <c r="G20" s="227" t="str">
        <f>'６月'!Z19</f>
        <v>     -</v>
      </c>
      <c r="H20" s="227">
        <f>'７月'!Z19</f>
        <v>2</v>
      </c>
      <c r="I20" s="227" t="str">
        <f>'８月'!Z19</f>
        <v>     -</v>
      </c>
      <c r="J20" s="227" t="str">
        <f>'９月'!Z19</f>
        <v>     -</v>
      </c>
      <c r="K20" s="227" t="str">
        <f>'10月'!Z19</f>
        <v>     -</v>
      </c>
      <c r="L20" s="227" t="str">
        <f>'11月'!Z19</f>
        <v>     -</v>
      </c>
      <c r="M20" s="230" t="str">
        <f>'12月'!Z19</f>
        <v>     -</v>
      </c>
      <c r="N20" s="23"/>
    </row>
    <row r="21" spans="1:14" ht="18" customHeight="1">
      <c r="A21" s="38">
        <v>17</v>
      </c>
      <c r="B21" s="229">
        <f>'１月'!Z20</f>
        <v>2</v>
      </c>
      <c r="C21" s="227" t="str">
        <f>'２月'!Z20</f>
        <v>     -</v>
      </c>
      <c r="D21" s="227" t="str">
        <f>'３月'!Z20</f>
        <v>     -</v>
      </c>
      <c r="E21" s="227" t="str">
        <f>'４月'!Z20</f>
        <v>     -</v>
      </c>
      <c r="F21" s="227">
        <f>'５月'!Z20</f>
        <v>0.5</v>
      </c>
      <c r="G21" s="227">
        <f>'６月'!Z20</f>
        <v>1</v>
      </c>
      <c r="H21" s="227" t="str">
        <f>'７月'!Z20</f>
        <v>     -</v>
      </c>
      <c r="I21" s="227">
        <f>'８月'!Z20</f>
        <v>27</v>
      </c>
      <c r="J21" s="227">
        <f>'９月'!Z20</f>
        <v>9.5</v>
      </c>
      <c r="K21" s="227" t="str">
        <f>'10月'!Z20</f>
        <v>     -</v>
      </c>
      <c r="L21" s="227">
        <f>'11月'!Z20</f>
        <v>26</v>
      </c>
      <c r="M21" s="230" t="str">
        <f>'12月'!Z20</f>
        <v>     -</v>
      </c>
      <c r="N21" s="23"/>
    </row>
    <row r="22" spans="1:14" ht="18" customHeight="1">
      <c r="A22" s="38">
        <v>18</v>
      </c>
      <c r="B22" s="229" t="str">
        <f>'１月'!Z21</f>
        <v>     -</v>
      </c>
      <c r="C22" s="227" t="str">
        <f>'２月'!Z21</f>
        <v>     -</v>
      </c>
      <c r="D22" s="227" t="str">
        <f>'３月'!Z21</f>
        <v>     -</v>
      </c>
      <c r="E22" s="227" t="str">
        <f>'４月'!Z21</f>
        <v>     -</v>
      </c>
      <c r="F22" s="227">
        <f>'５月'!Z21</f>
        <v>9</v>
      </c>
      <c r="G22" s="227" t="str">
        <f>'６月'!Z21</f>
        <v>     -</v>
      </c>
      <c r="H22" s="227">
        <f>'７月'!Z21</f>
        <v>0.5</v>
      </c>
      <c r="I22" s="227" t="str">
        <f>'８月'!Z21</f>
        <v>     -</v>
      </c>
      <c r="J22" s="227" t="str">
        <f>'９月'!Z21</f>
        <v>     -</v>
      </c>
      <c r="K22" s="227" t="str">
        <f>'10月'!Z21</f>
        <v>     -</v>
      </c>
      <c r="L22" s="227" t="str">
        <f>'11月'!Z21</f>
        <v>     -</v>
      </c>
      <c r="M22" s="230" t="str">
        <f>'12月'!Z21</f>
        <v>     -</v>
      </c>
      <c r="N22" s="23"/>
    </row>
    <row r="23" spans="1:14" ht="18" customHeight="1">
      <c r="A23" s="38">
        <v>19</v>
      </c>
      <c r="B23" s="229">
        <f>'１月'!Z22</f>
        <v>1</v>
      </c>
      <c r="C23" s="227" t="str">
        <f>'２月'!Z22</f>
        <v>     -</v>
      </c>
      <c r="D23" s="227" t="str">
        <f>'３月'!Z22</f>
        <v>     -</v>
      </c>
      <c r="E23" s="227" t="str">
        <f>'４月'!Z22</f>
        <v>     -</v>
      </c>
      <c r="F23" s="227" t="str">
        <f>'５月'!Z22</f>
        <v>     -</v>
      </c>
      <c r="G23" s="227" t="str">
        <f>'６月'!Z22</f>
        <v>     -</v>
      </c>
      <c r="H23" s="227" t="str">
        <f>'７月'!Z22</f>
        <v>     -</v>
      </c>
      <c r="I23" s="227" t="str">
        <f>'８月'!Z22</f>
        <v>     -</v>
      </c>
      <c r="J23" s="227" t="str">
        <f>'９月'!Z22</f>
        <v>     -</v>
      </c>
      <c r="K23" s="227" t="str">
        <f>'10月'!Z22</f>
        <v>     -</v>
      </c>
      <c r="L23" s="227" t="str">
        <f>'11月'!Z22</f>
        <v>     -</v>
      </c>
      <c r="M23" s="230">
        <f>'12月'!Z22</f>
        <v>2</v>
      </c>
      <c r="N23" s="23"/>
    </row>
    <row r="24" spans="1:14" ht="18" customHeight="1">
      <c r="A24" s="39">
        <v>20</v>
      </c>
      <c r="B24" s="231" t="str">
        <f>'１月'!Z23</f>
        <v>     -</v>
      </c>
      <c r="C24" s="232">
        <f>'２月'!Z23</f>
        <v>7.5</v>
      </c>
      <c r="D24" s="232" t="str">
        <f>'３月'!Z23</f>
        <v>     -</v>
      </c>
      <c r="E24" s="232">
        <f>'４月'!Z23</f>
        <v>5.5</v>
      </c>
      <c r="F24" s="232">
        <f>'５月'!Z23</f>
        <v>3.5</v>
      </c>
      <c r="G24" s="232" t="str">
        <f>'６月'!Z23</f>
        <v>     -</v>
      </c>
      <c r="H24" s="232" t="str">
        <f>'７月'!Z23</f>
        <v>     -</v>
      </c>
      <c r="I24" s="232" t="str">
        <f>'８月'!Z23</f>
        <v>     -</v>
      </c>
      <c r="J24" s="232" t="str">
        <f>'９月'!Z23</f>
        <v>     -</v>
      </c>
      <c r="K24" s="232">
        <f>'10月'!Z23</f>
        <v>33.5</v>
      </c>
      <c r="L24" s="232">
        <f>'11月'!Z23</f>
        <v>5.5</v>
      </c>
      <c r="M24" s="233">
        <f>'12月'!Z23</f>
        <v>1</v>
      </c>
      <c r="N24" s="23"/>
    </row>
    <row r="25" spans="1:14" ht="18" customHeight="1">
      <c r="A25" s="37">
        <v>21</v>
      </c>
      <c r="B25" s="225" t="str">
        <f>'１月'!Z24</f>
        <v>     -</v>
      </c>
      <c r="C25" s="226" t="str">
        <f>'２月'!Z24</f>
        <v>     -</v>
      </c>
      <c r="D25" s="226" t="str">
        <f>'３月'!Z24</f>
        <v>     -</v>
      </c>
      <c r="E25" s="226">
        <f>'４月'!Z24</f>
        <v>17.5</v>
      </c>
      <c r="F25" s="226">
        <f>'５月'!Z24</f>
        <v>3</v>
      </c>
      <c r="G25" s="226" t="str">
        <f>'６月'!Z24</f>
        <v>     -</v>
      </c>
      <c r="H25" s="226" t="str">
        <f>'７月'!Z24</f>
        <v>     -</v>
      </c>
      <c r="I25" s="226" t="str">
        <f>'８月'!Z24</f>
        <v>     -</v>
      </c>
      <c r="J25" s="226" t="str">
        <f>'９月'!Z24</f>
        <v>     -</v>
      </c>
      <c r="K25" s="226">
        <f>'10月'!Z24</f>
        <v>3</v>
      </c>
      <c r="L25" s="226">
        <f>'11月'!Z24</f>
        <v>21.5</v>
      </c>
      <c r="M25" s="228">
        <f>'12月'!Z24</f>
        <v>0.5</v>
      </c>
      <c r="N25" s="23"/>
    </row>
    <row r="26" spans="1:14" ht="18" customHeight="1">
      <c r="A26" s="38">
        <v>22</v>
      </c>
      <c r="B26" s="229" t="str">
        <f>'１月'!Z25</f>
        <v>     -</v>
      </c>
      <c r="C26" s="227" t="str">
        <f>'２月'!Z25</f>
        <v>     -</v>
      </c>
      <c r="D26" s="227" t="str">
        <f>'３月'!Z25</f>
        <v>     -</v>
      </c>
      <c r="E26" s="227">
        <f>'４月'!Z25</f>
        <v>7</v>
      </c>
      <c r="F26" s="227" t="str">
        <f>'５月'!Z25</f>
        <v>     -</v>
      </c>
      <c r="G26" s="227" t="str">
        <f>'６月'!Z25</f>
        <v>     -</v>
      </c>
      <c r="H26" s="227" t="str">
        <f>'７月'!Z25</f>
        <v>     -</v>
      </c>
      <c r="I26" s="227" t="str">
        <f>'８月'!Z25</f>
        <v>     -</v>
      </c>
      <c r="J26" s="227" t="str">
        <f>'９月'!Z25</f>
        <v>     -</v>
      </c>
      <c r="K26" s="227" t="str">
        <f>'10月'!Z25</f>
        <v>     -</v>
      </c>
      <c r="L26" s="227" t="str">
        <f>'11月'!Z25</f>
        <v>     -</v>
      </c>
      <c r="M26" s="230" t="str">
        <f>'12月'!Z25</f>
        <v>     -</v>
      </c>
      <c r="N26" s="23"/>
    </row>
    <row r="27" spans="1:14" ht="18" customHeight="1">
      <c r="A27" s="38">
        <v>23</v>
      </c>
      <c r="B27" s="229" t="str">
        <f>'１月'!Z26</f>
        <v>     -</v>
      </c>
      <c r="C27" s="227" t="str">
        <f>'２月'!Z26</f>
        <v>     -</v>
      </c>
      <c r="D27" s="227">
        <f>'３月'!Z26</f>
        <v>4.5</v>
      </c>
      <c r="E27" s="227">
        <f>'４月'!Z26</f>
        <v>13</v>
      </c>
      <c r="F27" s="227" t="str">
        <f>'５月'!Z26</f>
        <v>     -</v>
      </c>
      <c r="G27" s="227">
        <f>'６月'!Z26</f>
        <v>9.5</v>
      </c>
      <c r="H27" s="227" t="str">
        <f>'７月'!Z26</f>
        <v>     -</v>
      </c>
      <c r="I27" s="227" t="str">
        <f>'８月'!Z26</f>
        <v>     -</v>
      </c>
      <c r="J27" s="227">
        <f>'９月'!Z26</f>
        <v>6</v>
      </c>
      <c r="K27" s="227">
        <f>'10月'!Z26</f>
        <v>17</v>
      </c>
      <c r="L27" s="227" t="str">
        <f>'11月'!Z26</f>
        <v>     -</v>
      </c>
      <c r="M27" s="230" t="str">
        <f>'12月'!Z26</f>
        <v>     -</v>
      </c>
      <c r="N27" s="23"/>
    </row>
    <row r="28" spans="1:14" ht="18" customHeight="1">
      <c r="A28" s="38">
        <v>24</v>
      </c>
      <c r="B28" s="229" t="str">
        <f>'１月'!Z27</f>
        <v>     -</v>
      </c>
      <c r="C28" s="227">
        <f>'２月'!Z27</f>
        <v>0.5</v>
      </c>
      <c r="D28" s="227">
        <f>'３月'!Z27</f>
        <v>30.5</v>
      </c>
      <c r="E28" s="227">
        <f>'４月'!Z27</f>
        <v>10.5</v>
      </c>
      <c r="F28" s="227">
        <f>'５月'!Z27</f>
        <v>8.5</v>
      </c>
      <c r="G28" s="227">
        <f>'６月'!Z27</f>
        <v>17</v>
      </c>
      <c r="H28" s="227" t="str">
        <f>'７月'!Z27</f>
        <v>     -</v>
      </c>
      <c r="I28" s="227" t="str">
        <f>'８月'!Z27</f>
        <v>     -</v>
      </c>
      <c r="J28" s="227">
        <f>'９月'!Z27</f>
        <v>29</v>
      </c>
      <c r="K28" s="227" t="str">
        <f>'10月'!Z27</f>
        <v>     -</v>
      </c>
      <c r="L28" s="227" t="str">
        <f>'11月'!Z27</f>
        <v>     -</v>
      </c>
      <c r="M28" s="230" t="str">
        <f>'12月'!Z27</f>
        <v>     -</v>
      </c>
      <c r="N28" s="23"/>
    </row>
    <row r="29" spans="1:14" ht="18" customHeight="1">
      <c r="A29" s="38">
        <v>25</v>
      </c>
      <c r="B29" s="229" t="str">
        <f>'１月'!Z28</f>
        <v>     -</v>
      </c>
      <c r="C29" s="227" t="str">
        <f>'２月'!Z28</f>
        <v>     -</v>
      </c>
      <c r="D29" s="227" t="str">
        <f>'３月'!Z28</f>
        <v>     -</v>
      </c>
      <c r="E29" s="227" t="str">
        <f>'４月'!Z28</f>
        <v>     -</v>
      </c>
      <c r="F29" s="227" t="str">
        <f>'５月'!Z28</f>
        <v>     -</v>
      </c>
      <c r="G29" s="227" t="str">
        <f>'６月'!Z28</f>
        <v>     -</v>
      </c>
      <c r="H29" s="227">
        <f>'７月'!Z28</f>
        <v>6</v>
      </c>
      <c r="I29" s="227" t="str">
        <f>'８月'!Z28</f>
        <v>     -</v>
      </c>
      <c r="J29" s="227" t="str">
        <f>'９月'!Z28</f>
        <v>     -</v>
      </c>
      <c r="K29" s="227">
        <f>'10月'!Z28</f>
        <v>1</v>
      </c>
      <c r="L29" s="227" t="str">
        <f>'11月'!Z28</f>
        <v>     -</v>
      </c>
      <c r="M29" s="230" t="str">
        <f>'12月'!Z28</f>
        <v>     -</v>
      </c>
      <c r="N29" s="23"/>
    </row>
    <row r="30" spans="1:14" ht="18" customHeight="1">
      <c r="A30" s="38">
        <v>26</v>
      </c>
      <c r="B30" s="229" t="str">
        <f>'１月'!Z29</f>
        <v>     -</v>
      </c>
      <c r="C30" s="227" t="str">
        <f>'２月'!Z29</f>
        <v>     -</v>
      </c>
      <c r="D30" s="227" t="str">
        <f>'３月'!Z29</f>
        <v>     -</v>
      </c>
      <c r="E30" s="227">
        <f>'４月'!Z29</f>
        <v>5.5</v>
      </c>
      <c r="F30" s="227" t="str">
        <f>'５月'!Z29</f>
        <v>     -</v>
      </c>
      <c r="G30" s="227" t="str">
        <f>'６月'!Z29</f>
        <v>     -</v>
      </c>
      <c r="H30" s="227">
        <f>'７月'!Z29</f>
        <v>34</v>
      </c>
      <c r="I30" s="227" t="str">
        <f>'８月'!Z29</f>
        <v>     -</v>
      </c>
      <c r="J30" s="227">
        <f>'９月'!Z29</f>
        <v>1</v>
      </c>
      <c r="K30" s="227" t="str">
        <f>'10月'!Z29</f>
        <v>     -</v>
      </c>
      <c r="L30" s="227" t="str">
        <f>'11月'!Z29</f>
        <v>     -</v>
      </c>
      <c r="M30" s="230" t="str">
        <f>'12月'!Z29</f>
        <v>     -</v>
      </c>
      <c r="N30" s="23"/>
    </row>
    <row r="31" spans="1:14" ht="18" customHeight="1">
      <c r="A31" s="38">
        <v>27</v>
      </c>
      <c r="B31" s="229" t="str">
        <f>'１月'!Z30</f>
        <v>     -</v>
      </c>
      <c r="C31" s="227" t="str">
        <f>'２月'!Z30</f>
        <v>     -</v>
      </c>
      <c r="D31" s="227" t="str">
        <f>'３月'!Z30</f>
        <v>     -</v>
      </c>
      <c r="E31" s="227">
        <f>'４月'!Z30</f>
        <v>21.5</v>
      </c>
      <c r="F31" s="227" t="str">
        <f>'５月'!Z30</f>
        <v>     -</v>
      </c>
      <c r="G31" s="227">
        <f>'６月'!Z30</f>
        <v>1</v>
      </c>
      <c r="H31" s="227">
        <f>'７月'!Z30</f>
        <v>0.5</v>
      </c>
      <c r="I31" s="227" t="str">
        <f>'８月'!Z30</f>
        <v>     -</v>
      </c>
      <c r="J31" s="227" t="str">
        <f>'９月'!Z30</f>
        <v>     -</v>
      </c>
      <c r="K31" s="227" t="str">
        <f>'10月'!Z30</f>
        <v>     -</v>
      </c>
      <c r="L31" s="227">
        <f>'11月'!Z30</f>
        <v>1</v>
      </c>
      <c r="M31" s="230" t="str">
        <f>'12月'!Z30</f>
        <v>     -</v>
      </c>
      <c r="N31" s="23"/>
    </row>
    <row r="32" spans="1:14" ht="18" customHeight="1">
      <c r="A32" s="38">
        <v>28</v>
      </c>
      <c r="B32" s="229" t="str">
        <f>'１月'!Z31</f>
        <v>     -</v>
      </c>
      <c r="C32" s="227" t="str">
        <f>'２月'!Z31</f>
        <v>     -</v>
      </c>
      <c r="D32" s="227">
        <f>'３月'!Z31</f>
        <v>4</v>
      </c>
      <c r="E32" s="227">
        <f>'４月'!Z31</f>
        <v>3.5</v>
      </c>
      <c r="F32" s="227">
        <f>'５月'!Z31</f>
        <v>7</v>
      </c>
      <c r="G32" s="227">
        <f>'６月'!Z31</f>
        <v>33.5</v>
      </c>
      <c r="H32" s="227">
        <f>'７月'!Z31</f>
        <v>1</v>
      </c>
      <c r="I32" s="227" t="str">
        <f>'８月'!Z31</f>
        <v>     -</v>
      </c>
      <c r="J32" s="227" t="str">
        <f>'９月'!Z31</f>
        <v>     -</v>
      </c>
      <c r="K32" s="227">
        <f>'10月'!Z31</f>
        <v>1</v>
      </c>
      <c r="L32" s="227" t="str">
        <f>'11月'!Z31</f>
        <v>     -</v>
      </c>
      <c r="M32" s="230" t="str">
        <f>'12月'!Z31</f>
        <v>     -</v>
      </c>
      <c r="N32" s="23"/>
    </row>
    <row r="33" spans="1:14" ht="18" customHeight="1">
      <c r="A33" s="38">
        <v>29</v>
      </c>
      <c r="B33" s="229" t="str">
        <f>'１月'!Z32</f>
        <v>     -</v>
      </c>
      <c r="C33" s="227" t="str">
        <f>'２月'!Z32</f>
        <v>     -</v>
      </c>
      <c r="D33" s="227">
        <f>'３月'!Z32</f>
        <v>1</v>
      </c>
      <c r="E33" s="227" t="str">
        <f>'４月'!Z32</f>
        <v>     -</v>
      </c>
      <c r="F33" s="227" t="str">
        <f>'５月'!Z32</f>
        <v>     -</v>
      </c>
      <c r="G33" s="227">
        <f>'６月'!Z32</f>
        <v>2</v>
      </c>
      <c r="H33" s="227" t="str">
        <f>'７月'!Z32</f>
        <v>     -</v>
      </c>
      <c r="I33" s="227" t="str">
        <f>'８月'!Z32</f>
        <v>     -</v>
      </c>
      <c r="J33" s="227" t="str">
        <f>'９月'!Z32</f>
        <v>     -</v>
      </c>
      <c r="K33" s="227">
        <f>'10月'!Z32</f>
        <v>21</v>
      </c>
      <c r="L33" s="227" t="str">
        <f>'11月'!Z32</f>
        <v>     -</v>
      </c>
      <c r="M33" s="230" t="str">
        <f>'12月'!Z32</f>
        <v>     -</v>
      </c>
      <c r="N33" s="23"/>
    </row>
    <row r="34" spans="1:14" ht="18" customHeight="1">
      <c r="A34" s="38">
        <v>30</v>
      </c>
      <c r="B34" s="229" t="str">
        <f>'１月'!Z33</f>
        <v>     -</v>
      </c>
      <c r="C34" s="227"/>
      <c r="D34" s="227">
        <f>'３月'!Z33</f>
        <v>0.5</v>
      </c>
      <c r="E34" s="227" t="str">
        <f>'４月'!Z33</f>
        <v>     -</v>
      </c>
      <c r="F34" s="227" t="str">
        <f>'５月'!Z33</f>
        <v>     -</v>
      </c>
      <c r="G34" s="227" t="str">
        <f>'６月'!Z33</f>
        <v>     -</v>
      </c>
      <c r="H34" s="227" t="str">
        <f>'７月'!Z33</f>
        <v>     -</v>
      </c>
      <c r="I34" s="227" t="str">
        <f>'８月'!Z33</f>
        <v>     -</v>
      </c>
      <c r="J34" s="227">
        <f>'９月'!Z33</f>
        <v>11.5</v>
      </c>
      <c r="K34" s="227" t="str">
        <f>'10月'!Z33</f>
        <v>     -</v>
      </c>
      <c r="L34" s="227" t="str">
        <f>'11月'!Z33</f>
        <v>     -</v>
      </c>
      <c r="M34" s="230" t="str">
        <f>'12月'!Z33</f>
        <v>     -</v>
      </c>
      <c r="N34" s="23"/>
    </row>
    <row r="35" spans="1:14" ht="18" customHeight="1">
      <c r="A35" s="40">
        <v>31</v>
      </c>
      <c r="B35" s="234" t="str">
        <f>'１月'!Z34</f>
        <v>     -</v>
      </c>
      <c r="C35" s="235"/>
      <c r="D35" s="235" t="str">
        <f>'３月'!Z34</f>
        <v>     -</v>
      </c>
      <c r="E35" s="235"/>
      <c r="F35" s="235">
        <f>'５月'!Z34</f>
        <v>10</v>
      </c>
      <c r="G35" s="235"/>
      <c r="H35" s="235" t="str">
        <f>'７月'!Z34</f>
        <v>     -</v>
      </c>
      <c r="I35" s="235" t="str">
        <f>'８月'!Z34</f>
        <v>     -</v>
      </c>
      <c r="J35" s="235"/>
      <c r="K35" s="235" t="str">
        <f>'10月'!Z34</f>
        <v>     -</v>
      </c>
      <c r="L35" s="235"/>
      <c r="M35" s="236" t="str">
        <f>'12月'!Z34</f>
        <v>     -</v>
      </c>
      <c r="N35" s="23"/>
    </row>
    <row r="36" spans="1:14" ht="18" customHeight="1">
      <c r="A36" s="170" t="s">
        <v>36</v>
      </c>
      <c r="B36" s="237">
        <f>SUM(B5:B35)</f>
        <v>61.5</v>
      </c>
      <c r="C36" s="238">
        <f aca="true" t="shared" si="0" ref="C36:M36">SUM(C5:C35)</f>
        <v>10.5</v>
      </c>
      <c r="D36" s="238">
        <f t="shared" si="0"/>
        <v>62.5</v>
      </c>
      <c r="E36" s="238">
        <f t="shared" si="0"/>
        <v>144</v>
      </c>
      <c r="F36" s="238">
        <f t="shared" si="0"/>
        <v>159.5</v>
      </c>
      <c r="G36" s="238">
        <f t="shared" si="0"/>
        <v>182.5</v>
      </c>
      <c r="H36" s="238">
        <f t="shared" si="0"/>
        <v>338</v>
      </c>
      <c r="I36" s="238">
        <f t="shared" si="0"/>
        <v>66</v>
      </c>
      <c r="J36" s="238">
        <f t="shared" si="0"/>
        <v>180.5</v>
      </c>
      <c r="K36" s="238">
        <f t="shared" si="0"/>
        <v>125</v>
      </c>
      <c r="L36" s="238">
        <f t="shared" si="0"/>
        <v>77</v>
      </c>
      <c r="M36" s="239">
        <f t="shared" si="0"/>
        <v>3.5</v>
      </c>
      <c r="N36" s="23"/>
    </row>
    <row r="37" spans="1:14" ht="18" customHeight="1">
      <c r="A37" s="41" t="s">
        <v>37</v>
      </c>
      <c r="B37" s="240">
        <f>SUM(B5:B14)</f>
        <v>15</v>
      </c>
      <c r="C37" s="241">
        <f aca="true" t="shared" si="1" ref="C37:M37">SUM(C5:C14)</f>
        <v>2.5</v>
      </c>
      <c r="D37" s="241">
        <f t="shared" si="1"/>
        <v>11</v>
      </c>
      <c r="E37" s="241">
        <f t="shared" si="1"/>
        <v>22.5</v>
      </c>
      <c r="F37" s="241">
        <f t="shared" si="1"/>
        <v>14</v>
      </c>
      <c r="G37" s="241">
        <f t="shared" si="1"/>
        <v>66</v>
      </c>
      <c r="H37" s="241">
        <f t="shared" si="1"/>
        <v>292.5</v>
      </c>
      <c r="I37" s="241">
        <f t="shared" si="1"/>
        <v>25</v>
      </c>
      <c r="J37" s="241">
        <f t="shared" si="1"/>
        <v>62.5</v>
      </c>
      <c r="K37" s="241">
        <f t="shared" si="1"/>
        <v>48.5</v>
      </c>
      <c r="L37" s="241">
        <f t="shared" si="1"/>
        <v>18</v>
      </c>
      <c r="M37" s="242">
        <f t="shared" si="1"/>
        <v>0</v>
      </c>
      <c r="N37" s="23"/>
    </row>
    <row r="38" spans="1:14" ht="18" customHeight="1">
      <c r="A38" s="42" t="s">
        <v>38</v>
      </c>
      <c r="B38" s="243">
        <f>SUM(B15:B24)</f>
        <v>46.5</v>
      </c>
      <c r="C38" s="244">
        <f aca="true" t="shared" si="2" ref="C38:M38">SUM(C15:C24)</f>
        <v>7.5</v>
      </c>
      <c r="D38" s="244">
        <f t="shared" si="2"/>
        <v>11</v>
      </c>
      <c r="E38" s="244">
        <f t="shared" si="2"/>
        <v>43</v>
      </c>
      <c r="F38" s="244">
        <f t="shared" si="2"/>
        <v>117</v>
      </c>
      <c r="G38" s="244">
        <f t="shared" si="2"/>
        <v>53.5</v>
      </c>
      <c r="H38" s="244">
        <f t="shared" si="2"/>
        <v>4</v>
      </c>
      <c r="I38" s="244">
        <f t="shared" si="2"/>
        <v>41</v>
      </c>
      <c r="J38" s="244">
        <f t="shared" si="2"/>
        <v>70.5</v>
      </c>
      <c r="K38" s="244">
        <f t="shared" si="2"/>
        <v>33.5</v>
      </c>
      <c r="L38" s="244">
        <f t="shared" si="2"/>
        <v>36.5</v>
      </c>
      <c r="M38" s="245">
        <f t="shared" si="2"/>
        <v>3</v>
      </c>
      <c r="N38" s="23"/>
    </row>
    <row r="39" spans="1:14" ht="18" customHeight="1">
      <c r="A39" s="43" t="s">
        <v>39</v>
      </c>
      <c r="B39" s="246">
        <f>SUM(B25:B35)</f>
        <v>0</v>
      </c>
      <c r="C39" s="247">
        <f aca="true" t="shared" si="3" ref="C39:M39">SUM(C25:C35)</f>
        <v>0.5</v>
      </c>
      <c r="D39" s="247">
        <f t="shared" si="3"/>
        <v>40.5</v>
      </c>
      <c r="E39" s="247">
        <f t="shared" si="3"/>
        <v>78.5</v>
      </c>
      <c r="F39" s="247">
        <f t="shared" si="3"/>
        <v>28.5</v>
      </c>
      <c r="G39" s="247">
        <f t="shared" si="3"/>
        <v>63</v>
      </c>
      <c r="H39" s="247">
        <f t="shared" si="3"/>
        <v>41.5</v>
      </c>
      <c r="I39" s="247">
        <f t="shared" si="3"/>
        <v>0</v>
      </c>
      <c r="J39" s="247">
        <f t="shared" si="3"/>
        <v>47.5</v>
      </c>
      <c r="K39" s="247">
        <f t="shared" si="3"/>
        <v>43</v>
      </c>
      <c r="L39" s="247">
        <f t="shared" si="3"/>
        <v>22.5</v>
      </c>
      <c r="M39" s="248">
        <f t="shared" si="3"/>
        <v>0.5</v>
      </c>
      <c r="N39" s="23"/>
    </row>
    <row r="40" spans="1:13" ht="18" customHeight="1">
      <c r="A40" s="96" t="s">
        <v>40</v>
      </c>
      <c r="B40" s="249">
        <f>MAXA(B5:B35)</f>
        <v>35</v>
      </c>
      <c r="C40" s="250">
        <f>MAXA(C5:C35)</f>
        <v>7.5</v>
      </c>
      <c r="D40" s="250">
        <f aca="true" t="shared" si="4" ref="D40:M40">MAXA(D5:D35)</f>
        <v>30.5</v>
      </c>
      <c r="E40" s="250">
        <f t="shared" si="4"/>
        <v>32.5</v>
      </c>
      <c r="F40" s="250">
        <f t="shared" si="4"/>
        <v>68.5</v>
      </c>
      <c r="G40" s="250">
        <f t="shared" si="4"/>
        <v>33.5</v>
      </c>
      <c r="H40" s="250">
        <f t="shared" si="4"/>
        <v>166</v>
      </c>
      <c r="I40" s="250">
        <f t="shared" si="4"/>
        <v>27</v>
      </c>
      <c r="J40" s="250">
        <f t="shared" si="4"/>
        <v>52</v>
      </c>
      <c r="K40" s="250">
        <f t="shared" si="4"/>
        <v>33.5</v>
      </c>
      <c r="L40" s="250">
        <f t="shared" si="4"/>
        <v>26</v>
      </c>
      <c r="M40" s="251">
        <f t="shared" si="4"/>
        <v>2</v>
      </c>
    </row>
    <row r="41" spans="1:13" ht="18" customHeight="1">
      <c r="A41" s="97" t="s">
        <v>41</v>
      </c>
      <c r="B41" s="252">
        <f>'１月'!H39</f>
        <v>6.5</v>
      </c>
      <c r="C41" s="253">
        <f>'２月'!H39</f>
        <v>2</v>
      </c>
      <c r="D41" s="253">
        <f>'３月'!H39</f>
        <v>12.5</v>
      </c>
      <c r="E41" s="253">
        <f>'４月'!H39</f>
        <v>13</v>
      </c>
      <c r="F41" s="253">
        <f>'５月'!H39</f>
        <v>23</v>
      </c>
      <c r="G41" s="253">
        <f>'６月'!H39</f>
        <v>10</v>
      </c>
      <c r="H41" s="253">
        <f>'７月'!H39</f>
        <v>61</v>
      </c>
      <c r="I41" s="253">
        <f>'８月'!H39</f>
        <v>25</v>
      </c>
      <c r="J41" s="253">
        <f>'９月'!H39</f>
        <v>19.5</v>
      </c>
      <c r="K41" s="253">
        <f>'10月'!H39</f>
        <v>7</v>
      </c>
      <c r="L41" s="253">
        <f>'11月'!H39</f>
        <v>5</v>
      </c>
      <c r="M41" s="254">
        <f>'12月'!H39</f>
        <v>1</v>
      </c>
    </row>
    <row r="42" spans="1:13" ht="18" customHeight="1">
      <c r="A42" s="98" t="s">
        <v>42</v>
      </c>
      <c r="B42" s="255">
        <f>'１月'!N39</f>
        <v>2</v>
      </c>
      <c r="C42" s="256">
        <f>'２月'!N39</f>
        <v>0.5</v>
      </c>
      <c r="D42" s="256">
        <f>'３月'!N39</f>
        <v>3.5</v>
      </c>
      <c r="E42" s="256">
        <f>'４月'!N39</f>
        <v>8.5</v>
      </c>
      <c r="F42" s="256">
        <f>'５月'!N39</f>
        <v>7</v>
      </c>
      <c r="G42" s="256">
        <f>'６月'!N39</f>
        <v>9</v>
      </c>
      <c r="H42" s="256">
        <f>'７月'!N39</f>
        <v>38</v>
      </c>
      <c r="I42" s="256">
        <f>'８月'!N39</f>
        <v>10.5</v>
      </c>
      <c r="J42" s="256">
        <f>'９月'!N39</f>
        <v>10</v>
      </c>
      <c r="K42" s="256">
        <f>'10月'!N39</f>
        <v>2</v>
      </c>
      <c r="L42" s="256">
        <f>'11月'!N39</f>
        <v>2.5</v>
      </c>
      <c r="M42" s="257">
        <f>'12月'!N39</f>
        <v>1</v>
      </c>
    </row>
    <row r="45" ht="12">
      <c r="A45" s="44" t="s">
        <v>43</v>
      </c>
    </row>
  </sheetData>
  <printOptions horizontalCentered="1"/>
  <pageMargins left="0.5905511811023623" right="0.2755905511811024" top="0.7874015748031497" bottom="0.7874015748031497" header="0.5118110236220472" footer="0.3937007874015748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2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 t="str">
        <f aca="true" t="shared" si="0" ref="Z4:Z34">IF(COUNT(B4:Y4)=0,"     -",SUM(B4:Y4))</f>
        <v>     -</v>
      </c>
      <c r="AA4" s="89">
        <v>1</v>
      </c>
      <c r="AB4" s="55"/>
      <c r="AC4" s="58"/>
      <c r="AD4" s="59"/>
      <c r="AE4" s="55"/>
      <c r="AF4" s="60"/>
    </row>
    <row r="5" spans="1:32" ht="13.5" customHeight="1">
      <c r="A5" s="4">
        <v>2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 t="str">
        <f t="shared" si="0"/>
        <v>     -</v>
      </c>
      <c r="AA5" s="90">
        <v>2</v>
      </c>
      <c r="AB5" s="61"/>
      <c r="AC5" s="65"/>
      <c r="AD5" s="66"/>
      <c r="AE5" s="61"/>
      <c r="AF5" s="67"/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tr">
        <f t="shared" si="0"/>
        <v>     -</v>
      </c>
      <c r="AA6" s="90">
        <v>3</v>
      </c>
      <c r="AB6" s="61"/>
      <c r="AC6" s="65"/>
      <c r="AD6" s="66"/>
      <c r="AE6" s="61"/>
      <c r="AF6" s="67"/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tr">
        <f t="shared" si="0"/>
        <v>     -</v>
      </c>
      <c r="AA7" s="90">
        <v>4</v>
      </c>
      <c r="AB7" s="61"/>
      <c r="AC7" s="65"/>
      <c r="AD7" s="66"/>
      <c r="AE7" s="61"/>
      <c r="AF7" s="67"/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tr">
        <f t="shared" si="0"/>
        <v>     -</v>
      </c>
      <c r="AA8" s="90">
        <v>5</v>
      </c>
      <c r="AB8" s="61"/>
      <c r="AC8" s="65"/>
      <c r="AD8" s="66"/>
      <c r="AE8" s="61"/>
      <c r="AF8" s="67"/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65"/>
      <c r="AD9" s="66"/>
      <c r="AE9" s="61"/>
      <c r="AF9" s="67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tr">
        <f t="shared" si="0"/>
        <v>     -</v>
      </c>
      <c r="AA10" s="90">
        <v>7</v>
      </c>
      <c r="AB10" s="61"/>
      <c r="AC10" s="178"/>
      <c r="AD10" s="66"/>
      <c r="AE10" s="61"/>
      <c r="AF10" s="179"/>
    </row>
    <row r="11" spans="1:32" ht="13.5" customHeight="1">
      <c r="A11" s="4">
        <v>8</v>
      </c>
      <c r="B11" s="61"/>
      <c r="C11" s="63"/>
      <c r="D11" s="196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>
        <v>0.5</v>
      </c>
      <c r="X11" s="63">
        <v>0.5</v>
      </c>
      <c r="Y11" s="63">
        <v>1</v>
      </c>
      <c r="Z11" s="64">
        <f t="shared" si="0"/>
        <v>2</v>
      </c>
      <c r="AA11" s="90">
        <v>8</v>
      </c>
      <c r="AB11" s="61">
        <v>1</v>
      </c>
      <c r="AC11" s="178" t="s">
        <v>21</v>
      </c>
      <c r="AD11" s="66"/>
      <c r="AE11" s="61">
        <v>0.5</v>
      </c>
      <c r="AF11" s="179" t="s">
        <v>21</v>
      </c>
    </row>
    <row r="12" spans="1:32" ht="13.5" customHeight="1">
      <c r="A12" s="4">
        <v>9</v>
      </c>
      <c r="B12" s="61">
        <v>0.5</v>
      </c>
      <c r="C12" s="63"/>
      <c r="D12" s="196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>
        <f t="shared" si="0"/>
        <v>0.5</v>
      </c>
      <c r="AA12" s="90">
        <v>9</v>
      </c>
      <c r="AB12" s="61">
        <v>1.5</v>
      </c>
      <c r="AC12" s="65">
        <v>0.014583333333333332</v>
      </c>
      <c r="AD12" s="66"/>
      <c r="AE12" s="61">
        <v>0.5</v>
      </c>
      <c r="AF12" s="67">
        <v>0.015277777777777777</v>
      </c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4" t="str">
        <f t="shared" si="0"/>
        <v>     -</v>
      </c>
      <c r="AA13" s="90">
        <v>10</v>
      </c>
      <c r="AB13" s="61"/>
      <c r="AC13" s="65"/>
      <c r="AD13" s="66"/>
      <c r="AE13" s="61"/>
      <c r="AF13" s="67"/>
    </row>
    <row r="14" spans="1:32" ht="13.5" customHeight="1">
      <c r="A14" s="2">
        <v>11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 t="str">
        <f t="shared" si="0"/>
        <v>     -</v>
      </c>
      <c r="AA14" s="89">
        <v>11</v>
      </c>
      <c r="AB14" s="55"/>
      <c r="AC14" s="58"/>
      <c r="AD14" s="59"/>
      <c r="AE14" s="55"/>
      <c r="AF14" s="60"/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 t="str">
        <f t="shared" si="0"/>
        <v>     -</v>
      </c>
      <c r="AA15" s="90">
        <v>12</v>
      </c>
      <c r="AB15" s="61"/>
      <c r="AC15" s="65"/>
      <c r="AD15" s="66"/>
      <c r="AE15" s="61"/>
      <c r="AF15" s="67"/>
    </row>
    <row r="16" spans="1:32" ht="13.5" customHeight="1">
      <c r="A16" s="4">
        <v>13</v>
      </c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 t="str">
        <f t="shared" si="0"/>
        <v>     -</v>
      </c>
      <c r="AA16" s="90">
        <v>13</v>
      </c>
      <c r="AB16" s="61"/>
      <c r="AC16" s="65"/>
      <c r="AD16" s="66"/>
      <c r="AE16" s="61"/>
      <c r="AF16" s="67"/>
    </row>
    <row r="17" spans="1:32" ht="13.5" customHeight="1">
      <c r="A17" s="4">
        <v>14</v>
      </c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 t="str">
        <f t="shared" si="0"/>
        <v>     -</v>
      </c>
      <c r="AA17" s="90">
        <v>14</v>
      </c>
      <c r="AB17" s="61"/>
      <c r="AC17" s="178"/>
      <c r="AD17" s="66"/>
      <c r="AE17" s="61"/>
      <c r="AF17" s="179"/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 t="str">
        <f t="shared" si="0"/>
        <v>     -</v>
      </c>
      <c r="AA18" s="90">
        <v>15</v>
      </c>
      <c r="AB18" s="61"/>
      <c r="AC18" s="65"/>
      <c r="AD18" s="66"/>
      <c r="AE18" s="61"/>
      <c r="AF18" s="67"/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tr">
        <f t="shared" si="0"/>
        <v>     -</v>
      </c>
      <c r="AA19" s="90">
        <v>16</v>
      </c>
      <c r="AB19" s="61"/>
      <c r="AC19" s="65"/>
      <c r="AD19" s="66"/>
      <c r="AE19" s="61"/>
      <c r="AF19" s="67"/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 t="str">
        <f t="shared" si="0"/>
        <v>     -</v>
      </c>
      <c r="AA20" s="90">
        <v>17</v>
      </c>
      <c r="AB20" s="61"/>
      <c r="AC20" s="65"/>
      <c r="AD20" s="66"/>
      <c r="AE20" s="61"/>
      <c r="AF20" s="67"/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65"/>
      <c r="AD21" s="66"/>
      <c r="AE21" s="61"/>
      <c r="AF21" s="67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65"/>
      <c r="AD22" s="66"/>
      <c r="AE22" s="61"/>
      <c r="AF22" s="67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>
        <v>0.5</v>
      </c>
      <c r="J23" s="63">
        <v>1.5</v>
      </c>
      <c r="K23" s="63">
        <v>0</v>
      </c>
      <c r="L23" s="63">
        <v>1.5</v>
      </c>
      <c r="M23" s="63">
        <v>1.5</v>
      </c>
      <c r="N23" s="63">
        <v>1.5</v>
      </c>
      <c r="O23" s="63">
        <v>0.5</v>
      </c>
      <c r="P23" s="63">
        <v>0.5</v>
      </c>
      <c r="Q23" s="63"/>
      <c r="R23" s="63"/>
      <c r="S23" s="63"/>
      <c r="T23" s="63"/>
      <c r="U23" s="63"/>
      <c r="V23" s="63"/>
      <c r="W23" s="63"/>
      <c r="X23" s="63"/>
      <c r="Y23" s="63"/>
      <c r="Z23" s="64">
        <f t="shared" si="0"/>
        <v>7.5</v>
      </c>
      <c r="AA23" s="90">
        <v>20</v>
      </c>
      <c r="AB23" s="61">
        <v>2</v>
      </c>
      <c r="AC23" s="65">
        <v>0.5340277777777778</v>
      </c>
      <c r="AD23" s="66"/>
      <c r="AE23" s="61">
        <v>0.5</v>
      </c>
      <c r="AF23" s="179">
        <v>0.6201388888888889</v>
      </c>
    </row>
    <row r="24" spans="1:32" ht="13.5" customHeight="1">
      <c r="A24" s="2">
        <v>21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 t="str">
        <f t="shared" si="0"/>
        <v>     -</v>
      </c>
      <c r="AA24" s="89">
        <v>21</v>
      </c>
      <c r="AB24" s="55"/>
      <c r="AC24" s="58"/>
      <c r="AD24" s="59"/>
      <c r="AE24" s="55"/>
      <c r="AF24" s="60"/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65"/>
      <c r="AD25" s="66"/>
      <c r="AE25" s="61"/>
      <c r="AF25" s="67"/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 t="str">
        <f t="shared" si="0"/>
        <v>     -</v>
      </c>
      <c r="AA26" s="90">
        <v>23</v>
      </c>
      <c r="AB26" s="61"/>
      <c r="AC26" s="65"/>
      <c r="AD26" s="66"/>
      <c r="AE26" s="61"/>
      <c r="AF26" s="67"/>
    </row>
    <row r="27" spans="1:32" ht="13.5" customHeight="1">
      <c r="A27" s="4">
        <v>24</v>
      </c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>
        <v>0.5</v>
      </c>
      <c r="T27" s="63"/>
      <c r="U27" s="63"/>
      <c r="V27" s="63"/>
      <c r="W27" s="63"/>
      <c r="X27" s="63"/>
      <c r="Y27" s="63"/>
      <c r="Z27" s="64">
        <f t="shared" si="0"/>
        <v>0.5</v>
      </c>
      <c r="AA27" s="90">
        <v>24</v>
      </c>
      <c r="AB27" s="61">
        <v>0.5</v>
      </c>
      <c r="AC27" s="65">
        <v>0.7520833333333333</v>
      </c>
      <c r="AD27" s="66"/>
      <c r="AE27" s="61">
        <v>0.5</v>
      </c>
      <c r="AF27" s="67">
        <v>0.717361111111111</v>
      </c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178"/>
      <c r="AD28" s="66"/>
      <c r="AE28" s="61"/>
      <c r="AF28" s="179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 t="str">
        <f t="shared" si="0"/>
        <v>     -</v>
      </c>
      <c r="AA29" s="90">
        <v>26</v>
      </c>
      <c r="AB29" s="61"/>
      <c r="AC29" s="178"/>
      <c r="AD29" s="66"/>
      <c r="AE29" s="61"/>
      <c r="AF29" s="179"/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 t="str">
        <f t="shared" si="0"/>
        <v>     -</v>
      </c>
      <c r="AA30" s="90">
        <v>27</v>
      </c>
      <c r="AB30" s="61"/>
      <c r="AC30" s="178"/>
      <c r="AD30" s="66"/>
      <c r="AE30" s="61"/>
      <c r="AF30" s="179"/>
    </row>
    <row r="31" spans="1:32" ht="13.5" customHeight="1">
      <c r="A31" s="4">
        <v>28</v>
      </c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 t="str">
        <f t="shared" si="0"/>
        <v>     -</v>
      </c>
      <c r="AA31" s="90">
        <v>28</v>
      </c>
      <c r="AB31" s="61"/>
      <c r="AC31" s="65"/>
      <c r="AD31" s="66"/>
      <c r="AE31" s="61"/>
      <c r="AF31" s="67"/>
    </row>
    <row r="32" spans="1:32" ht="13.5" customHeight="1">
      <c r="A32" s="4">
        <v>29</v>
      </c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 t="str">
        <f t="shared" si="0"/>
        <v>     -</v>
      </c>
      <c r="AA32" s="90">
        <v>29</v>
      </c>
      <c r="AB32" s="61"/>
      <c r="AC32" s="65"/>
      <c r="AD32" s="66"/>
      <c r="AE32" s="61"/>
      <c r="AF32" s="67"/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 t="str">
        <f t="shared" si="0"/>
        <v>     -</v>
      </c>
      <c r="AA33" s="90">
        <v>30</v>
      </c>
      <c r="AB33" s="61"/>
      <c r="AC33" s="65"/>
      <c r="AD33" s="66"/>
      <c r="AE33" s="61"/>
      <c r="AF33" s="67"/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68">
        <f aca="true" t="shared" si="1" ref="B35:K35">IF(COUNT(B4:B34)=0,"   -",SUM(B4:B34))</f>
        <v>0.5</v>
      </c>
      <c r="C35" s="69" t="str">
        <f t="shared" si="1"/>
        <v>   -</v>
      </c>
      <c r="D35" s="69" t="str">
        <f t="shared" si="1"/>
        <v>   -</v>
      </c>
      <c r="E35" s="69" t="str">
        <f t="shared" si="1"/>
        <v>   -</v>
      </c>
      <c r="F35" s="69" t="str">
        <f t="shared" si="1"/>
        <v>   -</v>
      </c>
      <c r="G35" s="69" t="str">
        <f t="shared" si="1"/>
        <v>   -</v>
      </c>
      <c r="H35" s="69" t="str">
        <f t="shared" si="1"/>
        <v>   -</v>
      </c>
      <c r="I35" s="69">
        <f t="shared" si="1"/>
        <v>0.5</v>
      </c>
      <c r="J35" s="69">
        <f t="shared" si="1"/>
        <v>1.5</v>
      </c>
      <c r="K35" s="69">
        <f t="shared" si="1"/>
        <v>0</v>
      </c>
      <c r="L35" s="69">
        <f aca="true" t="shared" si="2" ref="L35:Y35">IF(COUNT(L4:L34)=0,"   -",SUM(L4:L34))</f>
        <v>1.5</v>
      </c>
      <c r="M35" s="69">
        <f t="shared" si="2"/>
        <v>1.5</v>
      </c>
      <c r="N35" s="69">
        <f t="shared" si="2"/>
        <v>1.5</v>
      </c>
      <c r="O35" s="69">
        <f t="shared" si="2"/>
        <v>0.5</v>
      </c>
      <c r="P35" s="69">
        <f t="shared" si="2"/>
        <v>0.5</v>
      </c>
      <c r="Q35" s="69" t="str">
        <f t="shared" si="2"/>
        <v>   -</v>
      </c>
      <c r="R35" s="69" t="str">
        <f t="shared" si="2"/>
        <v>   -</v>
      </c>
      <c r="S35" s="69">
        <f t="shared" si="2"/>
        <v>0.5</v>
      </c>
      <c r="T35" s="69" t="str">
        <f t="shared" si="2"/>
        <v>   -</v>
      </c>
      <c r="U35" s="69" t="str">
        <f t="shared" si="2"/>
        <v>   -</v>
      </c>
      <c r="V35" s="69" t="str">
        <f t="shared" si="2"/>
        <v>   -</v>
      </c>
      <c r="W35" s="69">
        <f t="shared" si="2"/>
        <v>0.5</v>
      </c>
      <c r="X35" s="69">
        <f t="shared" si="2"/>
        <v>0.5</v>
      </c>
      <c r="Y35" s="69">
        <f t="shared" si="2"/>
        <v>1</v>
      </c>
      <c r="Z35" s="68">
        <f>SUM(B4:Y34)</f>
        <v>10.5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4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2</v>
      </c>
      <c r="E39" s="82"/>
      <c r="F39" s="82"/>
      <c r="G39" s="77"/>
      <c r="H39" s="78">
        <v>2</v>
      </c>
      <c r="I39" s="79">
        <v>20</v>
      </c>
      <c r="J39" s="80">
        <v>0.5340277777777778</v>
      </c>
      <c r="K39" s="82"/>
      <c r="L39" s="82"/>
      <c r="M39" s="77"/>
      <c r="N39" s="78">
        <v>0.5</v>
      </c>
      <c r="O39" s="79"/>
      <c r="P39" s="80"/>
      <c r="Q39" s="82"/>
      <c r="R39" s="82"/>
      <c r="S39" s="77">
        <v>7.5</v>
      </c>
      <c r="T39" s="78"/>
      <c r="U39" s="92">
        <v>20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0</v>
      </c>
      <c r="E40" s="82"/>
      <c r="F40" s="82"/>
      <c r="G40" s="81"/>
      <c r="H40" s="82"/>
      <c r="I40" s="79"/>
      <c r="J40" s="80"/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80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0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3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 t="str">
        <f aca="true" t="shared" si="0" ref="Z4:Z34">IF(COUNT(B4:Y4)=0,"     -",SUM(B4:Y4))</f>
        <v>     -</v>
      </c>
      <c r="AA4" s="89">
        <v>1</v>
      </c>
      <c r="AB4" s="55"/>
      <c r="AC4" s="198"/>
      <c r="AD4" s="59"/>
      <c r="AE4" s="55"/>
      <c r="AF4" s="201"/>
    </row>
    <row r="5" spans="1:32" ht="13.5" customHeight="1">
      <c r="A5" s="4">
        <v>2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 t="str">
        <f t="shared" si="0"/>
        <v>     -</v>
      </c>
      <c r="AA5" s="90">
        <v>2</v>
      </c>
      <c r="AB5" s="61"/>
      <c r="AC5" s="199"/>
      <c r="AD5" s="66"/>
      <c r="AE5" s="61"/>
      <c r="AF5" s="202"/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tr">
        <f t="shared" si="0"/>
        <v>     -</v>
      </c>
      <c r="AA6" s="90">
        <v>3</v>
      </c>
      <c r="AB6" s="61"/>
      <c r="AC6" s="199"/>
      <c r="AD6" s="66"/>
      <c r="AE6" s="61"/>
      <c r="AF6" s="202"/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>
        <v>2</v>
      </c>
      <c r="T7" s="63">
        <v>3.5</v>
      </c>
      <c r="U7" s="63">
        <v>3.5</v>
      </c>
      <c r="V7" s="63">
        <v>1.5</v>
      </c>
      <c r="W7" s="63">
        <v>0.5</v>
      </c>
      <c r="X7" s="63"/>
      <c r="Y7" s="63"/>
      <c r="Z7" s="64">
        <f t="shared" si="0"/>
        <v>11</v>
      </c>
      <c r="AA7" s="90">
        <v>4</v>
      </c>
      <c r="AB7" s="61">
        <v>4</v>
      </c>
      <c r="AC7" s="199">
        <v>0.8527777777777777</v>
      </c>
      <c r="AD7" s="66"/>
      <c r="AE7" s="61">
        <v>1</v>
      </c>
      <c r="AF7" s="202">
        <v>0.8354166666666667</v>
      </c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tr">
        <f t="shared" si="0"/>
        <v>     -</v>
      </c>
      <c r="AA8" s="90">
        <v>5</v>
      </c>
      <c r="AB8" s="61"/>
      <c r="AC8" s="199"/>
      <c r="AD8" s="66"/>
      <c r="AE8" s="61"/>
      <c r="AF8" s="202"/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199"/>
      <c r="AD9" s="66"/>
      <c r="AE9" s="61"/>
      <c r="AF9" s="202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tr">
        <f t="shared" si="0"/>
        <v>     -</v>
      </c>
      <c r="AA10" s="90">
        <v>7</v>
      </c>
      <c r="AB10" s="61"/>
      <c r="AC10" s="197"/>
      <c r="AD10" s="66"/>
      <c r="AE10" s="61"/>
      <c r="AF10" s="203"/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 t="str">
        <f t="shared" si="0"/>
        <v>     -</v>
      </c>
      <c r="AA11" s="90">
        <v>8</v>
      </c>
      <c r="AB11" s="61"/>
      <c r="AC11" s="197"/>
      <c r="AD11" s="66"/>
      <c r="AE11" s="61"/>
      <c r="AF11" s="203"/>
    </row>
    <row r="12" spans="1:32" ht="13.5" customHeight="1">
      <c r="A12" s="4">
        <v>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 t="str">
        <f t="shared" si="0"/>
        <v>     -</v>
      </c>
      <c r="AA12" s="90">
        <v>9</v>
      </c>
      <c r="AB12" s="61"/>
      <c r="AC12" s="197"/>
      <c r="AD12" s="66"/>
      <c r="AE12" s="61"/>
      <c r="AF12" s="203"/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4" t="str">
        <f t="shared" si="0"/>
        <v>     -</v>
      </c>
      <c r="AA13" s="90">
        <v>10</v>
      </c>
      <c r="AB13" s="61"/>
      <c r="AC13" s="199"/>
      <c r="AD13" s="66"/>
      <c r="AE13" s="61"/>
      <c r="AF13" s="202"/>
    </row>
    <row r="14" spans="1:32" ht="13.5" customHeight="1">
      <c r="A14" s="2">
        <v>11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 t="str">
        <f t="shared" si="0"/>
        <v>     -</v>
      </c>
      <c r="AA14" s="89">
        <v>11</v>
      </c>
      <c r="AB14" s="55"/>
      <c r="AC14" s="198"/>
      <c r="AD14" s="59"/>
      <c r="AE14" s="55"/>
      <c r="AF14" s="201"/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 t="str">
        <f t="shared" si="0"/>
        <v>     -</v>
      </c>
      <c r="AA15" s="90">
        <v>12</v>
      </c>
      <c r="AB15" s="61"/>
      <c r="AC15" s="199"/>
      <c r="AD15" s="66"/>
      <c r="AE15" s="61"/>
      <c r="AF15" s="202"/>
    </row>
    <row r="16" spans="1:32" ht="13.5" customHeight="1">
      <c r="A16" s="4">
        <v>13</v>
      </c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 t="str">
        <f t="shared" si="0"/>
        <v>     -</v>
      </c>
      <c r="AA16" s="90">
        <v>13</v>
      </c>
      <c r="AB16" s="61"/>
      <c r="AC16" s="199"/>
      <c r="AD16" s="66"/>
      <c r="AE16" s="61"/>
      <c r="AF16" s="202"/>
    </row>
    <row r="17" spans="1:32" ht="13.5" customHeight="1">
      <c r="A17" s="4">
        <v>14</v>
      </c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 t="str">
        <f t="shared" si="0"/>
        <v>     -</v>
      </c>
      <c r="AA17" s="90">
        <v>14</v>
      </c>
      <c r="AB17" s="61"/>
      <c r="AC17" s="199"/>
      <c r="AD17" s="66"/>
      <c r="AE17" s="61"/>
      <c r="AF17" s="202"/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 t="str">
        <f t="shared" si="0"/>
        <v>     -</v>
      </c>
      <c r="AA18" s="90">
        <v>15</v>
      </c>
      <c r="AB18" s="61"/>
      <c r="AC18" s="197"/>
      <c r="AD18" s="66"/>
      <c r="AE18" s="61"/>
      <c r="AF18" s="203"/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>
        <v>0.5</v>
      </c>
      <c r="K19" s="63">
        <v>1</v>
      </c>
      <c r="L19" s="63">
        <v>1.5</v>
      </c>
      <c r="M19" s="63">
        <v>2</v>
      </c>
      <c r="N19" s="63">
        <v>2.5</v>
      </c>
      <c r="O19" s="63">
        <v>2</v>
      </c>
      <c r="P19" s="63">
        <v>1</v>
      </c>
      <c r="Q19" s="63">
        <v>0.5</v>
      </c>
      <c r="R19" s="63"/>
      <c r="S19" s="63"/>
      <c r="T19" s="63"/>
      <c r="U19" s="63"/>
      <c r="V19" s="63"/>
      <c r="W19" s="63"/>
      <c r="X19" s="63"/>
      <c r="Y19" s="63"/>
      <c r="Z19" s="64">
        <f t="shared" si="0"/>
        <v>11</v>
      </c>
      <c r="AA19" s="90">
        <v>16</v>
      </c>
      <c r="AB19" s="61">
        <v>3</v>
      </c>
      <c r="AC19" s="197">
        <v>0.5333333333333333</v>
      </c>
      <c r="AD19" s="66"/>
      <c r="AE19" s="61">
        <v>1</v>
      </c>
      <c r="AF19" s="203">
        <v>0.5166666666666667</v>
      </c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 t="str">
        <f t="shared" si="0"/>
        <v>     -</v>
      </c>
      <c r="AA20" s="90">
        <v>17</v>
      </c>
      <c r="AB20" s="61"/>
      <c r="AC20" s="199"/>
      <c r="AD20" s="66"/>
      <c r="AE20" s="61"/>
      <c r="AF20" s="202"/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199"/>
      <c r="AD21" s="66"/>
      <c r="AE21" s="61"/>
      <c r="AF21" s="202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197"/>
      <c r="AD22" s="66"/>
      <c r="AE22" s="61"/>
      <c r="AF22" s="203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 t="str">
        <f t="shared" si="0"/>
        <v>     -</v>
      </c>
      <c r="AA23" s="90">
        <v>20</v>
      </c>
      <c r="AB23" s="61"/>
      <c r="AC23" s="197"/>
      <c r="AD23" s="66"/>
      <c r="AE23" s="61"/>
      <c r="AF23" s="203"/>
    </row>
    <row r="24" spans="1:32" ht="13.5" customHeight="1">
      <c r="A24" s="2">
        <v>21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 t="str">
        <f t="shared" si="0"/>
        <v>     -</v>
      </c>
      <c r="AA24" s="89">
        <v>21</v>
      </c>
      <c r="AB24" s="55"/>
      <c r="AC24" s="200"/>
      <c r="AD24" s="59"/>
      <c r="AE24" s="55"/>
      <c r="AF24" s="204"/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197"/>
      <c r="AD25" s="66"/>
      <c r="AE25" s="61"/>
      <c r="AF25" s="203"/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>
        <v>1.5</v>
      </c>
      <c r="X26" s="63">
        <v>2.5</v>
      </c>
      <c r="Y26" s="63">
        <v>0.5</v>
      </c>
      <c r="Z26" s="64">
        <f t="shared" si="0"/>
        <v>4.5</v>
      </c>
      <c r="AA26" s="90">
        <v>23</v>
      </c>
      <c r="AB26" s="61">
        <v>3</v>
      </c>
      <c r="AC26" s="199">
        <v>0.9479166666666666</v>
      </c>
      <c r="AD26" s="66"/>
      <c r="AE26" s="61">
        <v>1</v>
      </c>
      <c r="AF26" s="202">
        <v>0.9465277777777777</v>
      </c>
    </row>
    <row r="27" spans="1:32" ht="13.5" customHeight="1">
      <c r="A27" s="4">
        <v>24</v>
      </c>
      <c r="B27" s="61">
        <v>0.5</v>
      </c>
      <c r="C27" s="63">
        <v>0</v>
      </c>
      <c r="D27" s="63">
        <v>0.5</v>
      </c>
      <c r="E27" s="63">
        <v>4.5</v>
      </c>
      <c r="F27" s="63">
        <v>6</v>
      </c>
      <c r="G27" s="63">
        <v>10.5</v>
      </c>
      <c r="H27" s="63">
        <v>7</v>
      </c>
      <c r="I27" s="63">
        <v>1.5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>
        <f t="shared" si="0"/>
        <v>30.5</v>
      </c>
      <c r="AA27" s="90">
        <v>24</v>
      </c>
      <c r="AB27" s="61">
        <v>12.5</v>
      </c>
      <c r="AC27" s="197">
        <v>0.2722222222222222</v>
      </c>
      <c r="AD27" s="66"/>
      <c r="AE27" s="61">
        <v>3.5</v>
      </c>
      <c r="AF27" s="203">
        <v>0.25069444444444444</v>
      </c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197"/>
      <c r="AD28" s="66"/>
      <c r="AE28" s="61"/>
      <c r="AF28" s="203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 t="str">
        <f t="shared" si="0"/>
        <v>     -</v>
      </c>
      <c r="AA29" s="90">
        <v>26</v>
      </c>
      <c r="AB29" s="61"/>
      <c r="AC29" s="197"/>
      <c r="AD29" s="66"/>
      <c r="AE29" s="61"/>
      <c r="AF29" s="203"/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9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 t="str">
        <f t="shared" si="0"/>
        <v>     -</v>
      </c>
      <c r="AA30" s="90">
        <v>27</v>
      </c>
      <c r="AB30" s="61"/>
      <c r="AC30" s="197"/>
      <c r="AD30" s="66"/>
      <c r="AE30" s="61"/>
      <c r="AF30" s="203"/>
    </row>
    <row r="31" spans="1:32" ht="13.5" customHeight="1">
      <c r="A31" s="4">
        <v>28</v>
      </c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>
        <v>1</v>
      </c>
      <c r="S31" s="63">
        <v>0.5</v>
      </c>
      <c r="T31" s="63">
        <v>0</v>
      </c>
      <c r="U31" s="63">
        <v>0.5</v>
      </c>
      <c r="V31" s="63">
        <v>0</v>
      </c>
      <c r="W31" s="63">
        <v>0</v>
      </c>
      <c r="X31" s="63">
        <v>1.5</v>
      </c>
      <c r="Y31" s="63">
        <v>0.5</v>
      </c>
      <c r="Z31" s="64">
        <f t="shared" si="0"/>
        <v>4</v>
      </c>
      <c r="AA31" s="90">
        <v>28</v>
      </c>
      <c r="AB31" s="61">
        <v>1.5</v>
      </c>
      <c r="AC31" s="199">
        <v>0.9840277777777778</v>
      </c>
      <c r="AD31" s="66"/>
      <c r="AE31" s="61">
        <v>0.5</v>
      </c>
      <c r="AF31" s="202">
        <v>0.9861111111111112</v>
      </c>
    </row>
    <row r="32" spans="1:32" ht="13.5" customHeight="1">
      <c r="A32" s="4">
        <v>29</v>
      </c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>
        <v>1</v>
      </c>
      <c r="U32" s="63"/>
      <c r="V32" s="63"/>
      <c r="W32" s="63"/>
      <c r="X32" s="63"/>
      <c r="Y32" s="63"/>
      <c r="Z32" s="64">
        <f t="shared" si="0"/>
        <v>1</v>
      </c>
      <c r="AA32" s="90">
        <v>29</v>
      </c>
      <c r="AB32" s="61">
        <v>1</v>
      </c>
      <c r="AC32" s="199">
        <v>0.7986111111111112</v>
      </c>
      <c r="AD32" s="66"/>
      <c r="AE32" s="61">
        <v>1</v>
      </c>
      <c r="AF32" s="202">
        <v>0.7638888888888888</v>
      </c>
    </row>
    <row r="33" spans="1:32" ht="13.5" customHeight="1">
      <c r="A33" s="4">
        <v>30</v>
      </c>
      <c r="B33" s="61"/>
      <c r="C33" s="63"/>
      <c r="D33" s="63">
        <v>0.5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>
        <f t="shared" si="0"/>
        <v>0.5</v>
      </c>
      <c r="AA33" s="90">
        <v>30</v>
      </c>
      <c r="AB33" s="61">
        <v>0.5</v>
      </c>
      <c r="AC33" s="199">
        <v>0.13819444444444443</v>
      </c>
      <c r="AD33" s="66"/>
      <c r="AE33" s="61">
        <v>0.5</v>
      </c>
      <c r="AF33" s="202">
        <v>0.10347222222222223</v>
      </c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197"/>
      <c r="AD34" s="66"/>
      <c r="AE34" s="61"/>
      <c r="AF34" s="203"/>
    </row>
    <row r="35" spans="1:32" ht="13.5" customHeight="1">
      <c r="A35" s="51" t="s">
        <v>12</v>
      </c>
      <c r="B35" s="68">
        <f aca="true" t="shared" si="1" ref="B35:K35">IF(COUNT(B4:B34)=0,"   -",SUM(B4:B34))</f>
        <v>0.5</v>
      </c>
      <c r="C35" s="69">
        <f t="shared" si="1"/>
        <v>0</v>
      </c>
      <c r="D35" s="69">
        <f t="shared" si="1"/>
        <v>1</v>
      </c>
      <c r="E35" s="69">
        <f t="shared" si="1"/>
        <v>4.5</v>
      </c>
      <c r="F35" s="69">
        <f t="shared" si="1"/>
        <v>6</v>
      </c>
      <c r="G35" s="69">
        <f t="shared" si="1"/>
        <v>10.5</v>
      </c>
      <c r="H35" s="69">
        <f t="shared" si="1"/>
        <v>7</v>
      </c>
      <c r="I35" s="69">
        <f t="shared" si="1"/>
        <v>1.5</v>
      </c>
      <c r="J35" s="69">
        <f t="shared" si="1"/>
        <v>0.5</v>
      </c>
      <c r="K35" s="69">
        <f t="shared" si="1"/>
        <v>1</v>
      </c>
      <c r="L35" s="69">
        <f aca="true" t="shared" si="2" ref="L35:Y35">IF(COUNT(L4:L34)=0,"   -",SUM(L4:L34))</f>
        <v>1.5</v>
      </c>
      <c r="M35" s="69">
        <f t="shared" si="2"/>
        <v>2</v>
      </c>
      <c r="N35" s="69">
        <f t="shared" si="2"/>
        <v>2.5</v>
      </c>
      <c r="O35" s="69">
        <f t="shared" si="2"/>
        <v>2</v>
      </c>
      <c r="P35" s="69">
        <f t="shared" si="2"/>
        <v>1</v>
      </c>
      <c r="Q35" s="69">
        <f t="shared" si="2"/>
        <v>0.5</v>
      </c>
      <c r="R35" s="69">
        <f t="shared" si="2"/>
        <v>1</v>
      </c>
      <c r="S35" s="69">
        <f t="shared" si="2"/>
        <v>2.5</v>
      </c>
      <c r="T35" s="69">
        <f t="shared" si="2"/>
        <v>4.5</v>
      </c>
      <c r="U35" s="69">
        <f t="shared" si="2"/>
        <v>4</v>
      </c>
      <c r="V35" s="69">
        <f t="shared" si="2"/>
        <v>1.5</v>
      </c>
      <c r="W35" s="69">
        <f t="shared" si="2"/>
        <v>2</v>
      </c>
      <c r="X35" s="69">
        <f t="shared" si="2"/>
        <v>4</v>
      </c>
      <c r="Y35" s="69">
        <f t="shared" si="2"/>
        <v>1</v>
      </c>
      <c r="Z35" s="68">
        <f>SUM(B4:Y34)</f>
        <v>62.5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7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3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6</v>
      </c>
      <c r="E39" s="82"/>
      <c r="F39" s="82"/>
      <c r="G39" s="77"/>
      <c r="H39" s="78">
        <f>MAX(一時間最大)</f>
        <v>12.5</v>
      </c>
      <c r="I39" s="79">
        <v>24</v>
      </c>
      <c r="J39" s="205">
        <v>0.2722222222222222</v>
      </c>
      <c r="K39" s="82"/>
      <c r="L39" s="82"/>
      <c r="M39" s="77"/>
      <c r="N39" s="78">
        <f>MAX(十分間最大)</f>
        <v>3.5</v>
      </c>
      <c r="O39" s="79">
        <v>24</v>
      </c>
      <c r="P39" s="205">
        <v>0.25069444444444444</v>
      </c>
      <c r="Q39" s="82"/>
      <c r="R39" s="82"/>
      <c r="S39" s="77"/>
      <c r="T39" s="78">
        <f>MAX(日合計)</f>
        <v>30.5</v>
      </c>
      <c r="U39" s="92">
        <v>24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3</v>
      </c>
      <c r="E40" s="82"/>
      <c r="F40" s="82"/>
      <c r="G40" s="81"/>
      <c r="H40" s="82"/>
      <c r="I40" s="79"/>
      <c r="J40" s="190"/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80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1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174"/>
      <c r="P42" s="17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4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 t="str">
        <f aca="true" t="shared" si="0" ref="Z4:Z34">IF(COUNT(B4:Y4)=0,"     -",SUM(B4:Y4))</f>
        <v>     -</v>
      </c>
      <c r="AA4" s="89">
        <v>1</v>
      </c>
      <c r="AB4" s="55"/>
      <c r="AC4" s="198"/>
      <c r="AD4" s="59"/>
      <c r="AE4" s="55"/>
      <c r="AF4" s="201"/>
    </row>
    <row r="5" spans="1:32" ht="13.5" customHeight="1">
      <c r="A5" s="4">
        <v>2</v>
      </c>
      <c r="B5" s="61"/>
      <c r="C5" s="19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 t="str">
        <f t="shared" si="0"/>
        <v>     -</v>
      </c>
      <c r="AA5" s="90">
        <v>2</v>
      </c>
      <c r="AB5" s="61"/>
      <c r="AC5" s="197"/>
      <c r="AD5" s="66"/>
      <c r="AE5" s="61"/>
      <c r="AF5" s="203"/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tr">
        <f t="shared" si="0"/>
        <v>     -</v>
      </c>
      <c r="AA6" s="90">
        <v>3</v>
      </c>
      <c r="AB6" s="61"/>
      <c r="AC6" s="197"/>
      <c r="AD6" s="66"/>
      <c r="AE6" s="61"/>
      <c r="AF6" s="203"/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tr">
        <f t="shared" si="0"/>
        <v>     -</v>
      </c>
      <c r="AA7" s="90">
        <v>4</v>
      </c>
      <c r="AB7" s="61"/>
      <c r="AC7" s="199"/>
      <c r="AD7" s="66"/>
      <c r="AE7" s="61"/>
      <c r="AF7" s="202"/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>
        <v>0.5</v>
      </c>
      <c r="I8" s="63">
        <v>2</v>
      </c>
      <c r="J8" s="63">
        <v>0</v>
      </c>
      <c r="K8" s="63">
        <v>1</v>
      </c>
      <c r="L8" s="63">
        <v>1</v>
      </c>
      <c r="M8" s="63">
        <v>1.5</v>
      </c>
      <c r="N8" s="63">
        <v>1</v>
      </c>
      <c r="O8" s="63">
        <v>1</v>
      </c>
      <c r="P8" s="63">
        <v>1</v>
      </c>
      <c r="Q8" s="63">
        <v>0.5</v>
      </c>
      <c r="R8" s="63">
        <v>0.5</v>
      </c>
      <c r="S8" s="63">
        <v>0.5</v>
      </c>
      <c r="T8" s="63"/>
      <c r="U8" s="63"/>
      <c r="V8" s="63"/>
      <c r="W8" s="63"/>
      <c r="X8" s="63"/>
      <c r="Y8" s="63"/>
      <c r="Z8" s="64">
        <f t="shared" si="0"/>
        <v>10.5</v>
      </c>
      <c r="AA8" s="90">
        <v>5</v>
      </c>
      <c r="AB8" s="61">
        <v>2</v>
      </c>
      <c r="AC8" s="199">
        <v>0.4895833333333333</v>
      </c>
      <c r="AD8" s="66"/>
      <c r="AE8" s="61">
        <v>1</v>
      </c>
      <c r="AF8" s="202">
        <v>0.3145833333333333</v>
      </c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197"/>
      <c r="AD9" s="66"/>
      <c r="AE9" s="61"/>
      <c r="AF9" s="203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tr">
        <f t="shared" si="0"/>
        <v>     -</v>
      </c>
      <c r="AA10" s="90">
        <v>7</v>
      </c>
      <c r="AB10" s="61"/>
      <c r="AC10" s="197"/>
      <c r="AD10" s="66"/>
      <c r="AE10" s="61"/>
      <c r="AF10" s="203"/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 t="str">
        <f t="shared" si="0"/>
        <v>     -</v>
      </c>
      <c r="AA11" s="90">
        <v>8</v>
      </c>
      <c r="AB11" s="61"/>
      <c r="AC11" s="199"/>
      <c r="AD11" s="66"/>
      <c r="AE11" s="61"/>
      <c r="AF11" s="202"/>
    </row>
    <row r="12" spans="1:32" ht="13.5" customHeight="1">
      <c r="A12" s="4">
        <v>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 t="str">
        <f t="shared" si="0"/>
        <v>     -</v>
      </c>
      <c r="AA12" s="90">
        <v>9</v>
      </c>
      <c r="AB12" s="61"/>
      <c r="AC12" s="199"/>
      <c r="AD12" s="66"/>
      <c r="AE12" s="61"/>
      <c r="AF12" s="202"/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>
        <v>0.5</v>
      </c>
      <c r="R13" s="63">
        <v>0</v>
      </c>
      <c r="S13" s="63">
        <v>0</v>
      </c>
      <c r="T13" s="63">
        <v>2</v>
      </c>
      <c r="U13" s="63">
        <v>1.5</v>
      </c>
      <c r="V13" s="63">
        <v>0</v>
      </c>
      <c r="W13" s="63">
        <v>1</v>
      </c>
      <c r="X13" s="63">
        <v>3.5</v>
      </c>
      <c r="Y13" s="63">
        <v>3.5</v>
      </c>
      <c r="Z13" s="64">
        <f t="shared" si="0"/>
        <v>12</v>
      </c>
      <c r="AA13" s="90">
        <v>10</v>
      </c>
      <c r="AB13" s="61">
        <v>4</v>
      </c>
      <c r="AC13" s="197">
        <v>0.9798611111111111</v>
      </c>
      <c r="AD13" s="66"/>
      <c r="AE13" s="61">
        <v>1.5</v>
      </c>
      <c r="AF13" s="203">
        <v>0.9833333333333334</v>
      </c>
    </row>
    <row r="14" spans="1:32" ht="13.5" customHeight="1">
      <c r="A14" s="2">
        <v>11</v>
      </c>
      <c r="B14" s="55">
        <v>8</v>
      </c>
      <c r="C14" s="56">
        <v>4</v>
      </c>
      <c r="D14" s="56">
        <v>12.5</v>
      </c>
      <c r="E14" s="56">
        <v>5.5</v>
      </c>
      <c r="F14" s="56">
        <v>2.5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>
        <f t="shared" si="0"/>
        <v>32.5</v>
      </c>
      <c r="AA14" s="89">
        <v>11</v>
      </c>
      <c r="AB14" s="55">
        <v>13</v>
      </c>
      <c r="AC14" s="200">
        <v>0.11388888888888889</v>
      </c>
      <c r="AD14" s="59"/>
      <c r="AE14" s="55">
        <v>8.5</v>
      </c>
      <c r="AF14" s="204">
        <v>0.10347222222222223</v>
      </c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 t="str">
        <f t="shared" si="0"/>
        <v>     -</v>
      </c>
      <c r="AA15" s="90">
        <v>12</v>
      </c>
      <c r="AB15" s="61"/>
      <c r="AC15" s="197"/>
      <c r="AD15" s="66"/>
      <c r="AE15" s="61"/>
      <c r="AF15" s="203"/>
    </row>
    <row r="16" spans="1:32" ht="13.5" customHeight="1">
      <c r="A16" s="4">
        <v>13</v>
      </c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 t="str">
        <f t="shared" si="0"/>
        <v>     -</v>
      </c>
      <c r="AA16" s="90">
        <v>13</v>
      </c>
      <c r="AB16" s="61"/>
      <c r="AC16" s="199"/>
      <c r="AD16" s="66"/>
      <c r="AE16" s="61"/>
      <c r="AF16" s="202"/>
    </row>
    <row r="17" spans="1:32" ht="13.5" customHeight="1">
      <c r="A17" s="4">
        <v>14</v>
      </c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 t="str">
        <f t="shared" si="0"/>
        <v>     -</v>
      </c>
      <c r="AA17" s="90">
        <v>14</v>
      </c>
      <c r="AB17" s="61"/>
      <c r="AC17" s="199"/>
      <c r="AD17" s="66"/>
      <c r="AE17" s="61"/>
      <c r="AF17" s="202"/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>
        <v>0.5</v>
      </c>
      <c r="S18" s="63">
        <v>0</v>
      </c>
      <c r="T18" s="63">
        <v>0.5</v>
      </c>
      <c r="U18" s="63">
        <v>0</v>
      </c>
      <c r="V18" s="63">
        <v>0.5</v>
      </c>
      <c r="W18" s="63">
        <v>0.5</v>
      </c>
      <c r="X18" s="63">
        <v>0.5</v>
      </c>
      <c r="Y18" s="63">
        <v>0.5</v>
      </c>
      <c r="Z18" s="64">
        <f t="shared" si="0"/>
        <v>3</v>
      </c>
      <c r="AA18" s="90">
        <v>15</v>
      </c>
      <c r="AB18" s="61">
        <v>1</v>
      </c>
      <c r="AC18" s="199">
        <v>0.9972222222222222</v>
      </c>
      <c r="AD18" s="66"/>
      <c r="AE18" s="61">
        <v>0.5</v>
      </c>
      <c r="AF18" s="203" t="s">
        <v>21</v>
      </c>
    </row>
    <row r="19" spans="1:32" ht="13.5" customHeight="1">
      <c r="A19" s="4">
        <v>16</v>
      </c>
      <c r="B19" s="61">
        <v>0.5</v>
      </c>
      <c r="C19" s="63">
        <v>0.5</v>
      </c>
      <c r="D19" s="63">
        <v>0.5</v>
      </c>
      <c r="E19" s="63">
        <v>0.5</v>
      </c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>
        <f t="shared" si="0"/>
        <v>2</v>
      </c>
      <c r="AA19" s="90">
        <v>16</v>
      </c>
      <c r="AB19" s="61">
        <v>1</v>
      </c>
      <c r="AC19" s="199">
        <v>0.1361111111111111</v>
      </c>
      <c r="AD19" s="66"/>
      <c r="AE19" s="61">
        <v>0.5</v>
      </c>
      <c r="AF19" s="202">
        <v>0.1326388888888889</v>
      </c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 t="str">
        <f t="shared" si="0"/>
        <v>     -</v>
      </c>
      <c r="AA20" s="90">
        <v>17</v>
      </c>
      <c r="AB20" s="61"/>
      <c r="AC20" s="199"/>
      <c r="AD20" s="66"/>
      <c r="AE20" s="61"/>
      <c r="AF20" s="202"/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199"/>
      <c r="AD21" s="66"/>
      <c r="AE21" s="61"/>
      <c r="AF21" s="202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197"/>
      <c r="AD22" s="66"/>
      <c r="AE22" s="61"/>
      <c r="AF22" s="203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>
        <v>1</v>
      </c>
      <c r="L23" s="63">
        <v>0.5</v>
      </c>
      <c r="M23" s="63">
        <v>1</v>
      </c>
      <c r="N23" s="63">
        <v>2</v>
      </c>
      <c r="O23" s="63">
        <v>0.5</v>
      </c>
      <c r="P23" s="63">
        <v>0.5</v>
      </c>
      <c r="Q23" s="63"/>
      <c r="R23" s="63"/>
      <c r="S23" s="63"/>
      <c r="T23" s="63"/>
      <c r="U23" s="63"/>
      <c r="V23" s="63"/>
      <c r="W23" s="63"/>
      <c r="X23" s="63"/>
      <c r="Y23" s="63"/>
      <c r="Z23" s="64">
        <f t="shared" si="0"/>
        <v>5.5</v>
      </c>
      <c r="AA23" s="90">
        <v>20</v>
      </c>
      <c r="AB23" s="61">
        <v>2</v>
      </c>
      <c r="AC23" s="199">
        <v>0.5638888888888889</v>
      </c>
      <c r="AD23" s="66"/>
      <c r="AE23" s="61">
        <v>1</v>
      </c>
      <c r="AF23" s="202">
        <v>0.5291666666666667</v>
      </c>
    </row>
    <row r="24" spans="1:32" ht="13.5" customHeight="1">
      <c r="A24" s="2">
        <v>21</v>
      </c>
      <c r="B24" s="55"/>
      <c r="C24" s="56"/>
      <c r="D24" s="56"/>
      <c r="E24" s="56"/>
      <c r="F24" s="56">
        <v>1.5</v>
      </c>
      <c r="G24" s="56"/>
      <c r="H24" s="56"/>
      <c r="I24" s="56"/>
      <c r="J24" s="56"/>
      <c r="K24" s="56"/>
      <c r="L24" s="56"/>
      <c r="M24" s="56">
        <v>0.5</v>
      </c>
      <c r="N24" s="56"/>
      <c r="O24" s="56"/>
      <c r="P24" s="56"/>
      <c r="Q24" s="56"/>
      <c r="R24" s="56"/>
      <c r="S24" s="56">
        <v>2.5</v>
      </c>
      <c r="T24" s="56">
        <v>3.5</v>
      </c>
      <c r="U24" s="56">
        <v>2.5</v>
      </c>
      <c r="V24" s="56">
        <v>0.5</v>
      </c>
      <c r="W24" s="56">
        <v>2</v>
      </c>
      <c r="X24" s="56">
        <v>4</v>
      </c>
      <c r="Y24" s="56">
        <v>0.5</v>
      </c>
      <c r="Z24" s="57">
        <f t="shared" si="0"/>
        <v>17.5</v>
      </c>
      <c r="AA24" s="89">
        <v>21</v>
      </c>
      <c r="AB24" s="55">
        <v>5</v>
      </c>
      <c r="AC24" s="200">
        <v>0.8069444444444445</v>
      </c>
      <c r="AD24" s="59"/>
      <c r="AE24" s="55">
        <v>2</v>
      </c>
      <c r="AF24" s="204">
        <v>0.9590277777777777</v>
      </c>
    </row>
    <row r="25" spans="1:32" ht="13.5" customHeight="1">
      <c r="A25" s="4">
        <v>22</v>
      </c>
      <c r="B25" s="61">
        <v>0</v>
      </c>
      <c r="C25" s="63">
        <v>0.5</v>
      </c>
      <c r="D25" s="63">
        <v>0</v>
      </c>
      <c r="E25" s="63">
        <v>6</v>
      </c>
      <c r="F25" s="63">
        <v>0.5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>
        <f t="shared" si="0"/>
        <v>7</v>
      </c>
      <c r="AA25" s="90">
        <v>22</v>
      </c>
      <c r="AB25" s="61">
        <v>6.5</v>
      </c>
      <c r="AC25" s="199">
        <v>0.175</v>
      </c>
      <c r="AD25" s="66"/>
      <c r="AE25" s="61">
        <v>3.5</v>
      </c>
      <c r="AF25" s="202">
        <v>0.14583333333333334</v>
      </c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>
        <v>12.5</v>
      </c>
      <c r="N26" s="63">
        <v>0</v>
      </c>
      <c r="O26" s="63">
        <v>0</v>
      </c>
      <c r="P26" s="63">
        <v>0.5</v>
      </c>
      <c r="Q26" s="63"/>
      <c r="R26" s="63"/>
      <c r="S26" s="63"/>
      <c r="T26" s="63"/>
      <c r="U26" s="63"/>
      <c r="V26" s="63"/>
      <c r="W26" s="63"/>
      <c r="X26" s="63"/>
      <c r="Y26" s="63"/>
      <c r="Z26" s="64">
        <f t="shared" si="0"/>
        <v>13</v>
      </c>
      <c r="AA26" s="90">
        <v>23</v>
      </c>
      <c r="AB26" s="61">
        <v>12.5</v>
      </c>
      <c r="AC26" s="197">
        <v>0.513888888888889</v>
      </c>
      <c r="AD26" s="66"/>
      <c r="AE26" s="61">
        <v>6.5</v>
      </c>
      <c r="AF26" s="203">
        <v>0.4875</v>
      </c>
    </row>
    <row r="27" spans="1:32" ht="13.5" customHeight="1">
      <c r="A27" s="4">
        <v>24</v>
      </c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>
        <v>2.5</v>
      </c>
      <c r="S27" s="63">
        <v>0.5</v>
      </c>
      <c r="T27" s="63">
        <v>0</v>
      </c>
      <c r="U27" s="63">
        <v>3.5</v>
      </c>
      <c r="V27" s="63">
        <v>3.5</v>
      </c>
      <c r="W27" s="63">
        <v>0.5</v>
      </c>
      <c r="X27" s="63"/>
      <c r="Y27" s="63"/>
      <c r="Z27" s="64">
        <f t="shared" si="0"/>
        <v>10.5</v>
      </c>
      <c r="AA27" s="90">
        <v>24</v>
      </c>
      <c r="AB27" s="61">
        <v>5.5</v>
      </c>
      <c r="AC27" s="197">
        <v>0.8590277777777778</v>
      </c>
      <c r="AD27" s="66"/>
      <c r="AE27" s="61">
        <v>1.5</v>
      </c>
      <c r="AF27" s="203">
        <v>0.6986111111111111</v>
      </c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197"/>
      <c r="AD28" s="66"/>
      <c r="AE28" s="61"/>
      <c r="AF28" s="203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>
        <v>0.5</v>
      </c>
      <c r="S29" s="63">
        <v>0.5</v>
      </c>
      <c r="T29" s="63">
        <v>0.5</v>
      </c>
      <c r="U29" s="63">
        <v>0.5</v>
      </c>
      <c r="V29" s="63">
        <v>1.5</v>
      </c>
      <c r="W29" s="63">
        <v>0</v>
      </c>
      <c r="X29" s="63">
        <v>1</v>
      </c>
      <c r="Y29" s="63">
        <v>1</v>
      </c>
      <c r="Z29" s="64">
        <f t="shared" si="0"/>
        <v>5.5</v>
      </c>
      <c r="AA29" s="90">
        <v>26</v>
      </c>
      <c r="AB29" s="61">
        <v>1.5</v>
      </c>
      <c r="AC29" s="199">
        <v>0.8805555555555555</v>
      </c>
      <c r="AD29" s="66"/>
      <c r="AE29" s="61">
        <v>0.5</v>
      </c>
      <c r="AF29" s="202">
        <v>0.9958333333333332</v>
      </c>
    </row>
    <row r="30" spans="1:32" ht="13.5" customHeight="1">
      <c r="A30" s="4">
        <v>27</v>
      </c>
      <c r="B30" s="61">
        <v>1</v>
      </c>
      <c r="C30" s="63">
        <v>1</v>
      </c>
      <c r="D30" s="63">
        <v>0.5</v>
      </c>
      <c r="E30" s="63">
        <v>1</v>
      </c>
      <c r="F30" s="63">
        <v>1</v>
      </c>
      <c r="G30" s="63">
        <v>1.5</v>
      </c>
      <c r="H30" s="63">
        <v>1.5</v>
      </c>
      <c r="I30" s="63">
        <v>0.5</v>
      </c>
      <c r="J30" s="63"/>
      <c r="K30" s="63"/>
      <c r="L30" s="63"/>
      <c r="M30" s="62"/>
      <c r="N30" s="63"/>
      <c r="O30" s="63"/>
      <c r="P30" s="63"/>
      <c r="Q30" s="63"/>
      <c r="R30" s="63"/>
      <c r="S30" s="63"/>
      <c r="T30" s="63">
        <v>4.5</v>
      </c>
      <c r="U30" s="63">
        <v>2.5</v>
      </c>
      <c r="V30" s="63">
        <v>2</v>
      </c>
      <c r="W30" s="63">
        <v>0.5</v>
      </c>
      <c r="X30" s="63">
        <v>1.5</v>
      </c>
      <c r="Y30" s="63">
        <v>2.5</v>
      </c>
      <c r="Z30" s="64">
        <f t="shared" si="0"/>
        <v>21.5</v>
      </c>
      <c r="AA30" s="90">
        <v>27</v>
      </c>
      <c r="AB30" s="61">
        <v>5</v>
      </c>
      <c r="AC30" s="199">
        <v>0.7979166666666666</v>
      </c>
      <c r="AD30" s="66"/>
      <c r="AE30" s="61">
        <v>1</v>
      </c>
      <c r="AF30" s="202">
        <v>0.9979166666666667</v>
      </c>
    </row>
    <row r="31" spans="1:32" ht="13.5" customHeight="1">
      <c r="A31" s="4">
        <v>28</v>
      </c>
      <c r="B31" s="61">
        <v>3</v>
      </c>
      <c r="C31" s="63">
        <v>0.5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>
        <f t="shared" si="0"/>
        <v>3.5</v>
      </c>
      <c r="AA31" s="90">
        <v>28</v>
      </c>
      <c r="AB31" s="61">
        <v>3.5</v>
      </c>
      <c r="AC31" s="197">
        <v>0.04375</v>
      </c>
      <c r="AD31" s="66"/>
      <c r="AE31" s="61">
        <v>1.5</v>
      </c>
      <c r="AF31" s="203">
        <v>0.03819444444444444</v>
      </c>
    </row>
    <row r="32" spans="1:32" ht="13.5" customHeight="1">
      <c r="A32" s="4">
        <v>29</v>
      </c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 t="str">
        <f t="shared" si="0"/>
        <v>     -</v>
      </c>
      <c r="AA32" s="90">
        <v>29</v>
      </c>
      <c r="AB32" s="61"/>
      <c r="AC32" s="197"/>
      <c r="AD32" s="66"/>
      <c r="AE32" s="61"/>
      <c r="AF32" s="203"/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 t="str">
        <f t="shared" si="0"/>
        <v>     -</v>
      </c>
      <c r="AA33" s="90">
        <v>30</v>
      </c>
      <c r="AB33" s="61"/>
      <c r="AC33" s="199"/>
      <c r="AD33" s="66"/>
      <c r="AE33" s="61"/>
      <c r="AF33" s="202"/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199"/>
      <c r="AD34" s="66"/>
      <c r="AE34" s="61"/>
      <c r="AF34" s="202"/>
    </row>
    <row r="35" spans="1:32" ht="13.5" customHeight="1">
      <c r="A35" s="51" t="s">
        <v>12</v>
      </c>
      <c r="B35" s="68">
        <f aca="true" t="shared" si="1" ref="B35:K35">IF(COUNT(B4:B34)=0,"   -",SUM(B4:B34))</f>
        <v>12.5</v>
      </c>
      <c r="C35" s="69">
        <f t="shared" si="1"/>
        <v>6.5</v>
      </c>
      <c r="D35" s="69">
        <f t="shared" si="1"/>
        <v>13.5</v>
      </c>
      <c r="E35" s="69">
        <f t="shared" si="1"/>
        <v>13</v>
      </c>
      <c r="F35" s="69">
        <f t="shared" si="1"/>
        <v>5.5</v>
      </c>
      <c r="G35" s="69">
        <f t="shared" si="1"/>
        <v>1.5</v>
      </c>
      <c r="H35" s="69">
        <f t="shared" si="1"/>
        <v>2</v>
      </c>
      <c r="I35" s="69">
        <f t="shared" si="1"/>
        <v>2.5</v>
      </c>
      <c r="J35" s="69">
        <f t="shared" si="1"/>
        <v>0</v>
      </c>
      <c r="K35" s="69">
        <f t="shared" si="1"/>
        <v>2</v>
      </c>
      <c r="L35" s="69">
        <f aca="true" t="shared" si="2" ref="L35:Y35">IF(COUNT(L4:L34)=0,"   -",SUM(L4:L34))</f>
        <v>1.5</v>
      </c>
      <c r="M35" s="69">
        <f t="shared" si="2"/>
        <v>15.5</v>
      </c>
      <c r="N35" s="69">
        <f t="shared" si="2"/>
        <v>3</v>
      </c>
      <c r="O35" s="69">
        <f t="shared" si="2"/>
        <v>1.5</v>
      </c>
      <c r="P35" s="69">
        <f t="shared" si="2"/>
        <v>2</v>
      </c>
      <c r="Q35" s="69">
        <f t="shared" si="2"/>
        <v>1</v>
      </c>
      <c r="R35" s="69">
        <f t="shared" si="2"/>
        <v>4</v>
      </c>
      <c r="S35" s="69">
        <f t="shared" si="2"/>
        <v>4</v>
      </c>
      <c r="T35" s="69">
        <f t="shared" si="2"/>
        <v>11</v>
      </c>
      <c r="U35" s="69">
        <f t="shared" si="2"/>
        <v>10.5</v>
      </c>
      <c r="V35" s="69">
        <f t="shared" si="2"/>
        <v>8</v>
      </c>
      <c r="W35" s="69">
        <f t="shared" si="2"/>
        <v>4.5</v>
      </c>
      <c r="X35" s="69">
        <f t="shared" si="2"/>
        <v>10.5</v>
      </c>
      <c r="Y35" s="69">
        <f t="shared" si="2"/>
        <v>8</v>
      </c>
      <c r="Z35" s="68">
        <f>SUM(B4:Y34)</f>
        <v>144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13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13</v>
      </c>
      <c r="E39" s="82"/>
      <c r="F39" s="82"/>
      <c r="G39" s="77"/>
      <c r="H39" s="78">
        <f>MAX(一時間最大)</f>
        <v>13</v>
      </c>
      <c r="I39" s="79">
        <v>11</v>
      </c>
      <c r="J39" s="205">
        <v>0.11388888888888889</v>
      </c>
      <c r="K39" s="82"/>
      <c r="L39" s="82"/>
      <c r="M39" s="77"/>
      <c r="N39" s="78">
        <f>MAX(十分間最大)</f>
        <v>8.5</v>
      </c>
      <c r="O39" s="79">
        <v>11</v>
      </c>
      <c r="P39" s="205">
        <v>0.10347222222222223</v>
      </c>
      <c r="Q39" s="82"/>
      <c r="R39" s="82"/>
      <c r="S39" s="77"/>
      <c r="T39" s="78">
        <f>MAX(日合計)</f>
        <v>32.5</v>
      </c>
      <c r="U39" s="92">
        <v>11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7</v>
      </c>
      <c r="E40" s="82"/>
      <c r="F40" s="82"/>
      <c r="G40" s="81"/>
      <c r="H40" s="82"/>
      <c r="I40" s="79"/>
      <c r="J40" s="80"/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9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1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171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5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57" t="str">
        <f aca="true" t="shared" si="0" ref="Z4:Z34">IF(COUNT(B4:Y4)=0,"     -",SUM(B4:Y4))</f>
        <v>     -</v>
      </c>
      <c r="AA4" s="89">
        <v>1</v>
      </c>
      <c r="AB4" s="55"/>
      <c r="AC4" s="198"/>
      <c r="AD4" s="59"/>
      <c r="AE4" s="55"/>
      <c r="AF4" s="201"/>
    </row>
    <row r="5" spans="1:32" ht="13.5" customHeight="1">
      <c r="A5" s="4">
        <v>2</v>
      </c>
      <c r="B5" s="208"/>
      <c r="C5" s="209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>
        <v>2.5</v>
      </c>
      <c r="Y5" s="210"/>
      <c r="Z5" s="64">
        <f t="shared" si="0"/>
        <v>2.5</v>
      </c>
      <c r="AA5" s="90">
        <v>2</v>
      </c>
      <c r="AB5" s="61">
        <v>2.5</v>
      </c>
      <c r="AC5" s="199">
        <v>0.967361111111111</v>
      </c>
      <c r="AD5" s="66"/>
      <c r="AE5" s="61">
        <v>2</v>
      </c>
      <c r="AF5" s="202">
        <v>0.9416666666666668</v>
      </c>
    </row>
    <row r="6" spans="1:32" ht="13.5" customHeight="1">
      <c r="A6" s="4">
        <v>3</v>
      </c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>
        <v>1</v>
      </c>
      <c r="M6" s="210">
        <v>4</v>
      </c>
      <c r="N6" s="210"/>
      <c r="O6" s="210"/>
      <c r="P6" s="210"/>
      <c r="Q6" s="210">
        <v>1.5</v>
      </c>
      <c r="R6" s="210">
        <v>4</v>
      </c>
      <c r="S6" s="210"/>
      <c r="T6" s="210"/>
      <c r="U6" s="210"/>
      <c r="V6" s="210"/>
      <c r="W6" s="210"/>
      <c r="X6" s="210"/>
      <c r="Y6" s="210"/>
      <c r="Z6" s="64">
        <f t="shared" si="0"/>
        <v>10.5</v>
      </c>
      <c r="AA6" s="90">
        <v>3</v>
      </c>
      <c r="AB6" s="61">
        <v>5</v>
      </c>
      <c r="AC6" s="199">
        <v>0.7048611111111112</v>
      </c>
      <c r="AD6" s="66"/>
      <c r="AE6" s="61">
        <v>5</v>
      </c>
      <c r="AF6" s="202">
        <v>0.46388888888888885</v>
      </c>
    </row>
    <row r="7" spans="1:32" ht="13.5" customHeight="1">
      <c r="A7" s="4">
        <v>4</v>
      </c>
      <c r="B7" s="208">
        <v>0.5</v>
      </c>
      <c r="C7" s="210">
        <v>0.5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64">
        <f t="shared" si="0"/>
        <v>1</v>
      </c>
      <c r="AA7" s="90">
        <v>4</v>
      </c>
      <c r="AB7" s="61">
        <v>1</v>
      </c>
      <c r="AC7" s="197">
        <v>0.05347222222222222</v>
      </c>
      <c r="AD7" s="66"/>
      <c r="AE7" s="61">
        <v>1</v>
      </c>
      <c r="AF7" s="203">
        <v>0.04861111111111111</v>
      </c>
    </row>
    <row r="8" spans="1:32" ht="13.5" customHeight="1">
      <c r="A8" s="4">
        <v>5</v>
      </c>
      <c r="B8" s="208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64" t="str">
        <f t="shared" si="0"/>
        <v>     -</v>
      </c>
      <c r="AA8" s="90">
        <v>5</v>
      </c>
      <c r="AB8" s="61"/>
      <c r="AC8" s="197"/>
      <c r="AD8" s="66"/>
      <c r="AE8" s="61"/>
      <c r="AF8" s="203"/>
    </row>
    <row r="9" spans="1:32" ht="13.5" customHeight="1">
      <c r="A9" s="4">
        <v>6</v>
      </c>
      <c r="B9" s="208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64" t="str">
        <f t="shared" si="0"/>
        <v>     -</v>
      </c>
      <c r="AA9" s="90">
        <v>6</v>
      </c>
      <c r="AB9" s="61"/>
      <c r="AC9" s="197"/>
      <c r="AD9" s="66"/>
      <c r="AE9" s="61"/>
      <c r="AF9" s="203"/>
    </row>
    <row r="10" spans="1:32" ht="13.5" customHeight="1">
      <c r="A10" s="4">
        <v>7</v>
      </c>
      <c r="B10" s="208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64" t="str">
        <f t="shared" si="0"/>
        <v>     -</v>
      </c>
      <c r="AA10" s="90">
        <v>7</v>
      </c>
      <c r="AB10" s="61"/>
      <c r="AC10" s="199"/>
      <c r="AD10" s="66"/>
      <c r="AE10" s="61"/>
      <c r="AF10" s="202"/>
    </row>
    <row r="11" spans="1:32" ht="13.5" customHeight="1">
      <c r="A11" s="4">
        <v>8</v>
      </c>
      <c r="B11" s="208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64" t="str">
        <f t="shared" si="0"/>
        <v>     -</v>
      </c>
      <c r="AA11" s="90">
        <v>8</v>
      </c>
      <c r="AB11" s="61"/>
      <c r="AC11" s="199"/>
      <c r="AD11" s="66"/>
      <c r="AE11" s="61"/>
      <c r="AF11" s="202"/>
    </row>
    <row r="12" spans="1:32" ht="13.5" customHeight="1">
      <c r="A12" s="4">
        <v>9</v>
      </c>
      <c r="B12" s="208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64" t="str">
        <f t="shared" si="0"/>
        <v>     -</v>
      </c>
      <c r="AA12" s="90">
        <v>9</v>
      </c>
      <c r="AB12" s="61"/>
      <c r="AC12" s="199"/>
      <c r="AD12" s="66"/>
      <c r="AE12" s="61"/>
      <c r="AF12" s="202"/>
    </row>
    <row r="13" spans="1:32" ht="13.5" customHeight="1">
      <c r="A13" s="4">
        <v>10</v>
      </c>
      <c r="B13" s="208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64" t="str">
        <f t="shared" si="0"/>
        <v>     -</v>
      </c>
      <c r="AA13" s="90">
        <v>10</v>
      </c>
      <c r="AB13" s="61"/>
      <c r="AC13" s="199"/>
      <c r="AD13" s="66"/>
      <c r="AE13" s="61"/>
      <c r="AF13" s="202"/>
    </row>
    <row r="14" spans="1:32" ht="13.5" customHeight="1">
      <c r="A14" s="2">
        <v>11</v>
      </c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>
        <v>0.5</v>
      </c>
      <c r="W14" s="207"/>
      <c r="X14" s="207"/>
      <c r="Y14" s="207"/>
      <c r="Z14" s="57">
        <f t="shared" si="0"/>
        <v>0.5</v>
      </c>
      <c r="AA14" s="89">
        <v>11</v>
      </c>
      <c r="AB14" s="55">
        <v>0.5</v>
      </c>
      <c r="AC14" s="200">
        <v>0.8951388888888889</v>
      </c>
      <c r="AD14" s="59"/>
      <c r="AE14" s="55">
        <v>0.5</v>
      </c>
      <c r="AF14" s="204">
        <v>0.8604166666666666</v>
      </c>
    </row>
    <row r="15" spans="1:32" ht="13.5" customHeight="1">
      <c r="A15" s="4">
        <v>12</v>
      </c>
      <c r="B15" s="208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>
        <v>0.5</v>
      </c>
      <c r="Z15" s="64">
        <f t="shared" si="0"/>
        <v>0.5</v>
      </c>
      <c r="AA15" s="90">
        <v>12</v>
      </c>
      <c r="AB15" s="61">
        <v>0.5</v>
      </c>
      <c r="AC15" s="197" t="s">
        <v>21</v>
      </c>
      <c r="AD15" s="66"/>
      <c r="AE15" s="61">
        <v>0.5</v>
      </c>
      <c r="AF15" s="202">
        <v>0.9888888888888889</v>
      </c>
    </row>
    <row r="16" spans="1:32" ht="13.5" customHeight="1">
      <c r="A16" s="4">
        <v>13</v>
      </c>
      <c r="B16" s="208">
        <v>0</v>
      </c>
      <c r="C16" s="210">
        <v>1</v>
      </c>
      <c r="D16" s="210">
        <v>1.5</v>
      </c>
      <c r="E16" s="210">
        <v>1</v>
      </c>
      <c r="F16" s="210">
        <v>0</v>
      </c>
      <c r="G16" s="210">
        <v>0</v>
      </c>
      <c r="H16" s="210">
        <v>1</v>
      </c>
      <c r="I16" s="210">
        <v>1.5</v>
      </c>
      <c r="J16" s="210">
        <v>2</v>
      </c>
      <c r="K16" s="210">
        <v>2.5</v>
      </c>
      <c r="L16" s="210">
        <v>1</v>
      </c>
      <c r="M16" s="210"/>
      <c r="N16" s="210"/>
      <c r="O16" s="210">
        <v>0.5</v>
      </c>
      <c r="P16" s="210">
        <v>0.5</v>
      </c>
      <c r="Q16" s="210">
        <v>2</v>
      </c>
      <c r="R16" s="210">
        <v>0</v>
      </c>
      <c r="S16" s="210">
        <v>0.5</v>
      </c>
      <c r="T16" s="210">
        <v>1.5</v>
      </c>
      <c r="U16" s="210">
        <v>9.5</v>
      </c>
      <c r="V16" s="210">
        <v>6</v>
      </c>
      <c r="W16" s="210">
        <v>21.5</v>
      </c>
      <c r="X16" s="210">
        <v>9.5</v>
      </c>
      <c r="Y16" s="210">
        <v>5.5</v>
      </c>
      <c r="Z16" s="64">
        <f t="shared" si="0"/>
        <v>68.5</v>
      </c>
      <c r="AA16" s="90">
        <v>13</v>
      </c>
      <c r="AB16" s="61">
        <v>23</v>
      </c>
      <c r="AC16" s="199">
        <v>0.9326388888888889</v>
      </c>
      <c r="AD16" s="66"/>
      <c r="AE16" s="61">
        <v>7</v>
      </c>
      <c r="AF16" s="202">
        <v>0.9097222222222222</v>
      </c>
    </row>
    <row r="17" spans="1:32" ht="13.5" customHeight="1">
      <c r="A17" s="4">
        <v>14</v>
      </c>
      <c r="B17" s="208">
        <v>4</v>
      </c>
      <c r="C17" s="210">
        <v>0.5</v>
      </c>
      <c r="D17" s="210">
        <v>1</v>
      </c>
      <c r="E17" s="210">
        <v>2</v>
      </c>
      <c r="F17" s="210">
        <v>3.5</v>
      </c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>
        <v>2.5</v>
      </c>
      <c r="T17" s="210">
        <v>2</v>
      </c>
      <c r="U17" s="210">
        <v>2</v>
      </c>
      <c r="V17" s="210">
        <v>2</v>
      </c>
      <c r="W17" s="210">
        <v>1</v>
      </c>
      <c r="X17" s="210"/>
      <c r="Y17" s="210"/>
      <c r="Z17" s="64">
        <f t="shared" si="0"/>
        <v>20.5</v>
      </c>
      <c r="AA17" s="90">
        <v>14</v>
      </c>
      <c r="AB17" s="61">
        <v>6</v>
      </c>
      <c r="AC17" s="199">
        <v>0.013194444444444444</v>
      </c>
      <c r="AD17" s="66"/>
      <c r="AE17" s="61">
        <v>2</v>
      </c>
      <c r="AF17" s="202">
        <v>0.7416666666666667</v>
      </c>
    </row>
    <row r="18" spans="1:32" ht="13.5" customHeight="1">
      <c r="A18" s="4">
        <v>15</v>
      </c>
      <c r="B18" s="208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>
        <v>0.5</v>
      </c>
      <c r="V18" s="210">
        <v>0.5</v>
      </c>
      <c r="W18" s="210">
        <v>2</v>
      </c>
      <c r="X18" s="210">
        <v>3</v>
      </c>
      <c r="Y18" s="210">
        <v>0.5</v>
      </c>
      <c r="Z18" s="64">
        <f t="shared" si="0"/>
        <v>6.5</v>
      </c>
      <c r="AA18" s="90">
        <v>15</v>
      </c>
      <c r="AB18" s="61">
        <v>4</v>
      </c>
      <c r="AC18" s="197">
        <v>0.9451388888888889</v>
      </c>
      <c r="AD18" s="66"/>
      <c r="AE18" s="61">
        <v>1.5</v>
      </c>
      <c r="AF18" s="203">
        <v>0.925</v>
      </c>
    </row>
    <row r="19" spans="1:32" ht="13.5" customHeight="1">
      <c r="A19" s="4">
        <v>16</v>
      </c>
      <c r="B19" s="208">
        <v>0</v>
      </c>
      <c r="C19" s="210">
        <v>0.5</v>
      </c>
      <c r="D19" s="210"/>
      <c r="E19" s="210"/>
      <c r="F19" s="210"/>
      <c r="G19" s="209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>
        <v>6.5</v>
      </c>
      <c r="X19" s="210">
        <v>0.5</v>
      </c>
      <c r="Y19" s="210"/>
      <c r="Z19" s="64">
        <f t="shared" si="0"/>
        <v>7.5</v>
      </c>
      <c r="AA19" s="90">
        <v>16</v>
      </c>
      <c r="AB19" s="61">
        <v>7</v>
      </c>
      <c r="AC19" s="197">
        <v>0.9402777777777778</v>
      </c>
      <c r="AD19" s="66"/>
      <c r="AE19" s="61">
        <v>4.5</v>
      </c>
      <c r="AF19" s="203">
        <v>0.9097222222222222</v>
      </c>
    </row>
    <row r="20" spans="1:32" ht="13.5" customHeight="1">
      <c r="A20" s="4">
        <v>17</v>
      </c>
      <c r="B20" s="208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>
        <v>0.5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64">
        <f t="shared" si="0"/>
        <v>0.5</v>
      </c>
      <c r="AA20" s="90">
        <v>17</v>
      </c>
      <c r="AB20" s="61">
        <v>0.5</v>
      </c>
      <c r="AC20" s="199">
        <v>0.6006944444444444</v>
      </c>
      <c r="AD20" s="66"/>
      <c r="AE20" s="61">
        <v>0.5</v>
      </c>
      <c r="AF20" s="202">
        <v>0.5659722222222222</v>
      </c>
    </row>
    <row r="21" spans="1:32" ht="13.5" customHeight="1">
      <c r="A21" s="4">
        <v>18</v>
      </c>
      <c r="B21" s="208"/>
      <c r="C21" s="210"/>
      <c r="D21" s="210"/>
      <c r="E21" s="210"/>
      <c r="F21" s="210"/>
      <c r="G21" s="210"/>
      <c r="H21" s="210"/>
      <c r="I21" s="210"/>
      <c r="J21" s="210">
        <v>5</v>
      </c>
      <c r="K21" s="210">
        <v>3.5</v>
      </c>
      <c r="L21" s="210"/>
      <c r="M21" s="210"/>
      <c r="N21" s="210"/>
      <c r="O21" s="210">
        <v>0.5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64">
        <f t="shared" si="0"/>
        <v>9</v>
      </c>
      <c r="AA21" s="90">
        <v>18</v>
      </c>
      <c r="AB21" s="61">
        <v>6</v>
      </c>
      <c r="AC21" s="197">
        <v>0.39305555555555555</v>
      </c>
      <c r="AD21" s="66"/>
      <c r="AE21" s="61">
        <v>1.5</v>
      </c>
      <c r="AF21" s="203">
        <v>0.3743055555555555</v>
      </c>
    </row>
    <row r="22" spans="1:32" ht="13.5" customHeight="1">
      <c r="A22" s="4">
        <v>19</v>
      </c>
      <c r="B22" s="208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64" t="str">
        <f t="shared" si="0"/>
        <v>     -</v>
      </c>
      <c r="AA22" s="90">
        <v>19</v>
      </c>
      <c r="AB22" s="61"/>
      <c r="AC22" s="197"/>
      <c r="AD22" s="66"/>
      <c r="AE22" s="61"/>
      <c r="AF22" s="203"/>
    </row>
    <row r="23" spans="1:32" ht="13.5" customHeight="1">
      <c r="A23" s="4">
        <v>20</v>
      </c>
      <c r="B23" s="208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>
        <v>0.5</v>
      </c>
      <c r="V23" s="210">
        <v>1</v>
      </c>
      <c r="W23" s="210">
        <v>0.5</v>
      </c>
      <c r="X23" s="210">
        <v>1</v>
      </c>
      <c r="Y23" s="210">
        <v>0.5</v>
      </c>
      <c r="Z23" s="64">
        <f t="shared" si="0"/>
        <v>3.5</v>
      </c>
      <c r="AA23" s="90">
        <v>20</v>
      </c>
      <c r="AB23" s="61">
        <v>1</v>
      </c>
      <c r="AC23" s="197">
        <v>0.9930555555555555</v>
      </c>
      <c r="AD23" s="66"/>
      <c r="AE23" s="61">
        <v>0.5</v>
      </c>
      <c r="AF23" s="203">
        <v>0.9805555555555556</v>
      </c>
    </row>
    <row r="24" spans="1:32" ht="13.5" customHeight="1">
      <c r="A24" s="2">
        <v>21</v>
      </c>
      <c r="B24" s="206"/>
      <c r="C24" s="207"/>
      <c r="D24" s="207"/>
      <c r="E24" s="207"/>
      <c r="F24" s="207"/>
      <c r="G24" s="207"/>
      <c r="H24" s="207">
        <v>1.5</v>
      </c>
      <c r="I24" s="207">
        <v>0.5</v>
      </c>
      <c r="J24" s="207"/>
      <c r="K24" s="207"/>
      <c r="L24" s="207"/>
      <c r="M24" s="207"/>
      <c r="N24" s="207"/>
      <c r="O24" s="207">
        <v>0.5</v>
      </c>
      <c r="P24" s="207">
        <v>0.5</v>
      </c>
      <c r="Q24" s="207"/>
      <c r="R24" s="207"/>
      <c r="S24" s="207"/>
      <c r="T24" s="207"/>
      <c r="U24" s="207"/>
      <c r="V24" s="207"/>
      <c r="W24" s="207"/>
      <c r="X24" s="207"/>
      <c r="Y24" s="207"/>
      <c r="Z24" s="57">
        <f t="shared" si="0"/>
        <v>3</v>
      </c>
      <c r="AA24" s="89">
        <v>21</v>
      </c>
      <c r="AB24" s="55">
        <v>1.5</v>
      </c>
      <c r="AC24" s="198">
        <v>0.2986111111111111</v>
      </c>
      <c r="AD24" s="59"/>
      <c r="AE24" s="55">
        <v>0.5</v>
      </c>
      <c r="AF24" s="201">
        <v>0.6027777777777777</v>
      </c>
    </row>
    <row r="25" spans="1:32" ht="13.5" customHeight="1">
      <c r="A25" s="4">
        <v>22</v>
      </c>
      <c r="B25" s="208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64" t="str">
        <f t="shared" si="0"/>
        <v>     -</v>
      </c>
      <c r="AA25" s="90">
        <v>22</v>
      </c>
      <c r="AB25" s="61"/>
      <c r="AC25" s="199"/>
      <c r="AD25" s="66"/>
      <c r="AE25" s="61"/>
      <c r="AF25" s="202"/>
    </row>
    <row r="26" spans="1:32" ht="13.5" customHeight="1">
      <c r="A26" s="4">
        <v>23</v>
      </c>
      <c r="B26" s="20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64" t="str">
        <f t="shared" si="0"/>
        <v>     -</v>
      </c>
      <c r="AA26" s="90">
        <v>23</v>
      </c>
      <c r="AB26" s="61"/>
      <c r="AC26" s="199"/>
      <c r="AD26" s="66"/>
      <c r="AE26" s="61"/>
      <c r="AF26" s="202"/>
    </row>
    <row r="27" spans="1:32" ht="13.5" customHeight="1">
      <c r="A27" s="4">
        <v>24</v>
      </c>
      <c r="B27" s="208"/>
      <c r="C27" s="210"/>
      <c r="D27" s="210"/>
      <c r="E27" s="210"/>
      <c r="F27" s="210">
        <v>2</v>
      </c>
      <c r="G27" s="210"/>
      <c r="H27" s="210"/>
      <c r="I27" s="210"/>
      <c r="J27" s="210"/>
      <c r="K27" s="210"/>
      <c r="L27" s="210">
        <v>6</v>
      </c>
      <c r="M27" s="210">
        <v>0.5</v>
      </c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64">
        <f t="shared" si="0"/>
        <v>8.5</v>
      </c>
      <c r="AA27" s="90">
        <v>24</v>
      </c>
      <c r="AB27" s="61">
        <v>6.5</v>
      </c>
      <c r="AC27" s="197">
        <v>0.4840277777777778</v>
      </c>
      <c r="AD27" s="66"/>
      <c r="AE27" s="61">
        <v>5.5</v>
      </c>
      <c r="AF27" s="203">
        <v>0.45069444444444445</v>
      </c>
    </row>
    <row r="28" spans="1:32" ht="13.5" customHeight="1">
      <c r="A28" s="4">
        <v>25</v>
      </c>
      <c r="B28" s="208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64" t="str">
        <f t="shared" si="0"/>
        <v>     -</v>
      </c>
      <c r="AA28" s="90">
        <v>25</v>
      </c>
      <c r="AB28" s="61"/>
      <c r="AC28" s="199"/>
      <c r="AD28" s="66"/>
      <c r="AE28" s="61"/>
      <c r="AF28" s="202"/>
    </row>
    <row r="29" spans="1:32" ht="13.5" customHeight="1">
      <c r="A29" s="4">
        <v>26</v>
      </c>
      <c r="B29" s="208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64" t="str">
        <f t="shared" si="0"/>
        <v>     -</v>
      </c>
      <c r="AA29" s="90">
        <v>26</v>
      </c>
      <c r="AB29" s="61"/>
      <c r="AC29" s="199"/>
      <c r="AD29" s="66"/>
      <c r="AE29" s="61"/>
      <c r="AF29" s="202"/>
    </row>
    <row r="30" spans="1:32" ht="13.5" customHeight="1">
      <c r="A30" s="4">
        <v>27</v>
      </c>
      <c r="B30" s="208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9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64" t="str">
        <f t="shared" si="0"/>
        <v>     -</v>
      </c>
      <c r="AA30" s="90">
        <v>27</v>
      </c>
      <c r="AB30" s="61"/>
      <c r="AC30" s="197"/>
      <c r="AD30" s="66"/>
      <c r="AE30" s="61"/>
      <c r="AF30" s="203"/>
    </row>
    <row r="31" spans="1:32" ht="13.5" customHeight="1">
      <c r="A31" s="4">
        <v>28</v>
      </c>
      <c r="B31" s="208">
        <v>0.5</v>
      </c>
      <c r="C31" s="210">
        <v>0</v>
      </c>
      <c r="D31" s="210">
        <v>0</v>
      </c>
      <c r="E31" s="210">
        <v>1.5</v>
      </c>
      <c r="F31" s="210">
        <v>2.5</v>
      </c>
      <c r="G31" s="210">
        <v>1.5</v>
      </c>
      <c r="H31" s="210">
        <v>0.5</v>
      </c>
      <c r="I31" s="210">
        <v>0</v>
      </c>
      <c r="J31" s="210">
        <v>0.5</v>
      </c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64">
        <f t="shared" si="0"/>
        <v>7</v>
      </c>
      <c r="AA31" s="90">
        <v>28</v>
      </c>
      <c r="AB31" s="61">
        <v>2.5</v>
      </c>
      <c r="AC31" s="199">
        <v>0.2236111111111111</v>
      </c>
      <c r="AD31" s="66"/>
      <c r="AE31" s="61">
        <v>1</v>
      </c>
      <c r="AF31" s="202">
        <v>0.1826388888888889</v>
      </c>
    </row>
    <row r="32" spans="1:32" ht="13.5" customHeight="1">
      <c r="A32" s="4">
        <v>29</v>
      </c>
      <c r="B32" s="208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64" t="str">
        <f t="shared" si="0"/>
        <v>     -</v>
      </c>
      <c r="AA32" s="90">
        <v>29</v>
      </c>
      <c r="AB32" s="61"/>
      <c r="AC32" s="199"/>
      <c r="AD32" s="66"/>
      <c r="AE32" s="61"/>
      <c r="AF32" s="202"/>
    </row>
    <row r="33" spans="1:32" ht="13.5" customHeight="1">
      <c r="A33" s="4">
        <v>30</v>
      </c>
      <c r="B33" s="208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64" t="str">
        <f t="shared" si="0"/>
        <v>     -</v>
      </c>
      <c r="AA33" s="90">
        <v>30</v>
      </c>
      <c r="AB33" s="61"/>
      <c r="AC33" s="197"/>
      <c r="AD33" s="66"/>
      <c r="AE33" s="61"/>
      <c r="AF33" s="203"/>
    </row>
    <row r="34" spans="1:32" ht="13.5" customHeight="1">
      <c r="A34" s="4">
        <v>31</v>
      </c>
      <c r="B34" s="208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>
        <v>1</v>
      </c>
      <c r="R34" s="210">
        <v>2</v>
      </c>
      <c r="S34" s="210">
        <v>1.5</v>
      </c>
      <c r="T34" s="210">
        <v>1.5</v>
      </c>
      <c r="U34" s="210">
        <v>1</v>
      </c>
      <c r="V34" s="210">
        <v>1</v>
      </c>
      <c r="W34" s="210">
        <v>1.5</v>
      </c>
      <c r="X34" s="210">
        <v>0</v>
      </c>
      <c r="Y34" s="210">
        <v>0.5</v>
      </c>
      <c r="Z34" s="64">
        <f t="shared" si="0"/>
        <v>10</v>
      </c>
      <c r="AA34" s="90">
        <v>31</v>
      </c>
      <c r="AB34" s="61">
        <v>2.5</v>
      </c>
      <c r="AC34" s="199">
        <v>0.717361111111111</v>
      </c>
      <c r="AD34" s="66"/>
      <c r="AE34" s="61">
        <v>1</v>
      </c>
      <c r="AF34" s="202">
        <v>0.7</v>
      </c>
    </row>
    <row r="35" spans="1:32" ht="13.5" customHeight="1">
      <c r="A35" s="51" t="s">
        <v>12</v>
      </c>
      <c r="B35" s="68">
        <f aca="true" t="shared" si="1" ref="B35:K35">IF(COUNT(B4:B34)=0,"   -",SUM(B4:B34))</f>
        <v>5</v>
      </c>
      <c r="C35" s="69">
        <f t="shared" si="1"/>
        <v>2.5</v>
      </c>
      <c r="D35" s="69">
        <f t="shared" si="1"/>
        <v>2.5</v>
      </c>
      <c r="E35" s="69">
        <f t="shared" si="1"/>
        <v>4.5</v>
      </c>
      <c r="F35" s="69">
        <f t="shared" si="1"/>
        <v>8</v>
      </c>
      <c r="G35" s="69">
        <f t="shared" si="1"/>
        <v>1.5</v>
      </c>
      <c r="H35" s="69">
        <f t="shared" si="1"/>
        <v>3</v>
      </c>
      <c r="I35" s="69">
        <f t="shared" si="1"/>
        <v>2</v>
      </c>
      <c r="J35" s="69">
        <f t="shared" si="1"/>
        <v>7.5</v>
      </c>
      <c r="K35" s="69">
        <f t="shared" si="1"/>
        <v>6</v>
      </c>
      <c r="L35" s="69">
        <f aca="true" t="shared" si="2" ref="L35:Y35">IF(COUNT(L4:L34)=0,"   -",SUM(L4:L34))</f>
        <v>8</v>
      </c>
      <c r="M35" s="69">
        <f t="shared" si="2"/>
        <v>4.5</v>
      </c>
      <c r="N35" s="69" t="str">
        <f t="shared" si="2"/>
        <v>   -</v>
      </c>
      <c r="O35" s="69">
        <f t="shared" si="2"/>
        <v>2</v>
      </c>
      <c r="P35" s="69">
        <f t="shared" si="2"/>
        <v>1</v>
      </c>
      <c r="Q35" s="69">
        <f t="shared" si="2"/>
        <v>4.5</v>
      </c>
      <c r="R35" s="69">
        <f t="shared" si="2"/>
        <v>6</v>
      </c>
      <c r="S35" s="69">
        <f t="shared" si="2"/>
        <v>4.5</v>
      </c>
      <c r="T35" s="69">
        <f t="shared" si="2"/>
        <v>5</v>
      </c>
      <c r="U35" s="69">
        <f t="shared" si="2"/>
        <v>13.5</v>
      </c>
      <c r="V35" s="69">
        <f t="shared" si="2"/>
        <v>11</v>
      </c>
      <c r="W35" s="69">
        <f t="shared" si="2"/>
        <v>33</v>
      </c>
      <c r="X35" s="69">
        <f t="shared" si="2"/>
        <v>16.5</v>
      </c>
      <c r="Y35" s="69">
        <f t="shared" si="2"/>
        <v>7.5</v>
      </c>
      <c r="Z35" s="68">
        <f>SUM(B4:Y34)</f>
        <v>159.5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16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13</v>
      </c>
      <c r="E39" s="82"/>
      <c r="F39" s="82"/>
      <c r="G39" s="77"/>
      <c r="H39" s="78">
        <f>MAX(一時間最大)</f>
        <v>23</v>
      </c>
      <c r="I39" s="79">
        <v>13</v>
      </c>
      <c r="J39" s="211">
        <v>0.9326388888888889</v>
      </c>
      <c r="K39" s="82"/>
      <c r="L39" s="82"/>
      <c r="M39" s="77"/>
      <c r="N39" s="78">
        <f>MAX(十分間最大)</f>
        <v>7</v>
      </c>
      <c r="O39" s="79">
        <v>13</v>
      </c>
      <c r="P39" s="211">
        <v>0.9097222222222222</v>
      </c>
      <c r="Q39" s="82"/>
      <c r="R39" s="82"/>
      <c r="S39" s="77"/>
      <c r="T39" s="78">
        <f>MAX(日合計)</f>
        <v>68.5</v>
      </c>
      <c r="U39" s="92">
        <v>13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4</v>
      </c>
      <c r="E40" s="82"/>
      <c r="F40" s="82"/>
      <c r="G40" s="81"/>
      <c r="H40" s="82"/>
      <c r="I40" s="79"/>
      <c r="J40" s="80"/>
      <c r="K40" s="82"/>
      <c r="L40" s="82"/>
      <c r="M40" s="81"/>
      <c r="N40" s="82"/>
      <c r="O40" s="79"/>
      <c r="P40" s="190"/>
      <c r="Q40" s="82"/>
      <c r="R40" s="82"/>
      <c r="S40" s="81"/>
      <c r="T40" s="82"/>
      <c r="U40" s="80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1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6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>
        <v>0.5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>
        <v>3</v>
      </c>
      <c r="T4" s="56">
        <v>3</v>
      </c>
      <c r="U4" s="56"/>
      <c r="V4" s="56"/>
      <c r="W4" s="56"/>
      <c r="X4" s="56"/>
      <c r="Y4" s="56"/>
      <c r="Z4" s="57">
        <f aca="true" t="shared" si="0" ref="Z4:Z34">IF(COUNT(B4:Y4)=0,"     -",SUM(B4:Y4))</f>
        <v>6.5</v>
      </c>
      <c r="AA4" s="89">
        <v>1</v>
      </c>
      <c r="AB4" s="55">
        <v>4</v>
      </c>
      <c r="AC4" s="58">
        <v>0.7736111111111111</v>
      </c>
      <c r="AD4" s="59"/>
      <c r="AE4" s="55">
        <v>2</v>
      </c>
      <c r="AF4" s="60">
        <v>0.7368055555555556</v>
      </c>
    </row>
    <row r="5" spans="1:32" ht="13.5" customHeight="1">
      <c r="A5" s="4">
        <v>2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 t="str">
        <f t="shared" si="0"/>
        <v>     -</v>
      </c>
      <c r="AA5" s="90">
        <v>2</v>
      </c>
      <c r="AB5" s="61"/>
      <c r="AC5" s="65"/>
      <c r="AD5" s="66"/>
      <c r="AE5" s="61"/>
      <c r="AF5" s="67"/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>
        <v>10</v>
      </c>
      <c r="S6" s="63"/>
      <c r="T6" s="63"/>
      <c r="U6" s="63"/>
      <c r="V6" s="63"/>
      <c r="W6" s="63"/>
      <c r="X6" s="63"/>
      <c r="Y6" s="63"/>
      <c r="Z6" s="64">
        <f t="shared" si="0"/>
        <v>10</v>
      </c>
      <c r="AA6" s="90">
        <v>3</v>
      </c>
      <c r="AB6" s="61">
        <v>10</v>
      </c>
      <c r="AC6" s="65">
        <v>0.7159722222222222</v>
      </c>
      <c r="AD6" s="66"/>
      <c r="AE6" s="61">
        <v>9</v>
      </c>
      <c r="AF6" s="67">
        <v>0.68125</v>
      </c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tr">
        <f t="shared" si="0"/>
        <v>     -</v>
      </c>
      <c r="AA7" s="90">
        <v>4</v>
      </c>
      <c r="AB7" s="61"/>
      <c r="AC7" s="65"/>
      <c r="AD7" s="66"/>
      <c r="AE7" s="61"/>
      <c r="AF7" s="67"/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tr">
        <f t="shared" si="0"/>
        <v>     -</v>
      </c>
      <c r="AA8" s="90">
        <v>5</v>
      </c>
      <c r="AB8" s="61"/>
      <c r="AC8" s="65"/>
      <c r="AD8" s="66"/>
      <c r="AE8" s="61"/>
      <c r="AF8" s="67"/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65"/>
      <c r="AD9" s="66"/>
      <c r="AE9" s="61"/>
      <c r="AF9" s="67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tr">
        <f t="shared" si="0"/>
        <v>     -</v>
      </c>
      <c r="AA10" s="90">
        <v>7</v>
      </c>
      <c r="AB10" s="61"/>
      <c r="AC10" s="178"/>
      <c r="AD10" s="66"/>
      <c r="AE10" s="61"/>
      <c r="AF10" s="179"/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>
        <v>1.5</v>
      </c>
      <c r="V11" s="63">
        <v>5</v>
      </c>
      <c r="W11" s="63">
        <v>2.5</v>
      </c>
      <c r="X11" s="63">
        <v>0.5</v>
      </c>
      <c r="Y11" s="63"/>
      <c r="Z11" s="64">
        <f t="shared" si="0"/>
        <v>9.5</v>
      </c>
      <c r="AA11" s="90">
        <v>8</v>
      </c>
      <c r="AB11" s="61">
        <v>6</v>
      </c>
      <c r="AC11" s="65">
        <v>0.8930555555555556</v>
      </c>
      <c r="AD11" s="66"/>
      <c r="AE11" s="61">
        <v>2</v>
      </c>
      <c r="AF11" s="67">
        <v>0.8611111111111112</v>
      </c>
    </row>
    <row r="12" spans="1:32" ht="13.5" customHeight="1">
      <c r="A12" s="4">
        <v>9</v>
      </c>
      <c r="B12" s="61"/>
      <c r="C12" s="63"/>
      <c r="D12" s="63">
        <v>0.5</v>
      </c>
      <c r="E12" s="63"/>
      <c r="F12" s="63"/>
      <c r="G12" s="63">
        <v>1</v>
      </c>
      <c r="H12" s="63">
        <v>4</v>
      </c>
      <c r="I12" s="63">
        <v>7.5</v>
      </c>
      <c r="J12" s="63">
        <v>6</v>
      </c>
      <c r="K12" s="63">
        <v>1.5</v>
      </c>
      <c r="L12" s="63">
        <v>0</v>
      </c>
      <c r="M12" s="63">
        <v>0</v>
      </c>
      <c r="N12" s="63">
        <v>2.5</v>
      </c>
      <c r="O12" s="63">
        <v>2.5</v>
      </c>
      <c r="P12" s="63">
        <v>1</v>
      </c>
      <c r="Q12" s="63">
        <v>1</v>
      </c>
      <c r="R12" s="63">
        <v>1</v>
      </c>
      <c r="S12" s="63">
        <v>0.5</v>
      </c>
      <c r="T12" s="63">
        <v>0.5</v>
      </c>
      <c r="U12" s="63">
        <v>0</v>
      </c>
      <c r="V12" s="63">
        <v>0</v>
      </c>
      <c r="W12" s="63">
        <v>0.5</v>
      </c>
      <c r="X12" s="63">
        <v>1.5</v>
      </c>
      <c r="Y12" s="63">
        <v>2</v>
      </c>
      <c r="Z12" s="64">
        <f t="shared" si="0"/>
        <v>33.5</v>
      </c>
      <c r="AA12" s="90">
        <v>9</v>
      </c>
      <c r="AB12" s="61">
        <v>8.5</v>
      </c>
      <c r="AC12" s="65">
        <v>0.34375</v>
      </c>
      <c r="AD12" s="66"/>
      <c r="AE12" s="61">
        <v>2.5</v>
      </c>
      <c r="AF12" s="67">
        <v>0.3090277777777778</v>
      </c>
    </row>
    <row r="13" spans="1:32" ht="13.5" customHeight="1">
      <c r="A13" s="4">
        <v>10</v>
      </c>
      <c r="B13" s="61">
        <v>2.5</v>
      </c>
      <c r="C13" s="63">
        <v>1.5</v>
      </c>
      <c r="D13" s="63">
        <v>1.5</v>
      </c>
      <c r="E13" s="63">
        <v>0.5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>
        <v>0.5</v>
      </c>
      <c r="Z13" s="64">
        <f t="shared" si="0"/>
        <v>6.5</v>
      </c>
      <c r="AA13" s="90">
        <v>10</v>
      </c>
      <c r="AB13" s="61">
        <v>3</v>
      </c>
      <c r="AC13" s="65">
        <v>0.06597222222222222</v>
      </c>
      <c r="AD13" s="66"/>
      <c r="AE13" s="61">
        <v>1</v>
      </c>
      <c r="AF13" s="67">
        <v>0.10208333333333335</v>
      </c>
    </row>
    <row r="14" spans="1:32" ht="13.5" customHeight="1">
      <c r="A14" s="2">
        <v>11</v>
      </c>
      <c r="B14" s="55">
        <v>0.5</v>
      </c>
      <c r="C14" s="56">
        <v>1.5</v>
      </c>
      <c r="D14" s="56">
        <v>0.5</v>
      </c>
      <c r="E14" s="56">
        <v>1</v>
      </c>
      <c r="F14" s="56">
        <v>1</v>
      </c>
      <c r="G14" s="56">
        <v>1</v>
      </c>
      <c r="H14" s="56">
        <v>0</v>
      </c>
      <c r="I14" s="56">
        <v>1</v>
      </c>
      <c r="J14" s="56">
        <v>1.5</v>
      </c>
      <c r="K14" s="56">
        <v>1.5</v>
      </c>
      <c r="L14" s="56">
        <v>2.5</v>
      </c>
      <c r="M14" s="56">
        <v>1.5</v>
      </c>
      <c r="N14" s="56">
        <v>1</v>
      </c>
      <c r="O14" s="56">
        <v>0.5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>
        <f t="shared" si="0"/>
        <v>15</v>
      </c>
      <c r="AA14" s="89">
        <v>11</v>
      </c>
      <c r="AB14" s="55">
        <v>2.5</v>
      </c>
      <c r="AC14" s="58">
        <v>0.4798611111111111</v>
      </c>
      <c r="AD14" s="59"/>
      <c r="AE14" s="55">
        <v>0.5</v>
      </c>
      <c r="AF14" s="60">
        <v>0.5826388888888888</v>
      </c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>
        <v>0.5</v>
      </c>
      <c r="T15" s="63"/>
      <c r="U15" s="63"/>
      <c r="V15" s="63"/>
      <c r="W15" s="63">
        <v>0.5</v>
      </c>
      <c r="X15" s="63">
        <v>0.5</v>
      </c>
      <c r="Y15" s="63">
        <v>1</v>
      </c>
      <c r="Z15" s="64">
        <f t="shared" si="0"/>
        <v>2.5</v>
      </c>
      <c r="AA15" s="90">
        <v>12</v>
      </c>
      <c r="AB15" s="61">
        <v>1.5</v>
      </c>
      <c r="AC15" s="65">
        <v>0.9895833333333334</v>
      </c>
      <c r="AD15" s="66"/>
      <c r="AE15" s="61">
        <v>0.5</v>
      </c>
      <c r="AF15" s="67">
        <v>0.9791666666666666</v>
      </c>
    </row>
    <row r="16" spans="1:32" ht="13.5" customHeight="1">
      <c r="A16" s="4">
        <v>13</v>
      </c>
      <c r="B16" s="61">
        <v>0.5</v>
      </c>
      <c r="C16" s="63">
        <v>0</v>
      </c>
      <c r="D16" s="63">
        <v>2</v>
      </c>
      <c r="E16" s="63">
        <v>0.5</v>
      </c>
      <c r="F16" s="63">
        <v>1.5</v>
      </c>
      <c r="G16" s="63">
        <v>1</v>
      </c>
      <c r="H16" s="63">
        <v>1</v>
      </c>
      <c r="I16" s="63">
        <v>0</v>
      </c>
      <c r="J16" s="63">
        <v>0.5</v>
      </c>
      <c r="K16" s="63"/>
      <c r="L16" s="63"/>
      <c r="M16" s="63"/>
      <c r="N16" s="63"/>
      <c r="O16" s="63"/>
      <c r="P16" s="63"/>
      <c r="Q16" s="63"/>
      <c r="R16" s="63"/>
      <c r="S16" s="63">
        <v>0.5</v>
      </c>
      <c r="T16" s="63">
        <v>0.5</v>
      </c>
      <c r="U16" s="63">
        <v>1</v>
      </c>
      <c r="V16" s="63">
        <v>0</v>
      </c>
      <c r="W16" s="63">
        <v>1.5</v>
      </c>
      <c r="X16" s="63">
        <v>3</v>
      </c>
      <c r="Y16" s="63">
        <v>2.5</v>
      </c>
      <c r="Z16" s="64">
        <f t="shared" si="0"/>
        <v>16</v>
      </c>
      <c r="AA16" s="90">
        <v>13</v>
      </c>
      <c r="AB16" s="61">
        <v>3.5</v>
      </c>
      <c r="AC16" s="65">
        <v>0.9888888888888889</v>
      </c>
      <c r="AD16" s="66"/>
      <c r="AE16" s="61">
        <v>1</v>
      </c>
      <c r="AF16" s="67">
        <v>0.9659722222222222</v>
      </c>
    </row>
    <row r="17" spans="1:32" ht="13.5" customHeight="1">
      <c r="A17" s="4">
        <v>14</v>
      </c>
      <c r="B17" s="61">
        <v>1</v>
      </c>
      <c r="C17" s="63">
        <v>3</v>
      </c>
      <c r="D17" s="63">
        <v>2</v>
      </c>
      <c r="E17" s="63">
        <v>3</v>
      </c>
      <c r="F17" s="63">
        <v>1.5</v>
      </c>
      <c r="G17" s="63">
        <v>1.5</v>
      </c>
      <c r="H17" s="63">
        <v>0.5</v>
      </c>
      <c r="I17" s="63">
        <v>0.5</v>
      </c>
      <c r="J17" s="63">
        <v>0.5</v>
      </c>
      <c r="K17" s="63">
        <v>0.5</v>
      </c>
      <c r="L17" s="63">
        <v>1</v>
      </c>
      <c r="M17" s="63">
        <v>0.5</v>
      </c>
      <c r="N17" s="63">
        <v>0.5</v>
      </c>
      <c r="O17" s="63">
        <v>0</v>
      </c>
      <c r="P17" s="63">
        <v>1</v>
      </c>
      <c r="Q17" s="63">
        <v>1</v>
      </c>
      <c r="R17" s="63">
        <v>1</v>
      </c>
      <c r="S17" s="63"/>
      <c r="T17" s="63"/>
      <c r="U17" s="63"/>
      <c r="V17" s="63"/>
      <c r="W17" s="63"/>
      <c r="X17" s="63"/>
      <c r="Y17" s="63"/>
      <c r="Z17" s="64">
        <f t="shared" si="0"/>
        <v>19</v>
      </c>
      <c r="AA17" s="90">
        <v>14</v>
      </c>
      <c r="AB17" s="61">
        <v>3</v>
      </c>
      <c r="AC17" s="65">
        <v>0.1875</v>
      </c>
      <c r="AD17" s="66"/>
      <c r="AE17" s="61">
        <v>1</v>
      </c>
      <c r="AF17" s="67">
        <v>0.1638888888888889</v>
      </c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 t="str">
        <f t="shared" si="0"/>
        <v>     -</v>
      </c>
      <c r="AA18" s="90">
        <v>15</v>
      </c>
      <c r="AB18" s="61"/>
      <c r="AC18" s="65"/>
      <c r="AD18" s="66"/>
      <c r="AE18" s="61"/>
      <c r="AF18" s="67"/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tr">
        <f t="shared" si="0"/>
        <v>     -</v>
      </c>
      <c r="AA19" s="90">
        <v>16</v>
      </c>
      <c r="AB19" s="61"/>
      <c r="AC19" s="178"/>
      <c r="AD19" s="66"/>
      <c r="AE19" s="61"/>
      <c r="AF19" s="179"/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v>0.5</v>
      </c>
      <c r="U20" s="63">
        <v>0</v>
      </c>
      <c r="V20" s="63">
        <v>0.5</v>
      </c>
      <c r="W20" s="63"/>
      <c r="X20" s="63"/>
      <c r="Y20" s="63"/>
      <c r="Z20" s="64">
        <f t="shared" si="0"/>
        <v>1</v>
      </c>
      <c r="AA20" s="90">
        <v>17</v>
      </c>
      <c r="AB20" s="61">
        <v>0.5</v>
      </c>
      <c r="AC20" s="178">
        <v>0.875</v>
      </c>
      <c r="AD20" s="66"/>
      <c r="AE20" s="61">
        <v>0.5</v>
      </c>
      <c r="AF20" s="179">
        <v>0.8402777777777778</v>
      </c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178"/>
      <c r="AD21" s="66"/>
      <c r="AE21" s="61"/>
      <c r="AF21" s="179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178"/>
      <c r="AD22" s="66"/>
      <c r="AE22" s="61"/>
      <c r="AF22" s="179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 t="str">
        <f t="shared" si="0"/>
        <v>     -</v>
      </c>
      <c r="AA23" s="90">
        <v>20</v>
      </c>
      <c r="AB23" s="61"/>
      <c r="AC23" s="178"/>
      <c r="AD23" s="66"/>
      <c r="AE23" s="61"/>
      <c r="AF23" s="179"/>
    </row>
    <row r="24" spans="1:32" ht="13.5" customHeight="1">
      <c r="A24" s="2">
        <v>21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 t="str">
        <f t="shared" si="0"/>
        <v>     -</v>
      </c>
      <c r="AA24" s="89">
        <v>21</v>
      </c>
      <c r="AB24" s="55"/>
      <c r="AC24" s="191"/>
      <c r="AD24" s="59"/>
      <c r="AE24" s="55"/>
      <c r="AF24" s="192"/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65"/>
      <c r="AD25" s="66"/>
      <c r="AE25" s="61"/>
      <c r="AF25" s="67"/>
    </row>
    <row r="26" spans="1:32" ht="13.5" customHeight="1">
      <c r="A26" s="4">
        <v>23</v>
      </c>
      <c r="B26" s="61"/>
      <c r="C26" s="63"/>
      <c r="D26" s="63"/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1.5</v>
      </c>
      <c r="K26" s="63">
        <v>0.5</v>
      </c>
      <c r="L26" s="63"/>
      <c r="M26" s="63"/>
      <c r="N26" s="63">
        <v>0.5</v>
      </c>
      <c r="O26" s="63">
        <v>0.5</v>
      </c>
      <c r="P26" s="63">
        <v>1</v>
      </c>
      <c r="Q26" s="63">
        <v>0</v>
      </c>
      <c r="R26" s="63">
        <v>0.5</v>
      </c>
      <c r="S26" s="63"/>
      <c r="T26" s="63"/>
      <c r="U26" s="63"/>
      <c r="V26" s="63"/>
      <c r="W26" s="63"/>
      <c r="X26" s="63"/>
      <c r="Y26" s="63"/>
      <c r="Z26" s="64">
        <f t="shared" si="0"/>
        <v>9.5</v>
      </c>
      <c r="AA26" s="90">
        <v>23</v>
      </c>
      <c r="AB26" s="61">
        <v>1.5</v>
      </c>
      <c r="AC26" s="178">
        <v>0.3958333333333333</v>
      </c>
      <c r="AD26" s="66"/>
      <c r="AE26" s="61">
        <v>0.5</v>
      </c>
      <c r="AF26" s="179">
        <v>0.6777777777777777</v>
      </c>
    </row>
    <row r="27" spans="1:32" ht="13.5" customHeight="1">
      <c r="A27" s="4">
        <v>24</v>
      </c>
      <c r="B27" s="61">
        <v>0.5</v>
      </c>
      <c r="C27" s="63">
        <v>0</v>
      </c>
      <c r="D27" s="63">
        <v>0.5</v>
      </c>
      <c r="E27" s="63">
        <v>1</v>
      </c>
      <c r="F27" s="63">
        <v>2</v>
      </c>
      <c r="G27" s="63">
        <v>5</v>
      </c>
      <c r="H27" s="63">
        <v>4</v>
      </c>
      <c r="I27" s="63">
        <v>1.5</v>
      </c>
      <c r="J27" s="63">
        <v>0</v>
      </c>
      <c r="K27" s="63">
        <v>0.5</v>
      </c>
      <c r="L27" s="63"/>
      <c r="M27" s="63"/>
      <c r="N27" s="63"/>
      <c r="O27" s="63"/>
      <c r="P27" s="63"/>
      <c r="Q27" s="63"/>
      <c r="R27" s="63">
        <v>1</v>
      </c>
      <c r="S27" s="63">
        <v>1</v>
      </c>
      <c r="T27" s="63"/>
      <c r="U27" s="63"/>
      <c r="V27" s="63"/>
      <c r="W27" s="63"/>
      <c r="X27" s="63"/>
      <c r="Y27" s="63"/>
      <c r="Z27" s="64">
        <f t="shared" si="0"/>
        <v>17</v>
      </c>
      <c r="AA27" s="90">
        <v>24</v>
      </c>
      <c r="AB27" s="61">
        <v>6</v>
      </c>
      <c r="AC27" s="178">
        <v>0.2701388888888889</v>
      </c>
      <c r="AD27" s="66"/>
      <c r="AE27" s="61">
        <v>1.5</v>
      </c>
      <c r="AF27" s="179">
        <v>0.29305555555555557</v>
      </c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178"/>
      <c r="AD28" s="66"/>
      <c r="AE28" s="61"/>
      <c r="AF28" s="179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 t="str">
        <f t="shared" si="0"/>
        <v>     -</v>
      </c>
      <c r="AA29" s="90">
        <v>26</v>
      </c>
      <c r="AB29" s="61"/>
      <c r="AC29" s="178"/>
      <c r="AD29" s="66"/>
      <c r="AE29" s="61"/>
      <c r="AF29" s="179"/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2"/>
      <c r="N30" s="63"/>
      <c r="O30" s="63"/>
      <c r="P30" s="63"/>
      <c r="Q30" s="63"/>
      <c r="R30" s="63"/>
      <c r="S30" s="63"/>
      <c r="T30" s="63">
        <v>0.5</v>
      </c>
      <c r="U30" s="63"/>
      <c r="V30" s="63"/>
      <c r="W30" s="63"/>
      <c r="X30" s="63">
        <v>0.5</v>
      </c>
      <c r="Y30" s="63"/>
      <c r="Z30" s="64">
        <f t="shared" si="0"/>
        <v>1</v>
      </c>
      <c r="AA30" s="90">
        <v>27</v>
      </c>
      <c r="AB30" s="61">
        <v>0.5</v>
      </c>
      <c r="AC30" s="178">
        <v>0.998611111111111</v>
      </c>
      <c r="AD30" s="66"/>
      <c r="AE30" s="61">
        <v>0.5</v>
      </c>
      <c r="AF30" s="179">
        <v>0.9638888888888889</v>
      </c>
    </row>
    <row r="31" spans="1:32" ht="13.5" customHeight="1">
      <c r="A31" s="4">
        <v>28</v>
      </c>
      <c r="B31" s="61"/>
      <c r="C31" s="63"/>
      <c r="D31" s="63"/>
      <c r="E31" s="63">
        <v>8</v>
      </c>
      <c r="F31" s="63">
        <v>2</v>
      </c>
      <c r="G31" s="63">
        <v>5.5</v>
      </c>
      <c r="H31" s="63">
        <v>1</v>
      </c>
      <c r="I31" s="63">
        <v>0.5</v>
      </c>
      <c r="J31" s="63">
        <v>0.5</v>
      </c>
      <c r="K31" s="63">
        <v>3.5</v>
      </c>
      <c r="L31" s="63">
        <v>0.5</v>
      </c>
      <c r="M31" s="63"/>
      <c r="N31" s="63"/>
      <c r="O31" s="63">
        <v>0.5</v>
      </c>
      <c r="P31" s="63">
        <v>1</v>
      </c>
      <c r="Q31" s="63">
        <v>4</v>
      </c>
      <c r="R31" s="63">
        <v>2</v>
      </c>
      <c r="S31" s="63">
        <v>0.5</v>
      </c>
      <c r="T31" s="63">
        <v>2.5</v>
      </c>
      <c r="U31" s="63">
        <v>0</v>
      </c>
      <c r="V31" s="63">
        <v>0</v>
      </c>
      <c r="W31" s="63">
        <v>1</v>
      </c>
      <c r="X31" s="63">
        <v>0.5</v>
      </c>
      <c r="Y31" s="63">
        <v>0</v>
      </c>
      <c r="Z31" s="64">
        <f t="shared" si="0"/>
        <v>33.5</v>
      </c>
      <c r="AA31" s="90">
        <v>28</v>
      </c>
      <c r="AB31" s="61">
        <v>8</v>
      </c>
      <c r="AC31" s="178">
        <v>0.1729166666666667</v>
      </c>
      <c r="AD31" s="66"/>
      <c r="AE31" s="61">
        <v>2.5</v>
      </c>
      <c r="AF31" s="179">
        <v>0.1638888888888889</v>
      </c>
    </row>
    <row r="32" spans="1:32" ht="13.5" customHeight="1">
      <c r="A32" s="4">
        <v>29</v>
      </c>
      <c r="B32" s="61">
        <v>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>
        <f t="shared" si="0"/>
        <v>2</v>
      </c>
      <c r="AA32" s="90">
        <v>29</v>
      </c>
      <c r="AB32" s="61">
        <v>2</v>
      </c>
      <c r="AC32" s="178">
        <v>0.04722222222222222</v>
      </c>
      <c r="AD32" s="66"/>
      <c r="AE32" s="61">
        <v>1</v>
      </c>
      <c r="AF32" s="179">
        <v>0.014583333333333332</v>
      </c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 t="str">
        <f t="shared" si="0"/>
        <v>     -</v>
      </c>
      <c r="AA33" s="90">
        <v>30</v>
      </c>
      <c r="AB33" s="61"/>
      <c r="AC33" s="178"/>
      <c r="AD33" s="66"/>
      <c r="AE33" s="61"/>
      <c r="AF33" s="179"/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68">
        <f aca="true" t="shared" si="1" ref="B35:K35">IF(COUNT(B4:B34)=0,"   -",SUM(B4:B34))</f>
        <v>7</v>
      </c>
      <c r="C35" s="69">
        <f t="shared" si="1"/>
        <v>6</v>
      </c>
      <c r="D35" s="69">
        <f t="shared" si="1"/>
        <v>7</v>
      </c>
      <c r="E35" s="69">
        <f t="shared" si="1"/>
        <v>15</v>
      </c>
      <c r="F35" s="69">
        <f t="shared" si="1"/>
        <v>9.5</v>
      </c>
      <c r="G35" s="69">
        <f t="shared" si="1"/>
        <v>16</v>
      </c>
      <c r="H35" s="69">
        <f t="shared" si="1"/>
        <v>11.5</v>
      </c>
      <c r="I35" s="69">
        <f t="shared" si="1"/>
        <v>12</v>
      </c>
      <c r="J35" s="69">
        <f t="shared" si="1"/>
        <v>10.5</v>
      </c>
      <c r="K35" s="69">
        <f t="shared" si="1"/>
        <v>8</v>
      </c>
      <c r="L35" s="69">
        <f aca="true" t="shared" si="2" ref="L35:Y35">IF(COUNT(L4:L34)=0,"   -",SUM(L4:L34))</f>
        <v>4</v>
      </c>
      <c r="M35" s="69">
        <f t="shared" si="2"/>
        <v>2</v>
      </c>
      <c r="N35" s="69">
        <f t="shared" si="2"/>
        <v>4.5</v>
      </c>
      <c r="O35" s="69">
        <f t="shared" si="2"/>
        <v>4</v>
      </c>
      <c r="P35" s="69">
        <f t="shared" si="2"/>
        <v>4</v>
      </c>
      <c r="Q35" s="69">
        <f t="shared" si="2"/>
        <v>6</v>
      </c>
      <c r="R35" s="69">
        <f t="shared" si="2"/>
        <v>15.5</v>
      </c>
      <c r="S35" s="69">
        <f t="shared" si="2"/>
        <v>6</v>
      </c>
      <c r="T35" s="69">
        <f t="shared" si="2"/>
        <v>7.5</v>
      </c>
      <c r="U35" s="69">
        <f t="shared" si="2"/>
        <v>2.5</v>
      </c>
      <c r="V35" s="69">
        <f t="shared" si="2"/>
        <v>5.5</v>
      </c>
      <c r="W35" s="69">
        <f t="shared" si="2"/>
        <v>6</v>
      </c>
      <c r="X35" s="69">
        <f t="shared" si="2"/>
        <v>6.5</v>
      </c>
      <c r="Y35" s="69">
        <f t="shared" si="2"/>
        <v>6</v>
      </c>
      <c r="Z35" s="68">
        <f>SUM(B4:Y34)</f>
        <v>182.5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15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15</v>
      </c>
      <c r="E39" s="82"/>
      <c r="F39" s="82"/>
      <c r="G39" s="77"/>
      <c r="H39" s="78">
        <f>MAX(一時間最大)</f>
        <v>10</v>
      </c>
      <c r="I39" s="79">
        <v>3</v>
      </c>
      <c r="J39" s="80">
        <v>0.7159722222222222</v>
      </c>
      <c r="K39" s="82"/>
      <c r="L39" s="82"/>
      <c r="M39" s="77"/>
      <c r="N39" s="78">
        <f>MAX(十分間最大)</f>
        <v>9</v>
      </c>
      <c r="O39" s="79">
        <v>3</v>
      </c>
      <c r="P39" s="80">
        <v>0.68125</v>
      </c>
      <c r="Q39" s="82"/>
      <c r="R39" s="82"/>
      <c r="S39" s="77"/>
      <c r="T39" s="78">
        <f>MAX(日合計)</f>
        <v>33.5</v>
      </c>
      <c r="U39" s="92">
        <v>9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7</v>
      </c>
      <c r="E40" s="82"/>
      <c r="F40" s="82"/>
      <c r="G40" s="81"/>
      <c r="H40" s="82"/>
      <c r="I40" s="79"/>
      <c r="J40" s="83"/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92">
        <v>28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2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7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212">
        <v>1</v>
      </c>
      <c r="C3" s="213">
        <v>2</v>
      </c>
      <c r="D3" s="213">
        <v>3</v>
      </c>
      <c r="E3" s="213">
        <v>4</v>
      </c>
      <c r="F3" s="213">
        <v>5</v>
      </c>
      <c r="G3" s="213">
        <v>6</v>
      </c>
      <c r="H3" s="213">
        <v>7</v>
      </c>
      <c r="I3" s="213">
        <v>8</v>
      </c>
      <c r="J3" s="213">
        <v>9</v>
      </c>
      <c r="K3" s="213">
        <v>10</v>
      </c>
      <c r="L3" s="213">
        <v>11</v>
      </c>
      <c r="M3" s="213">
        <v>12</v>
      </c>
      <c r="N3" s="213">
        <v>13</v>
      </c>
      <c r="O3" s="213">
        <v>14</v>
      </c>
      <c r="P3" s="213">
        <v>15</v>
      </c>
      <c r="Q3" s="213">
        <v>16</v>
      </c>
      <c r="R3" s="213">
        <v>17</v>
      </c>
      <c r="S3" s="213">
        <v>18</v>
      </c>
      <c r="T3" s="213">
        <v>19</v>
      </c>
      <c r="U3" s="213">
        <v>20</v>
      </c>
      <c r="V3" s="213">
        <v>21</v>
      </c>
      <c r="W3" s="213">
        <v>22</v>
      </c>
      <c r="X3" s="213">
        <v>23</v>
      </c>
      <c r="Y3" s="21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>
        <v>0.5</v>
      </c>
      <c r="R4" s="215">
        <v>4.5</v>
      </c>
      <c r="S4" s="215">
        <v>0</v>
      </c>
      <c r="T4" s="215">
        <v>0.5</v>
      </c>
      <c r="U4" s="215"/>
      <c r="V4" s="215"/>
      <c r="W4" s="215"/>
      <c r="X4" s="215"/>
      <c r="Y4" s="215"/>
      <c r="Z4" s="216">
        <f aca="true" t="shared" si="0" ref="Z4:Z34">IF(COUNT(B4:Y4)=0,"     -",SUM(B4:Y4))</f>
        <v>5.5</v>
      </c>
      <c r="AA4" s="89">
        <v>1</v>
      </c>
      <c r="AB4" s="55">
        <v>5</v>
      </c>
      <c r="AC4" s="58">
        <v>0.7048611111111112</v>
      </c>
      <c r="AD4" s="59"/>
      <c r="AE4" s="55">
        <v>2</v>
      </c>
      <c r="AF4" s="60">
        <v>0.6743055555555556</v>
      </c>
    </row>
    <row r="5" spans="1:32" ht="13.5" customHeight="1">
      <c r="A5" s="4">
        <v>2</v>
      </c>
      <c r="B5" s="217"/>
      <c r="C5" s="193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>
        <v>7</v>
      </c>
      <c r="R5" s="218">
        <v>1</v>
      </c>
      <c r="S5" s="218">
        <v>0.5</v>
      </c>
      <c r="T5" s="218">
        <v>0</v>
      </c>
      <c r="U5" s="218">
        <v>0.5</v>
      </c>
      <c r="V5" s="218">
        <v>0</v>
      </c>
      <c r="W5" s="218">
        <v>0.5</v>
      </c>
      <c r="X5" s="218"/>
      <c r="Y5" s="218"/>
      <c r="Z5" s="219">
        <f t="shared" si="0"/>
        <v>9.5</v>
      </c>
      <c r="AA5" s="90">
        <v>2</v>
      </c>
      <c r="AB5" s="61">
        <v>7</v>
      </c>
      <c r="AC5" s="65">
        <v>0.6701388888888888</v>
      </c>
      <c r="AD5" s="66"/>
      <c r="AE5" s="61">
        <v>4</v>
      </c>
      <c r="AF5" s="67">
        <v>0.6368055555555555</v>
      </c>
    </row>
    <row r="6" spans="1:32" ht="13.5" customHeight="1">
      <c r="A6" s="4">
        <v>3</v>
      </c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9" t="str">
        <f t="shared" si="0"/>
        <v>     -</v>
      </c>
      <c r="AA6" s="90">
        <v>3</v>
      </c>
      <c r="AB6" s="61"/>
      <c r="AC6" s="178"/>
      <c r="AD6" s="66"/>
      <c r="AE6" s="61"/>
      <c r="AF6" s="179"/>
    </row>
    <row r="7" spans="1:32" ht="13.5" customHeight="1">
      <c r="A7" s="4">
        <v>4</v>
      </c>
      <c r="B7" s="217"/>
      <c r="C7" s="218"/>
      <c r="D7" s="218"/>
      <c r="E7" s="218"/>
      <c r="F7" s="218"/>
      <c r="G7" s="218"/>
      <c r="H7" s="218"/>
      <c r="I7" s="218">
        <v>0</v>
      </c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>
        <v>0.5</v>
      </c>
      <c r="V7" s="218">
        <v>13.5</v>
      </c>
      <c r="W7" s="218">
        <v>0.5</v>
      </c>
      <c r="X7" s="218">
        <v>0.5</v>
      </c>
      <c r="Y7" s="218"/>
      <c r="Z7" s="219">
        <f t="shared" si="0"/>
        <v>15</v>
      </c>
      <c r="AA7" s="90">
        <v>4</v>
      </c>
      <c r="AB7" s="61">
        <v>14</v>
      </c>
      <c r="AC7" s="65">
        <v>0.8944444444444444</v>
      </c>
      <c r="AD7" s="66"/>
      <c r="AE7" s="61">
        <v>6</v>
      </c>
      <c r="AF7" s="67">
        <v>0.876388888888889</v>
      </c>
    </row>
    <row r="8" spans="1:32" ht="13.5" customHeight="1">
      <c r="A8" s="4">
        <v>5</v>
      </c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9" t="str">
        <f t="shared" si="0"/>
        <v>     -</v>
      </c>
      <c r="AA8" s="90">
        <v>5</v>
      </c>
      <c r="AB8" s="61"/>
      <c r="AC8" s="178"/>
      <c r="AD8" s="66"/>
      <c r="AE8" s="61"/>
      <c r="AF8" s="179"/>
    </row>
    <row r="9" spans="1:32" ht="13.5" customHeight="1">
      <c r="A9" s="4">
        <v>6</v>
      </c>
      <c r="B9" s="217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9" t="str">
        <f t="shared" si="0"/>
        <v>     -</v>
      </c>
      <c r="AA9" s="90">
        <v>6</v>
      </c>
      <c r="AB9" s="61"/>
      <c r="AC9" s="65"/>
      <c r="AD9" s="66"/>
      <c r="AE9" s="61"/>
      <c r="AF9" s="67"/>
    </row>
    <row r="10" spans="1:32" ht="13.5" customHeight="1">
      <c r="A10" s="4">
        <v>7</v>
      </c>
      <c r="B10" s="217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>
        <v>3.5</v>
      </c>
      <c r="W10" s="218">
        <v>8</v>
      </c>
      <c r="X10" s="218">
        <v>12.5</v>
      </c>
      <c r="Y10" s="218">
        <v>10.5</v>
      </c>
      <c r="Z10" s="219">
        <f t="shared" si="0"/>
        <v>34.5</v>
      </c>
      <c r="AA10" s="90">
        <v>7</v>
      </c>
      <c r="AB10" s="61">
        <v>13.5</v>
      </c>
      <c r="AC10" s="65">
        <v>0.9777777777777777</v>
      </c>
      <c r="AD10" s="66"/>
      <c r="AE10" s="61">
        <v>4</v>
      </c>
      <c r="AF10" s="67">
        <v>0.9180555555555556</v>
      </c>
    </row>
    <row r="11" spans="1:32" ht="13.5" customHeight="1">
      <c r="A11" s="4">
        <v>8</v>
      </c>
      <c r="B11" s="218">
        <v>12</v>
      </c>
      <c r="C11" s="218">
        <v>7.5</v>
      </c>
      <c r="D11" s="218">
        <v>11.5</v>
      </c>
      <c r="E11" s="218">
        <v>9.5</v>
      </c>
      <c r="F11" s="218">
        <v>19</v>
      </c>
      <c r="G11" s="218">
        <v>29</v>
      </c>
      <c r="H11" s="218">
        <v>21</v>
      </c>
      <c r="I11" s="218">
        <v>25</v>
      </c>
      <c r="J11" s="218">
        <v>26.5</v>
      </c>
      <c r="K11" s="218">
        <v>3.5</v>
      </c>
      <c r="L11" s="218">
        <v>1</v>
      </c>
      <c r="M11" s="218">
        <v>0.5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9">
        <f t="shared" si="0"/>
        <v>166</v>
      </c>
      <c r="AA11" s="90">
        <v>8</v>
      </c>
      <c r="AB11" s="61">
        <v>32</v>
      </c>
      <c r="AC11" s="65">
        <v>0.25833333333333336</v>
      </c>
      <c r="AD11" s="66"/>
      <c r="AE11" s="61">
        <v>8</v>
      </c>
      <c r="AF11" s="67">
        <v>0.2590277777777778</v>
      </c>
    </row>
    <row r="12" spans="1:32" ht="13.5" customHeight="1">
      <c r="A12" s="4">
        <v>9</v>
      </c>
      <c r="B12" s="217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>
        <v>56.5</v>
      </c>
      <c r="V12" s="218">
        <v>4.5</v>
      </c>
      <c r="W12" s="218">
        <v>0.5</v>
      </c>
      <c r="X12" s="218">
        <v>0</v>
      </c>
      <c r="Y12" s="218">
        <v>0.5</v>
      </c>
      <c r="Z12" s="219">
        <f t="shared" si="0"/>
        <v>62</v>
      </c>
      <c r="AA12" s="90">
        <v>9</v>
      </c>
      <c r="AB12" s="61">
        <v>61</v>
      </c>
      <c r="AC12" s="65">
        <v>0.8583333333333334</v>
      </c>
      <c r="AD12" s="66"/>
      <c r="AE12" s="61">
        <v>38</v>
      </c>
      <c r="AF12" s="67">
        <v>0.8236111111111111</v>
      </c>
    </row>
    <row r="13" spans="1:32" ht="13.5" customHeight="1">
      <c r="A13" s="4">
        <v>10</v>
      </c>
      <c r="B13" s="217">
        <v>0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9">
        <f t="shared" si="0"/>
        <v>0</v>
      </c>
      <c r="AA13" s="90">
        <v>10</v>
      </c>
      <c r="AB13" s="61">
        <v>0.5</v>
      </c>
      <c r="AC13" s="178">
        <v>0.03888888888888889</v>
      </c>
      <c r="AD13" s="66"/>
      <c r="AE13" s="61">
        <v>0.5</v>
      </c>
      <c r="AF13" s="179">
        <v>0.004166666666666667</v>
      </c>
    </row>
    <row r="14" spans="1:32" ht="13.5" customHeight="1">
      <c r="A14" s="2">
        <v>11</v>
      </c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6" t="str">
        <f t="shared" si="0"/>
        <v>     -</v>
      </c>
      <c r="AA14" s="89">
        <v>11</v>
      </c>
      <c r="AB14" s="55"/>
      <c r="AC14" s="191"/>
      <c r="AD14" s="59"/>
      <c r="AE14" s="55"/>
      <c r="AF14" s="192"/>
    </row>
    <row r="15" spans="1:32" ht="13.5" customHeight="1">
      <c r="A15" s="4">
        <v>12</v>
      </c>
      <c r="B15" s="217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9" t="str">
        <f t="shared" si="0"/>
        <v>     -</v>
      </c>
      <c r="AA15" s="90">
        <v>12</v>
      </c>
      <c r="AB15" s="61"/>
      <c r="AC15" s="178"/>
      <c r="AD15" s="66"/>
      <c r="AE15" s="61"/>
      <c r="AF15" s="179"/>
    </row>
    <row r="16" spans="1:32" ht="13.5" customHeight="1">
      <c r="A16" s="4">
        <v>13</v>
      </c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9" t="str">
        <f t="shared" si="0"/>
        <v>     -</v>
      </c>
      <c r="AA16" s="90">
        <v>13</v>
      </c>
      <c r="AB16" s="61"/>
      <c r="AC16" s="178"/>
      <c r="AD16" s="66"/>
      <c r="AE16" s="61"/>
      <c r="AF16" s="179"/>
    </row>
    <row r="17" spans="1:32" ht="13.5" customHeight="1">
      <c r="A17" s="4">
        <v>14</v>
      </c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9" t="str">
        <f t="shared" si="0"/>
        <v>     -</v>
      </c>
      <c r="AA17" s="90">
        <v>14</v>
      </c>
      <c r="AB17" s="61"/>
      <c r="AC17" s="178"/>
      <c r="AD17" s="66"/>
      <c r="AE17" s="61"/>
      <c r="AF17" s="179"/>
    </row>
    <row r="18" spans="1:32" ht="13.5" customHeight="1">
      <c r="A18" s="4">
        <v>15</v>
      </c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>
        <v>0.5</v>
      </c>
      <c r="R18" s="218">
        <v>0.5</v>
      </c>
      <c r="S18" s="218"/>
      <c r="T18" s="218"/>
      <c r="U18" s="218"/>
      <c r="V18" s="218"/>
      <c r="W18" s="218"/>
      <c r="X18" s="218"/>
      <c r="Y18" s="218">
        <v>0.5</v>
      </c>
      <c r="Z18" s="219">
        <f t="shared" si="0"/>
        <v>1.5</v>
      </c>
      <c r="AA18" s="90">
        <v>15</v>
      </c>
      <c r="AB18" s="61">
        <v>0.5</v>
      </c>
      <c r="AC18" s="178" t="s">
        <v>21</v>
      </c>
      <c r="AD18" s="66"/>
      <c r="AE18" s="61">
        <v>0.5</v>
      </c>
      <c r="AF18" s="179" t="s">
        <v>21</v>
      </c>
    </row>
    <row r="19" spans="1:32" ht="13.5" customHeight="1">
      <c r="A19" s="4">
        <v>16</v>
      </c>
      <c r="B19" s="217">
        <v>0</v>
      </c>
      <c r="C19" s="218">
        <v>0.5</v>
      </c>
      <c r="D19" s="218">
        <v>0</v>
      </c>
      <c r="E19" s="218">
        <v>0.5</v>
      </c>
      <c r="F19" s="218">
        <v>0.5</v>
      </c>
      <c r="G19" s="193">
        <v>0</v>
      </c>
      <c r="H19" s="218">
        <v>0.5</v>
      </c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9">
        <f t="shared" si="0"/>
        <v>2</v>
      </c>
      <c r="AA19" s="90">
        <v>16</v>
      </c>
      <c r="AB19" s="61">
        <v>0.5</v>
      </c>
      <c r="AC19" s="178">
        <v>0.3048611111111111</v>
      </c>
      <c r="AD19" s="66"/>
      <c r="AE19" s="61">
        <v>0.5</v>
      </c>
      <c r="AF19" s="179">
        <v>0.2701388888888889</v>
      </c>
    </row>
    <row r="20" spans="1:32" ht="13.5" customHeight="1">
      <c r="A20" s="4">
        <v>17</v>
      </c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9" t="str">
        <f t="shared" si="0"/>
        <v>     -</v>
      </c>
      <c r="AA20" s="90">
        <v>17</v>
      </c>
      <c r="AB20" s="61"/>
      <c r="AC20" s="65"/>
      <c r="AD20" s="66"/>
      <c r="AE20" s="61"/>
      <c r="AF20" s="67"/>
    </row>
    <row r="21" spans="1:32" ht="13.5" customHeight="1">
      <c r="A21" s="4">
        <v>18</v>
      </c>
      <c r="B21" s="217">
        <v>0.5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9">
        <f t="shared" si="0"/>
        <v>0.5</v>
      </c>
      <c r="AA21" s="90">
        <v>18</v>
      </c>
      <c r="AB21" s="61">
        <v>0.5</v>
      </c>
      <c r="AC21" s="65">
        <v>0.08125</v>
      </c>
      <c r="AD21" s="66"/>
      <c r="AE21" s="61">
        <v>0.5</v>
      </c>
      <c r="AF21" s="67">
        <v>0.04652777777777778</v>
      </c>
    </row>
    <row r="22" spans="1:32" ht="13.5" customHeight="1">
      <c r="A22" s="4">
        <v>19</v>
      </c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9" t="str">
        <f t="shared" si="0"/>
        <v>     -</v>
      </c>
      <c r="AA22" s="90">
        <v>19</v>
      </c>
      <c r="AB22" s="61"/>
      <c r="AC22" s="65"/>
      <c r="AD22" s="66"/>
      <c r="AE22" s="61"/>
      <c r="AF22" s="67"/>
    </row>
    <row r="23" spans="1:32" ht="13.5" customHeight="1">
      <c r="A23" s="4">
        <v>20</v>
      </c>
      <c r="B23" s="21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9" t="str">
        <f t="shared" si="0"/>
        <v>     -</v>
      </c>
      <c r="AA23" s="90">
        <v>20</v>
      </c>
      <c r="AB23" s="61"/>
      <c r="AC23" s="65"/>
      <c r="AD23" s="66"/>
      <c r="AE23" s="61"/>
      <c r="AF23" s="67"/>
    </row>
    <row r="24" spans="1:32" ht="13.5" customHeight="1">
      <c r="A24" s="2">
        <v>21</v>
      </c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6" t="str">
        <f t="shared" si="0"/>
        <v>     -</v>
      </c>
      <c r="AA24" s="89">
        <v>21</v>
      </c>
      <c r="AB24" s="55"/>
      <c r="AC24" s="191"/>
      <c r="AD24" s="59"/>
      <c r="AE24" s="55"/>
      <c r="AF24" s="192"/>
    </row>
    <row r="25" spans="1:32" ht="13.5" customHeight="1">
      <c r="A25" s="4">
        <v>22</v>
      </c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9" t="str">
        <f t="shared" si="0"/>
        <v>     -</v>
      </c>
      <c r="AA25" s="90">
        <v>22</v>
      </c>
      <c r="AB25" s="61"/>
      <c r="AC25" s="178"/>
      <c r="AD25" s="66"/>
      <c r="AE25" s="61"/>
      <c r="AF25" s="179"/>
    </row>
    <row r="26" spans="1:32" ht="13.5" customHeight="1">
      <c r="A26" s="4">
        <v>23</v>
      </c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9" t="str">
        <f t="shared" si="0"/>
        <v>     -</v>
      </c>
      <c r="AA26" s="90">
        <v>23</v>
      </c>
      <c r="AB26" s="61"/>
      <c r="AC26" s="65"/>
      <c r="AD26" s="66"/>
      <c r="AE26" s="61"/>
      <c r="AF26" s="67"/>
    </row>
    <row r="27" spans="1:32" ht="13.5" customHeight="1">
      <c r="A27" s="4">
        <v>24</v>
      </c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9" t="str">
        <f t="shared" si="0"/>
        <v>     -</v>
      </c>
      <c r="AA27" s="90">
        <v>24</v>
      </c>
      <c r="AB27" s="61"/>
      <c r="AC27" s="65"/>
      <c r="AD27" s="66"/>
      <c r="AE27" s="61"/>
      <c r="AF27" s="67"/>
    </row>
    <row r="28" spans="1:32" ht="13.5" customHeight="1">
      <c r="A28" s="4">
        <v>25</v>
      </c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>
        <v>0.5</v>
      </c>
      <c r="U28" s="218">
        <v>0</v>
      </c>
      <c r="V28" s="218">
        <v>1.5</v>
      </c>
      <c r="W28" s="218">
        <v>1.5</v>
      </c>
      <c r="X28" s="218">
        <v>1.5</v>
      </c>
      <c r="Y28" s="218">
        <v>1</v>
      </c>
      <c r="Z28" s="219">
        <f t="shared" si="0"/>
        <v>6</v>
      </c>
      <c r="AA28" s="90">
        <v>25</v>
      </c>
      <c r="AB28" s="61">
        <v>2.5</v>
      </c>
      <c r="AC28" s="65">
        <v>0.9090277777777778</v>
      </c>
      <c r="AD28" s="66"/>
      <c r="AE28" s="61">
        <v>1</v>
      </c>
      <c r="AF28" s="67">
        <v>0.9083333333333333</v>
      </c>
    </row>
    <row r="29" spans="1:32" ht="13.5" customHeight="1">
      <c r="A29" s="4">
        <v>26</v>
      </c>
      <c r="B29" s="217">
        <v>1</v>
      </c>
      <c r="C29" s="218">
        <v>1</v>
      </c>
      <c r="D29" s="218">
        <v>0</v>
      </c>
      <c r="E29" s="218">
        <v>0</v>
      </c>
      <c r="F29" s="218">
        <v>3</v>
      </c>
      <c r="G29" s="218">
        <v>0.5</v>
      </c>
      <c r="H29" s="218">
        <v>0.5</v>
      </c>
      <c r="I29" s="218">
        <v>0.5</v>
      </c>
      <c r="J29" s="218">
        <v>0</v>
      </c>
      <c r="K29" s="218">
        <v>0.5</v>
      </c>
      <c r="L29" s="218">
        <v>0.5</v>
      </c>
      <c r="M29" s="218">
        <v>0</v>
      </c>
      <c r="N29" s="218">
        <v>3</v>
      </c>
      <c r="O29" s="218">
        <v>13.5</v>
      </c>
      <c r="P29" s="218">
        <v>4.5</v>
      </c>
      <c r="Q29" s="218">
        <v>0.5</v>
      </c>
      <c r="R29" s="218">
        <v>1</v>
      </c>
      <c r="S29" s="218">
        <v>1.5</v>
      </c>
      <c r="T29" s="218">
        <v>2.5</v>
      </c>
      <c r="U29" s="218"/>
      <c r="V29" s="218"/>
      <c r="W29" s="218"/>
      <c r="X29" s="218"/>
      <c r="Y29" s="218"/>
      <c r="Z29" s="219">
        <f t="shared" si="0"/>
        <v>34</v>
      </c>
      <c r="AA29" s="90">
        <v>26</v>
      </c>
      <c r="AB29" s="61">
        <v>14.5</v>
      </c>
      <c r="AC29" s="178">
        <v>0.5930555555555556</v>
      </c>
      <c r="AD29" s="66"/>
      <c r="AE29" s="61">
        <v>5</v>
      </c>
      <c r="AF29" s="67">
        <v>0.5611111111111111</v>
      </c>
    </row>
    <row r="30" spans="1:32" ht="13.5" customHeight="1">
      <c r="A30" s="4">
        <v>27</v>
      </c>
      <c r="B30" s="217"/>
      <c r="C30" s="218"/>
      <c r="D30" s="218">
        <v>0.5</v>
      </c>
      <c r="E30" s="218"/>
      <c r="F30" s="218"/>
      <c r="G30" s="218"/>
      <c r="H30" s="218"/>
      <c r="I30" s="218"/>
      <c r="J30" s="218"/>
      <c r="K30" s="218"/>
      <c r="L30" s="218"/>
      <c r="M30" s="193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>
        <f t="shared" si="0"/>
        <v>0.5</v>
      </c>
      <c r="AA30" s="90">
        <v>27</v>
      </c>
      <c r="AB30" s="61">
        <v>0.5</v>
      </c>
      <c r="AC30" s="65">
        <v>0.15625</v>
      </c>
      <c r="AD30" s="66"/>
      <c r="AE30" s="61">
        <v>0.5</v>
      </c>
      <c r="AF30" s="67">
        <v>0.12152777777777778</v>
      </c>
    </row>
    <row r="31" spans="1:32" ht="13.5" customHeight="1">
      <c r="A31" s="4">
        <v>28</v>
      </c>
      <c r="B31" s="217"/>
      <c r="C31" s="218"/>
      <c r="D31" s="218"/>
      <c r="E31" s="218"/>
      <c r="F31" s="218"/>
      <c r="G31" s="218"/>
      <c r="H31" s="218">
        <v>0.5</v>
      </c>
      <c r="I31" s="218"/>
      <c r="J31" s="218"/>
      <c r="K31" s="218"/>
      <c r="L31" s="218"/>
      <c r="M31" s="218"/>
      <c r="N31" s="218"/>
      <c r="O31" s="218"/>
      <c r="P31" s="218"/>
      <c r="Q31" s="218">
        <v>0.5</v>
      </c>
      <c r="R31" s="218"/>
      <c r="S31" s="218"/>
      <c r="T31" s="218"/>
      <c r="U31" s="218"/>
      <c r="V31" s="218"/>
      <c r="W31" s="218"/>
      <c r="X31" s="218"/>
      <c r="Y31" s="218"/>
      <c r="Z31" s="219">
        <f t="shared" si="0"/>
        <v>1</v>
      </c>
      <c r="AA31" s="90">
        <v>28</v>
      </c>
      <c r="AB31" s="61">
        <v>0.5</v>
      </c>
      <c r="AC31" s="65">
        <v>0.6819444444444445</v>
      </c>
      <c r="AD31" s="66"/>
      <c r="AE31" s="61">
        <v>0.5</v>
      </c>
      <c r="AF31" s="67">
        <v>0.6472222222222223</v>
      </c>
    </row>
    <row r="32" spans="1:32" ht="13.5" customHeight="1">
      <c r="A32" s="4">
        <v>29</v>
      </c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9" t="str">
        <f t="shared" si="0"/>
        <v>     -</v>
      </c>
      <c r="AA32" s="90">
        <v>29</v>
      </c>
      <c r="AB32" s="61"/>
      <c r="AC32" s="178"/>
      <c r="AD32" s="66"/>
      <c r="AE32" s="61"/>
      <c r="AF32" s="67"/>
    </row>
    <row r="33" spans="1:32" ht="13.5" customHeight="1">
      <c r="A33" s="4">
        <v>30</v>
      </c>
      <c r="B33" s="21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 t="str">
        <f t="shared" si="0"/>
        <v>     -</v>
      </c>
      <c r="AA33" s="90">
        <v>30</v>
      </c>
      <c r="AB33" s="61"/>
      <c r="AC33" s="65"/>
      <c r="AD33" s="66"/>
      <c r="AE33" s="61"/>
      <c r="AF33" s="67"/>
    </row>
    <row r="34" spans="1:32" ht="13.5" customHeight="1">
      <c r="A34" s="4">
        <v>31</v>
      </c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9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220">
        <f aca="true" t="shared" si="1" ref="B35:K35">IF(COUNT(B4:B34)=0,"   -",SUM(B4:B34))</f>
        <v>13.5</v>
      </c>
      <c r="C35" s="221">
        <f t="shared" si="1"/>
        <v>9</v>
      </c>
      <c r="D35" s="221">
        <f t="shared" si="1"/>
        <v>12</v>
      </c>
      <c r="E35" s="221">
        <f t="shared" si="1"/>
        <v>10</v>
      </c>
      <c r="F35" s="221">
        <f t="shared" si="1"/>
        <v>22.5</v>
      </c>
      <c r="G35" s="221">
        <f t="shared" si="1"/>
        <v>29.5</v>
      </c>
      <c r="H35" s="221">
        <f t="shared" si="1"/>
        <v>22.5</v>
      </c>
      <c r="I35" s="221">
        <f t="shared" si="1"/>
        <v>25.5</v>
      </c>
      <c r="J35" s="221">
        <f t="shared" si="1"/>
        <v>26.5</v>
      </c>
      <c r="K35" s="221">
        <f t="shared" si="1"/>
        <v>4</v>
      </c>
      <c r="L35" s="221">
        <f aca="true" t="shared" si="2" ref="L35:Y35">IF(COUNT(L4:L34)=0,"   -",SUM(L4:L34))</f>
        <v>1.5</v>
      </c>
      <c r="M35" s="221">
        <f t="shared" si="2"/>
        <v>0.5</v>
      </c>
      <c r="N35" s="221">
        <f t="shared" si="2"/>
        <v>3</v>
      </c>
      <c r="O35" s="221">
        <f t="shared" si="2"/>
        <v>13.5</v>
      </c>
      <c r="P35" s="221">
        <f t="shared" si="2"/>
        <v>4.5</v>
      </c>
      <c r="Q35" s="221">
        <f t="shared" si="2"/>
        <v>9</v>
      </c>
      <c r="R35" s="221">
        <f t="shared" si="2"/>
        <v>7</v>
      </c>
      <c r="S35" s="221">
        <f t="shared" si="2"/>
        <v>2</v>
      </c>
      <c r="T35" s="221">
        <f t="shared" si="2"/>
        <v>3.5</v>
      </c>
      <c r="U35" s="221">
        <f t="shared" si="2"/>
        <v>57.5</v>
      </c>
      <c r="V35" s="221">
        <f t="shared" si="2"/>
        <v>23</v>
      </c>
      <c r="W35" s="221">
        <f t="shared" si="2"/>
        <v>11</v>
      </c>
      <c r="X35" s="221">
        <f t="shared" si="2"/>
        <v>14.5</v>
      </c>
      <c r="Y35" s="221">
        <f t="shared" si="2"/>
        <v>12.5</v>
      </c>
      <c r="Z35" s="220">
        <f>SUM(B4:Y34)</f>
        <v>338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14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11</v>
      </c>
      <c r="E39" s="82"/>
      <c r="F39" s="82"/>
      <c r="G39" s="77"/>
      <c r="H39" s="78">
        <f>MAX(一時間最大)</f>
        <v>61</v>
      </c>
      <c r="I39" s="79">
        <v>9</v>
      </c>
      <c r="J39" s="80">
        <v>0.8583333333333334</v>
      </c>
      <c r="K39" s="82"/>
      <c r="L39" s="82"/>
      <c r="M39" s="77"/>
      <c r="N39" s="78">
        <f>MAX(十分間最大)</f>
        <v>38</v>
      </c>
      <c r="O39" s="79">
        <v>9</v>
      </c>
      <c r="P39" s="80">
        <v>0.8236111111111111</v>
      </c>
      <c r="Q39" s="82"/>
      <c r="R39" s="82"/>
      <c r="S39" s="77"/>
      <c r="T39" s="78">
        <f>MAX(日合計)</f>
        <v>166</v>
      </c>
      <c r="U39" s="92">
        <v>8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5</v>
      </c>
      <c r="E40" s="82"/>
      <c r="F40" s="82"/>
      <c r="G40" s="81"/>
      <c r="H40" s="82"/>
      <c r="I40" s="79"/>
      <c r="J40" s="83"/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80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4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8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 t="str">
        <f aca="true" t="shared" si="0" ref="Z4:Z34">IF(COUNT(B4:Y4)=0,"     -",SUM(B4:Y4))</f>
        <v>     -</v>
      </c>
      <c r="AA4" s="89">
        <v>1</v>
      </c>
      <c r="AB4" s="55"/>
      <c r="AC4" s="58"/>
      <c r="AD4" s="59"/>
      <c r="AE4" s="55"/>
      <c r="AF4" s="60"/>
    </row>
    <row r="5" spans="1:32" ht="13.5" customHeight="1">
      <c r="A5" s="4">
        <v>2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>
        <v>0.5</v>
      </c>
      <c r="S5" s="63"/>
      <c r="T5" s="63"/>
      <c r="U5" s="63"/>
      <c r="V5" s="63"/>
      <c r="W5" s="63"/>
      <c r="X5" s="63"/>
      <c r="Y5" s="63"/>
      <c r="Z5" s="64">
        <f t="shared" si="0"/>
        <v>0.5</v>
      </c>
      <c r="AA5" s="90">
        <v>2</v>
      </c>
      <c r="AB5" s="61">
        <v>0.5</v>
      </c>
      <c r="AC5" s="65">
        <v>0.748611111111111</v>
      </c>
      <c r="AD5" s="66"/>
      <c r="AE5" s="61">
        <v>0.5</v>
      </c>
      <c r="AF5" s="67">
        <v>0.7138888888888889</v>
      </c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tr">
        <f t="shared" si="0"/>
        <v>     -</v>
      </c>
      <c r="AA6" s="90">
        <v>3</v>
      </c>
      <c r="AB6" s="61"/>
      <c r="AC6" s="65"/>
      <c r="AD6" s="66"/>
      <c r="AE6" s="61"/>
      <c r="AF6" s="67"/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tr">
        <f t="shared" si="0"/>
        <v>     -</v>
      </c>
      <c r="AA7" s="90">
        <v>4</v>
      </c>
      <c r="AB7" s="61"/>
      <c r="AC7" s="65"/>
      <c r="AD7" s="66"/>
      <c r="AE7" s="61"/>
      <c r="AF7" s="67"/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tr">
        <f t="shared" si="0"/>
        <v>     -</v>
      </c>
      <c r="AA8" s="90">
        <v>5</v>
      </c>
      <c r="AB8" s="61"/>
      <c r="AC8" s="65"/>
      <c r="AD8" s="66"/>
      <c r="AE8" s="61"/>
      <c r="AF8" s="67"/>
    </row>
    <row r="9" spans="1:32" ht="13.5" customHeight="1">
      <c r="A9" s="4">
        <v>6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tr">
        <f t="shared" si="0"/>
        <v>     -</v>
      </c>
      <c r="AA9" s="90">
        <v>6</v>
      </c>
      <c r="AB9" s="61"/>
      <c r="AC9" s="65"/>
      <c r="AD9" s="66"/>
      <c r="AE9" s="61"/>
      <c r="AF9" s="67"/>
    </row>
    <row r="10" spans="1:32" ht="13.5" customHeight="1">
      <c r="A10" s="4">
        <v>7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tr">
        <f t="shared" si="0"/>
        <v>     -</v>
      </c>
      <c r="AA10" s="90">
        <v>7</v>
      </c>
      <c r="AB10" s="61"/>
      <c r="AC10" s="65"/>
      <c r="AD10" s="66"/>
      <c r="AE10" s="61"/>
      <c r="AF10" s="67"/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>
        <v>4</v>
      </c>
      <c r="Q11" s="63">
        <v>1</v>
      </c>
      <c r="R11" s="63">
        <v>0</v>
      </c>
      <c r="S11" s="63">
        <v>0.5</v>
      </c>
      <c r="T11" s="63"/>
      <c r="U11" s="63"/>
      <c r="V11" s="63"/>
      <c r="W11" s="63"/>
      <c r="X11" s="63"/>
      <c r="Y11" s="63"/>
      <c r="Z11" s="64">
        <f t="shared" si="0"/>
        <v>5.5</v>
      </c>
      <c r="AA11" s="90">
        <v>8</v>
      </c>
      <c r="AB11" s="61">
        <v>4.5</v>
      </c>
      <c r="AC11" s="65">
        <v>0.6430555555555556</v>
      </c>
      <c r="AD11" s="66"/>
      <c r="AE11" s="61">
        <v>2</v>
      </c>
      <c r="AF11" s="67">
        <v>0.6270833333333333</v>
      </c>
    </row>
    <row r="12" spans="1:32" ht="13.5" customHeight="1">
      <c r="A12" s="4">
        <v>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>
        <v>2</v>
      </c>
      <c r="X12" s="63">
        <v>0.5</v>
      </c>
      <c r="Y12" s="63">
        <v>0.5</v>
      </c>
      <c r="Z12" s="64">
        <f t="shared" si="0"/>
        <v>3</v>
      </c>
      <c r="AA12" s="90">
        <v>9</v>
      </c>
      <c r="AB12" s="61">
        <v>2</v>
      </c>
      <c r="AC12" s="65">
        <v>0.9340277777777778</v>
      </c>
      <c r="AD12" s="66"/>
      <c r="AE12" s="61">
        <v>0.5</v>
      </c>
      <c r="AF12" s="67">
        <v>0.9777777777777777</v>
      </c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>
        <v>8.5</v>
      </c>
      <c r="R13" s="63">
        <v>6.5</v>
      </c>
      <c r="S13" s="63">
        <v>1</v>
      </c>
      <c r="T13" s="63"/>
      <c r="U13" s="63"/>
      <c r="V13" s="63"/>
      <c r="W13" s="63"/>
      <c r="X13" s="63"/>
      <c r="Y13" s="63"/>
      <c r="Z13" s="64">
        <f t="shared" si="0"/>
        <v>16</v>
      </c>
      <c r="AA13" s="90">
        <v>10</v>
      </c>
      <c r="AB13" s="61">
        <v>15</v>
      </c>
      <c r="AC13" s="65">
        <v>0.6986111111111111</v>
      </c>
      <c r="AD13" s="66"/>
      <c r="AE13" s="61">
        <v>7.5</v>
      </c>
      <c r="AF13" s="67">
        <v>0.6673611111111111</v>
      </c>
    </row>
    <row r="14" spans="1:32" ht="13.5" customHeight="1">
      <c r="A14" s="2">
        <v>11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7" t="str">
        <f t="shared" si="0"/>
        <v>     -</v>
      </c>
      <c r="AA14" s="89">
        <v>11</v>
      </c>
      <c r="AB14" s="55"/>
      <c r="AC14" s="58"/>
      <c r="AD14" s="59"/>
      <c r="AE14" s="55"/>
      <c r="AF14" s="60"/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>
        <v>0.5</v>
      </c>
      <c r="X15" s="63">
        <v>0.5</v>
      </c>
      <c r="Y15" s="63"/>
      <c r="Z15" s="64">
        <f t="shared" si="0"/>
        <v>1</v>
      </c>
      <c r="AA15" s="90">
        <v>12</v>
      </c>
      <c r="AB15" s="61">
        <v>1</v>
      </c>
      <c r="AC15" s="65">
        <v>0.9576388888888889</v>
      </c>
      <c r="AD15" s="66"/>
      <c r="AE15" s="61">
        <v>0.5</v>
      </c>
      <c r="AF15" s="67">
        <v>0.9395833333333333</v>
      </c>
    </row>
    <row r="16" spans="1:32" ht="13.5" customHeight="1">
      <c r="A16" s="4">
        <v>13</v>
      </c>
      <c r="B16" s="61"/>
      <c r="C16" s="63">
        <v>2</v>
      </c>
      <c r="D16" s="63">
        <v>2</v>
      </c>
      <c r="E16" s="63">
        <v>1</v>
      </c>
      <c r="F16" s="63">
        <v>0</v>
      </c>
      <c r="G16" s="63">
        <v>1</v>
      </c>
      <c r="H16" s="63">
        <v>1</v>
      </c>
      <c r="I16" s="63"/>
      <c r="J16" s="63"/>
      <c r="K16" s="63"/>
      <c r="L16" s="63">
        <v>0.5</v>
      </c>
      <c r="M16" s="63">
        <v>0.5</v>
      </c>
      <c r="N16" s="63">
        <v>2.5</v>
      </c>
      <c r="O16" s="63">
        <v>1.5</v>
      </c>
      <c r="P16" s="63">
        <v>0</v>
      </c>
      <c r="Q16" s="63">
        <v>0.5</v>
      </c>
      <c r="R16" s="63">
        <v>0</v>
      </c>
      <c r="S16" s="63">
        <v>0</v>
      </c>
      <c r="T16" s="63">
        <v>0.5</v>
      </c>
      <c r="U16" s="63"/>
      <c r="V16" s="63"/>
      <c r="W16" s="63"/>
      <c r="X16" s="63"/>
      <c r="Y16" s="63"/>
      <c r="Z16" s="64">
        <f t="shared" si="0"/>
        <v>13</v>
      </c>
      <c r="AA16" s="90">
        <v>13</v>
      </c>
      <c r="AB16" s="61">
        <v>3.5</v>
      </c>
      <c r="AC16" s="65">
        <v>0.11388888888888889</v>
      </c>
      <c r="AD16" s="66"/>
      <c r="AE16" s="61">
        <v>1</v>
      </c>
      <c r="AF16" s="67">
        <v>0.55</v>
      </c>
    </row>
    <row r="17" spans="1:32" ht="13.5" customHeight="1">
      <c r="A17" s="4">
        <v>14</v>
      </c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 t="str">
        <f t="shared" si="0"/>
        <v>     -</v>
      </c>
      <c r="AA17" s="90">
        <v>14</v>
      </c>
      <c r="AB17" s="61"/>
      <c r="AC17" s="65"/>
      <c r="AD17" s="66"/>
      <c r="AE17" s="61"/>
      <c r="AF17" s="67"/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 t="str">
        <f t="shared" si="0"/>
        <v>     -</v>
      </c>
      <c r="AA18" s="90">
        <v>15</v>
      </c>
      <c r="AB18" s="61"/>
      <c r="AC18" s="178"/>
      <c r="AD18" s="66"/>
      <c r="AE18" s="61"/>
      <c r="AF18" s="179"/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tr">
        <f t="shared" si="0"/>
        <v>     -</v>
      </c>
      <c r="AA19" s="90">
        <v>16</v>
      </c>
      <c r="AB19" s="61"/>
      <c r="AC19" s="65"/>
      <c r="AD19" s="66"/>
      <c r="AE19" s="61"/>
      <c r="AF19" s="67"/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>
        <v>3.5</v>
      </c>
      <c r="W20" s="63">
        <v>22.5</v>
      </c>
      <c r="X20" s="63">
        <v>1</v>
      </c>
      <c r="Y20" s="63"/>
      <c r="Z20" s="64">
        <f t="shared" si="0"/>
        <v>27</v>
      </c>
      <c r="AA20" s="90">
        <v>17</v>
      </c>
      <c r="AB20" s="61">
        <v>25</v>
      </c>
      <c r="AC20" s="65">
        <v>0.9111111111111111</v>
      </c>
      <c r="AD20" s="66"/>
      <c r="AE20" s="61">
        <v>10.5</v>
      </c>
      <c r="AF20" s="67">
        <v>0.9013888888888889</v>
      </c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65"/>
      <c r="AD21" s="66"/>
      <c r="AE21" s="61"/>
      <c r="AF21" s="67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65"/>
      <c r="AD22" s="66"/>
      <c r="AE22" s="61"/>
      <c r="AF22" s="67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 t="str">
        <f t="shared" si="0"/>
        <v>     -</v>
      </c>
      <c r="AA23" s="90">
        <v>20</v>
      </c>
      <c r="AB23" s="61"/>
      <c r="AC23" s="65"/>
      <c r="AD23" s="66"/>
      <c r="AE23" s="61"/>
      <c r="AF23" s="67"/>
    </row>
    <row r="24" spans="1:32" ht="13.5" customHeight="1">
      <c r="A24" s="2">
        <v>21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 t="str">
        <f t="shared" si="0"/>
        <v>     -</v>
      </c>
      <c r="AA24" s="89">
        <v>21</v>
      </c>
      <c r="AB24" s="55"/>
      <c r="AC24" s="58"/>
      <c r="AD24" s="59"/>
      <c r="AE24" s="55"/>
      <c r="AF24" s="60"/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65"/>
      <c r="AD25" s="66"/>
      <c r="AE25" s="61"/>
      <c r="AF25" s="67"/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 t="str">
        <f t="shared" si="0"/>
        <v>     -</v>
      </c>
      <c r="AA26" s="90">
        <v>23</v>
      </c>
      <c r="AB26" s="61"/>
      <c r="AC26" s="65"/>
      <c r="AD26" s="66"/>
      <c r="AE26" s="61"/>
      <c r="AF26" s="67"/>
    </row>
    <row r="27" spans="1:32" ht="13.5" customHeight="1">
      <c r="A27" s="4">
        <v>24</v>
      </c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 t="str">
        <f t="shared" si="0"/>
        <v>     -</v>
      </c>
      <c r="AA27" s="90">
        <v>24</v>
      </c>
      <c r="AB27" s="61"/>
      <c r="AC27" s="65"/>
      <c r="AD27" s="66"/>
      <c r="AE27" s="61"/>
      <c r="AF27" s="67"/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178"/>
      <c r="AD28" s="66"/>
      <c r="AE28" s="61"/>
      <c r="AF28" s="179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 t="str">
        <f t="shared" si="0"/>
        <v>     -</v>
      </c>
      <c r="AA29" s="90">
        <v>26</v>
      </c>
      <c r="AB29" s="61"/>
      <c r="AC29" s="65"/>
      <c r="AD29" s="66"/>
      <c r="AE29" s="61"/>
      <c r="AF29" s="67"/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 t="str">
        <f t="shared" si="0"/>
        <v>     -</v>
      </c>
      <c r="AA30" s="90">
        <v>27</v>
      </c>
      <c r="AB30" s="61"/>
      <c r="AC30" s="178"/>
      <c r="AD30" s="66"/>
      <c r="AE30" s="61"/>
      <c r="AF30" s="179"/>
    </row>
    <row r="31" spans="1:32" ht="13.5" customHeight="1">
      <c r="A31" s="4">
        <v>28</v>
      </c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 t="str">
        <f t="shared" si="0"/>
        <v>     -</v>
      </c>
      <c r="AA31" s="90">
        <v>28</v>
      </c>
      <c r="AB31" s="61"/>
      <c r="AC31" s="65"/>
      <c r="AD31" s="66"/>
      <c r="AE31" s="61"/>
      <c r="AF31" s="67"/>
    </row>
    <row r="32" spans="1:32" ht="13.5" customHeight="1">
      <c r="A32" s="4">
        <v>29</v>
      </c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 t="str">
        <f t="shared" si="0"/>
        <v>     -</v>
      </c>
      <c r="AA32" s="90">
        <v>29</v>
      </c>
      <c r="AB32" s="61"/>
      <c r="AC32" s="65"/>
      <c r="AD32" s="66"/>
      <c r="AE32" s="61"/>
      <c r="AF32" s="67"/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 t="str">
        <f t="shared" si="0"/>
        <v>     -</v>
      </c>
      <c r="AA33" s="90">
        <v>30</v>
      </c>
      <c r="AB33" s="61"/>
      <c r="AC33" s="65"/>
      <c r="AD33" s="66"/>
      <c r="AE33" s="61"/>
      <c r="AF33" s="67"/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68" t="str">
        <f aca="true" t="shared" si="1" ref="B35:K35">IF(COUNT(B4:B34)=0,"   -",SUM(B4:B34))</f>
        <v>   -</v>
      </c>
      <c r="C35" s="69">
        <f t="shared" si="1"/>
        <v>2</v>
      </c>
      <c r="D35" s="69">
        <f t="shared" si="1"/>
        <v>2</v>
      </c>
      <c r="E35" s="69">
        <f t="shared" si="1"/>
        <v>1</v>
      </c>
      <c r="F35" s="69">
        <f t="shared" si="1"/>
        <v>0</v>
      </c>
      <c r="G35" s="69">
        <f t="shared" si="1"/>
        <v>1</v>
      </c>
      <c r="H35" s="69">
        <f t="shared" si="1"/>
        <v>1</v>
      </c>
      <c r="I35" s="69" t="str">
        <f t="shared" si="1"/>
        <v>   -</v>
      </c>
      <c r="J35" s="69" t="str">
        <f t="shared" si="1"/>
        <v>   -</v>
      </c>
      <c r="K35" s="69" t="str">
        <f t="shared" si="1"/>
        <v>   -</v>
      </c>
      <c r="L35" s="69">
        <f aca="true" t="shared" si="2" ref="L35:Y35">IF(COUNT(L4:L34)=0,"   -",SUM(L4:L34))</f>
        <v>0.5</v>
      </c>
      <c r="M35" s="69">
        <f t="shared" si="2"/>
        <v>0.5</v>
      </c>
      <c r="N35" s="69">
        <f t="shared" si="2"/>
        <v>2.5</v>
      </c>
      <c r="O35" s="69">
        <f t="shared" si="2"/>
        <v>1.5</v>
      </c>
      <c r="P35" s="69">
        <f t="shared" si="2"/>
        <v>4</v>
      </c>
      <c r="Q35" s="69">
        <f t="shared" si="2"/>
        <v>10</v>
      </c>
      <c r="R35" s="69">
        <f t="shared" si="2"/>
        <v>7</v>
      </c>
      <c r="S35" s="69">
        <f t="shared" si="2"/>
        <v>1.5</v>
      </c>
      <c r="T35" s="69">
        <f t="shared" si="2"/>
        <v>0.5</v>
      </c>
      <c r="U35" s="69" t="str">
        <f t="shared" si="2"/>
        <v>   -</v>
      </c>
      <c r="V35" s="69">
        <f t="shared" si="2"/>
        <v>3.5</v>
      </c>
      <c r="W35" s="69">
        <f t="shared" si="2"/>
        <v>25</v>
      </c>
      <c r="X35" s="69">
        <f t="shared" si="2"/>
        <v>2</v>
      </c>
      <c r="Y35" s="69">
        <f t="shared" si="2"/>
        <v>0.5</v>
      </c>
      <c r="Z35" s="68">
        <f>SUM(B4:Y34)</f>
        <v>66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7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6</v>
      </c>
      <c r="E39" s="82"/>
      <c r="F39" s="82"/>
      <c r="G39" s="77"/>
      <c r="H39" s="78">
        <f>MAX(一時間最大)</f>
        <v>25</v>
      </c>
      <c r="I39" s="79">
        <v>17</v>
      </c>
      <c r="J39" s="80">
        <v>0.9111111111111111</v>
      </c>
      <c r="K39" s="82"/>
      <c r="L39" s="82"/>
      <c r="M39" s="77"/>
      <c r="N39" s="78">
        <f>MAX(十分間最大)</f>
        <v>10.5</v>
      </c>
      <c r="O39" s="79">
        <v>17</v>
      </c>
      <c r="P39" s="80">
        <v>0.9013888888888889</v>
      </c>
      <c r="Q39" s="82"/>
      <c r="R39" s="82"/>
      <c r="S39" s="77"/>
      <c r="T39" s="78">
        <f>MAX(日合計)</f>
        <v>27</v>
      </c>
      <c r="U39" s="92">
        <v>17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3</v>
      </c>
      <c r="E40" s="82"/>
      <c r="F40" s="82"/>
      <c r="G40" s="81"/>
      <c r="H40" s="82"/>
      <c r="I40" s="79"/>
      <c r="J40" s="83"/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80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0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3"/>
      <c r="B1" s="18" t="s">
        <v>0</v>
      </c>
      <c r="F1" s="18" t="str">
        <f>'１月'!F1</f>
        <v>【西部観測所】</v>
      </c>
      <c r="Z1">
        <f>'１月'!Z1</f>
        <v>2000</v>
      </c>
      <c r="AB1" t="s">
        <v>2</v>
      </c>
      <c r="AC1" s="1">
        <v>9</v>
      </c>
      <c r="AD1" s="1"/>
      <c r="AE1" t="s">
        <v>3</v>
      </c>
    </row>
    <row r="2" spans="1:32" ht="12" customHeight="1">
      <c r="A2" s="49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8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2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53">
        <v>11</v>
      </c>
      <c r="M3" s="53">
        <v>12</v>
      </c>
      <c r="N3" s="53">
        <v>13</v>
      </c>
      <c r="O3" s="53">
        <v>14</v>
      </c>
      <c r="P3" s="53">
        <v>15</v>
      </c>
      <c r="Q3" s="53">
        <v>16</v>
      </c>
      <c r="R3" s="53">
        <v>17</v>
      </c>
      <c r="S3" s="53">
        <v>18</v>
      </c>
      <c r="T3" s="53">
        <v>19</v>
      </c>
      <c r="U3" s="53">
        <v>20</v>
      </c>
      <c r="V3" s="53">
        <v>21</v>
      </c>
      <c r="W3" s="53">
        <v>22</v>
      </c>
      <c r="X3" s="53">
        <v>23</v>
      </c>
      <c r="Y3" s="53">
        <v>24</v>
      </c>
      <c r="Z3" s="180" t="s">
        <v>7</v>
      </c>
      <c r="AA3" s="181" t="s">
        <v>6</v>
      </c>
      <c r="AB3" s="182" t="s">
        <v>8</v>
      </c>
      <c r="AC3" s="183" t="s">
        <v>9</v>
      </c>
      <c r="AD3" s="183" t="s">
        <v>6</v>
      </c>
      <c r="AE3" s="182" t="s">
        <v>10</v>
      </c>
      <c r="AF3" s="184" t="s">
        <v>11</v>
      </c>
    </row>
    <row r="4" spans="1:32" ht="13.5" customHeight="1">
      <c r="A4" s="2">
        <v>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 t="str">
        <f aca="true" t="shared" si="0" ref="Z4:Z34">IF(COUNT(B4:Y4)=0,"     -",SUM(B4:Y4))</f>
        <v>     -</v>
      </c>
      <c r="AA4" s="89">
        <v>1</v>
      </c>
      <c r="AB4" s="55"/>
      <c r="AC4" s="58"/>
      <c r="AD4" s="59"/>
      <c r="AE4" s="55"/>
      <c r="AF4" s="60"/>
    </row>
    <row r="5" spans="1:32" ht="13.5" customHeight="1">
      <c r="A5" s="4">
        <v>2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>
        <v>5</v>
      </c>
      <c r="R5" s="63">
        <v>10</v>
      </c>
      <c r="S5" s="63"/>
      <c r="T5" s="63"/>
      <c r="U5" s="63"/>
      <c r="V5" s="63"/>
      <c r="W5" s="63"/>
      <c r="X5" s="63"/>
      <c r="Y5" s="63"/>
      <c r="Z5" s="64">
        <f t="shared" si="0"/>
        <v>15</v>
      </c>
      <c r="AA5" s="90">
        <v>2</v>
      </c>
      <c r="AB5" s="61">
        <v>15</v>
      </c>
      <c r="AC5" s="65">
        <v>0.7041666666666666</v>
      </c>
      <c r="AD5" s="66"/>
      <c r="AE5" s="61">
        <v>10</v>
      </c>
      <c r="AF5" s="67">
        <v>0.6729166666666666</v>
      </c>
    </row>
    <row r="6" spans="1:32" ht="13.5" customHeight="1">
      <c r="A6" s="4">
        <v>3</v>
      </c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tr">
        <f t="shared" si="0"/>
        <v>     -</v>
      </c>
      <c r="AA6" s="90">
        <v>3</v>
      </c>
      <c r="AB6" s="61"/>
      <c r="AC6" s="65"/>
      <c r="AD6" s="66"/>
      <c r="AE6" s="61"/>
      <c r="AF6" s="67"/>
    </row>
    <row r="7" spans="1:32" ht="13.5" customHeight="1">
      <c r="A7" s="4">
        <v>4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tr">
        <f t="shared" si="0"/>
        <v>     -</v>
      </c>
      <c r="AA7" s="90">
        <v>4</v>
      </c>
      <c r="AB7" s="61"/>
      <c r="AC7" s="65"/>
      <c r="AD7" s="66"/>
      <c r="AE7" s="61"/>
      <c r="AF7" s="67"/>
    </row>
    <row r="8" spans="1:32" ht="13.5" customHeight="1">
      <c r="A8" s="4">
        <v>5</v>
      </c>
      <c r="B8" s="61"/>
      <c r="C8" s="63"/>
      <c r="D8" s="63"/>
      <c r="E8" s="63"/>
      <c r="F8" s="63"/>
      <c r="G8" s="63"/>
      <c r="H8" s="63">
        <v>0.5</v>
      </c>
      <c r="I8" s="63">
        <v>0</v>
      </c>
      <c r="J8" s="63">
        <v>0.5</v>
      </c>
      <c r="K8" s="63">
        <v>1.5</v>
      </c>
      <c r="L8" s="63">
        <v>0.5</v>
      </c>
      <c r="M8" s="63">
        <v>1</v>
      </c>
      <c r="N8" s="63">
        <v>1.5</v>
      </c>
      <c r="O8" s="63">
        <v>1.5</v>
      </c>
      <c r="P8" s="63">
        <v>2.5</v>
      </c>
      <c r="Q8" s="63">
        <v>2.5</v>
      </c>
      <c r="R8" s="63">
        <v>1</v>
      </c>
      <c r="S8" s="63">
        <v>1</v>
      </c>
      <c r="T8" s="63">
        <v>0</v>
      </c>
      <c r="U8" s="63">
        <v>0.5</v>
      </c>
      <c r="V8" s="63"/>
      <c r="W8" s="63"/>
      <c r="X8" s="63"/>
      <c r="Y8" s="63"/>
      <c r="Z8" s="64">
        <f t="shared" si="0"/>
        <v>14.5</v>
      </c>
      <c r="AA8" s="90">
        <v>5</v>
      </c>
      <c r="AB8" s="61">
        <v>3</v>
      </c>
      <c r="AC8" s="65">
        <v>0.6180555555555556</v>
      </c>
      <c r="AD8" s="66"/>
      <c r="AE8" s="61">
        <v>1.5</v>
      </c>
      <c r="AF8" s="67">
        <v>0.6638888888888889</v>
      </c>
    </row>
    <row r="9" spans="1:32" ht="13.5" customHeight="1">
      <c r="A9" s="4">
        <v>6</v>
      </c>
      <c r="B9" s="61"/>
      <c r="C9" s="63"/>
      <c r="D9" s="63"/>
      <c r="E9" s="63">
        <v>0.5</v>
      </c>
      <c r="F9" s="63">
        <v>1</v>
      </c>
      <c r="G9" s="63">
        <v>4</v>
      </c>
      <c r="H9" s="63">
        <v>0.5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>
        <f t="shared" si="0"/>
        <v>6</v>
      </c>
      <c r="AA9" s="90">
        <v>6</v>
      </c>
      <c r="AB9" s="61">
        <v>4.5</v>
      </c>
      <c r="AC9" s="65">
        <v>0.2465277777777778</v>
      </c>
      <c r="AD9" s="66"/>
      <c r="AE9" s="61">
        <v>1.5</v>
      </c>
      <c r="AF9" s="67">
        <v>0.23958333333333334</v>
      </c>
    </row>
    <row r="10" spans="1:32" ht="13.5" customHeight="1">
      <c r="A10" s="4">
        <v>7</v>
      </c>
      <c r="B10" s="61"/>
      <c r="C10" s="63"/>
      <c r="D10" s="63"/>
      <c r="E10" s="63"/>
      <c r="F10" s="63">
        <v>1.5</v>
      </c>
      <c r="G10" s="63">
        <v>12.5</v>
      </c>
      <c r="H10" s="63">
        <v>3.5</v>
      </c>
      <c r="I10" s="63">
        <v>0.5</v>
      </c>
      <c r="J10" s="63"/>
      <c r="K10" s="63"/>
      <c r="L10" s="63"/>
      <c r="M10" s="63">
        <v>0.5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>
        <f t="shared" si="0"/>
        <v>18.5</v>
      </c>
      <c r="AA10" s="90">
        <v>7</v>
      </c>
      <c r="AB10" s="61">
        <v>12.5</v>
      </c>
      <c r="AC10" s="65">
        <v>0.2590277777777778</v>
      </c>
      <c r="AD10" s="66"/>
      <c r="AE10" s="61">
        <v>4</v>
      </c>
      <c r="AF10" s="67">
        <v>0.24166666666666667</v>
      </c>
    </row>
    <row r="11" spans="1:32" ht="13.5" customHeight="1">
      <c r="A11" s="4">
        <v>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>
        <v>6.5</v>
      </c>
      <c r="Z11" s="64">
        <f t="shared" si="0"/>
        <v>6.5</v>
      </c>
      <c r="AA11" s="90">
        <v>8</v>
      </c>
      <c r="AB11" s="61">
        <v>6.5</v>
      </c>
      <c r="AC11" s="178" t="s">
        <v>21</v>
      </c>
      <c r="AD11" s="66"/>
      <c r="AE11" s="61">
        <v>5</v>
      </c>
      <c r="AF11" s="67">
        <v>0.9881944444444444</v>
      </c>
    </row>
    <row r="12" spans="1:32" ht="13.5" customHeight="1">
      <c r="A12" s="4">
        <v>9</v>
      </c>
      <c r="B12" s="61">
        <v>0.5</v>
      </c>
      <c r="C12" s="63">
        <v>1</v>
      </c>
      <c r="D12" s="63"/>
      <c r="E12" s="63"/>
      <c r="F12" s="63"/>
      <c r="G12" s="63"/>
      <c r="H12" s="63"/>
      <c r="I12" s="63">
        <v>0.5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4">
        <f t="shared" si="0"/>
        <v>2</v>
      </c>
      <c r="AA12" s="90">
        <v>9</v>
      </c>
      <c r="AB12" s="61">
        <v>7</v>
      </c>
      <c r="AC12" s="65">
        <v>0.02013888888888889</v>
      </c>
      <c r="AD12" s="66"/>
      <c r="AE12" s="61">
        <v>1</v>
      </c>
      <c r="AF12" s="67">
        <v>0.06944444444444443</v>
      </c>
    </row>
    <row r="13" spans="1:32" ht="13.5" customHeight="1">
      <c r="A13" s="4">
        <v>10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4" t="str">
        <f t="shared" si="0"/>
        <v>     -</v>
      </c>
      <c r="AA13" s="90">
        <v>10</v>
      </c>
      <c r="AB13" s="61"/>
      <c r="AC13" s="65"/>
      <c r="AD13" s="66"/>
      <c r="AE13" s="61"/>
      <c r="AF13" s="67"/>
    </row>
    <row r="14" spans="1:32" ht="13.5" customHeight="1">
      <c r="A14" s="2">
        <v>11</v>
      </c>
      <c r="B14" s="55"/>
      <c r="C14" s="56">
        <v>4.5</v>
      </c>
      <c r="D14" s="56">
        <v>1</v>
      </c>
      <c r="E14" s="56"/>
      <c r="F14" s="56"/>
      <c r="G14" s="56"/>
      <c r="H14" s="56">
        <v>1.5</v>
      </c>
      <c r="I14" s="56">
        <v>6.5</v>
      </c>
      <c r="J14" s="56">
        <v>7</v>
      </c>
      <c r="K14" s="56">
        <v>3</v>
      </c>
      <c r="L14" s="56">
        <v>1</v>
      </c>
      <c r="M14" s="56">
        <v>1.5</v>
      </c>
      <c r="N14" s="56">
        <v>2</v>
      </c>
      <c r="O14" s="56">
        <v>0</v>
      </c>
      <c r="P14" s="56">
        <v>0.5</v>
      </c>
      <c r="Q14" s="56">
        <v>17</v>
      </c>
      <c r="R14" s="56">
        <v>4.5</v>
      </c>
      <c r="S14" s="56">
        <v>2</v>
      </c>
      <c r="T14" s="56"/>
      <c r="U14" s="56"/>
      <c r="V14" s="56"/>
      <c r="W14" s="56"/>
      <c r="X14" s="56"/>
      <c r="Y14" s="56"/>
      <c r="Z14" s="57">
        <f t="shared" si="0"/>
        <v>52</v>
      </c>
      <c r="AA14" s="89">
        <v>11</v>
      </c>
      <c r="AB14" s="55">
        <v>19.5</v>
      </c>
      <c r="AC14" s="58">
        <v>0.6763888888888889</v>
      </c>
      <c r="AD14" s="59"/>
      <c r="AE14" s="55">
        <v>6.5</v>
      </c>
      <c r="AF14" s="60">
        <v>0.6520833333333333</v>
      </c>
    </row>
    <row r="15" spans="1:32" ht="13.5" customHeight="1">
      <c r="A15" s="4">
        <v>12</v>
      </c>
      <c r="B15" s="61"/>
      <c r="C15" s="63"/>
      <c r="D15" s="63"/>
      <c r="E15" s="63"/>
      <c r="F15" s="63"/>
      <c r="G15" s="63"/>
      <c r="H15" s="63"/>
      <c r="I15" s="63"/>
      <c r="J15" s="63"/>
      <c r="K15" s="63"/>
      <c r="L15" s="63">
        <v>0.5</v>
      </c>
      <c r="M15" s="63">
        <v>1</v>
      </c>
      <c r="N15" s="63">
        <v>1.5</v>
      </c>
      <c r="O15" s="63">
        <v>1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>
        <f t="shared" si="0"/>
        <v>4</v>
      </c>
      <c r="AA15" s="90">
        <v>12</v>
      </c>
      <c r="AB15" s="61">
        <v>1.5</v>
      </c>
      <c r="AC15" s="65">
        <v>0.55</v>
      </c>
      <c r="AD15" s="66"/>
      <c r="AE15" s="61">
        <v>1</v>
      </c>
      <c r="AF15" s="67">
        <v>0.5263888888888889</v>
      </c>
    </row>
    <row r="16" spans="1:32" ht="13.5" customHeight="1">
      <c r="A16" s="4">
        <v>13</v>
      </c>
      <c r="B16" s="61"/>
      <c r="C16" s="63"/>
      <c r="D16" s="63"/>
      <c r="E16" s="63"/>
      <c r="F16" s="63">
        <v>2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>
        <v>0.5</v>
      </c>
      <c r="Y16" s="63">
        <v>2</v>
      </c>
      <c r="Z16" s="64">
        <f t="shared" si="0"/>
        <v>4.5</v>
      </c>
      <c r="AA16" s="90">
        <v>13</v>
      </c>
      <c r="AB16" s="61">
        <v>2</v>
      </c>
      <c r="AC16" s="178" t="s">
        <v>21</v>
      </c>
      <c r="AD16" s="66"/>
      <c r="AE16" s="61">
        <v>2</v>
      </c>
      <c r="AF16" s="67">
        <v>0.1951388888888889</v>
      </c>
    </row>
    <row r="17" spans="1:32" ht="13.5" customHeight="1">
      <c r="A17" s="4">
        <v>14</v>
      </c>
      <c r="B17" s="61">
        <v>0.5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>
        <f t="shared" si="0"/>
        <v>0.5</v>
      </c>
      <c r="AA17" s="90">
        <v>14</v>
      </c>
      <c r="AB17" s="61">
        <v>2</v>
      </c>
      <c r="AC17" s="65">
        <v>0.02361111111111111</v>
      </c>
      <c r="AD17" s="66"/>
      <c r="AE17" s="61">
        <v>0.5</v>
      </c>
      <c r="AF17" s="67">
        <v>0.02638888888888889</v>
      </c>
    </row>
    <row r="18" spans="1:32" ht="13.5" customHeight="1">
      <c r="A18" s="4">
        <v>15</v>
      </c>
      <c r="B18" s="6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 t="str">
        <f t="shared" si="0"/>
        <v>     -</v>
      </c>
      <c r="AA18" s="90">
        <v>15</v>
      </c>
      <c r="AB18" s="61"/>
      <c r="AC18" s="65"/>
      <c r="AD18" s="66"/>
      <c r="AE18" s="61"/>
      <c r="AF18" s="67"/>
    </row>
    <row r="19" spans="1:32" ht="13.5" customHeight="1">
      <c r="A19" s="4">
        <v>16</v>
      </c>
      <c r="B19" s="61"/>
      <c r="C19" s="63"/>
      <c r="D19" s="63"/>
      <c r="E19" s="63"/>
      <c r="F19" s="63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tr">
        <f t="shared" si="0"/>
        <v>     -</v>
      </c>
      <c r="AA19" s="90">
        <v>16</v>
      </c>
      <c r="AB19" s="61"/>
      <c r="AC19" s="65"/>
      <c r="AD19" s="66"/>
      <c r="AE19" s="61"/>
      <c r="AF19" s="67"/>
    </row>
    <row r="20" spans="1:32" ht="13.5" customHeight="1">
      <c r="A20" s="4">
        <v>17</v>
      </c>
      <c r="B20" s="61"/>
      <c r="C20" s="63"/>
      <c r="D20" s="63"/>
      <c r="E20" s="63"/>
      <c r="F20" s="63"/>
      <c r="G20" s="63"/>
      <c r="H20" s="63"/>
      <c r="I20" s="63"/>
      <c r="J20" s="63">
        <v>0.5</v>
      </c>
      <c r="K20" s="63">
        <v>0</v>
      </c>
      <c r="L20" s="63">
        <v>9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>
        <f t="shared" si="0"/>
        <v>9.5</v>
      </c>
      <c r="AA20" s="90">
        <v>17</v>
      </c>
      <c r="AB20" s="61">
        <v>9</v>
      </c>
      <c r="AC20" s="178">
        <v>0.48819444444444443</v>
      </c>
      <c r="AD20" s="66"/>
      <c r="AE20" s="61">
        <v>9</v>
      </c>
      <c r="AF20" s="179">
        <v>0.4534722222222222</v>
      </c>
    </row>
    <row r="21" spans="1:32" ht="13.5" customHeight="1">
      <c r="A21" s="4">
        <v>18</v>
      </c>
      <c r="B21" s="6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tr">
        <f t="shared" si="0"/>
        <v>     -</v>
      </c>
      <c r="AA21" s="90">
        <v>18</v>
      </c>
      <c r="AB21" s="61"/>
      <c r="AC21" s="65"/>
      <c r="AD21" s="66"/>
      <c r="AE21" s="61"/>
      <c r="AF21" s="67"/>
    </row>
    <row r="22" spans="1:32" ht="13.5" customHeight="1">
      <c r="A22" s="4">
        <v>19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tr">
        <f t="shared" si="0"/>
        <v>     -</v>
      </c>
      <c r="AA22" s="90">
        <v>19</v>
      </c>
      <c r="AB22" s="61"/>
      <c r="AC22" s="65"/>
      <c r="AD22" s="66"/>
      <c r="AE22" s="61"/>
      <c r="AF22" s="67"/>
    </row>
    <row r="23" spans="1:32" ht="13.5" customHeight="1">
      <c r="A23" s="4">
        <v>20</v>
      </c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 t="str">
        <f t="shared" si="0"/>
        <v>     -</v>
      </c>
      <c r="AA23" s="90">
        <v>20</v>
      </c>
      <c r="AB23" s="61"/>
      <c r="AC23" s="65"/>
      <c r="AD23" s="66"/>
      <c r="AE23" s="61"/>
      <c r="AF23" s="67"/>
    </row>
    <row r="24" spans="1:32" ht="13.5" customHeight="1">
      <c r="A24" s="2">
        <v>21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 t="str">
        <f t="shared" si="0"/>
        <v>     -</v>
      </c>
      <c r="AA24" s="89">
        <v>21</v>
      </c>
      <c r="AB24" s="55"/>
      <c r="AC24" s="58"/>
      <c r="AD24" s="59"/>
      <c r="AE24" s="55"/>
      <c r="AF24" s="60"/>
    </row>
    <row r="25" spans="1:32" ht="13.5" customHeight="1">
      <c r="A25" s="4">
        <v>22</v>
      </c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tr">
        <f t="shared" si="0"/>
        <v>     -</v>
      </c>
      <c r="AA25" s="90">
        <v>22</v>
      </c>
      <c r="AB25" s="61"/>
      <c r="AC25" s="178"/>
      <c r="AD25" s="66"/>
      <c r="AE25" s="61"/>
      <c r="AF25" s="179"/>
    </row>
    <row r="26" spans="1:32" ht="13.5" customHeight="1">
      <c r="A26" s="4">
        <v>23</v>
      </c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>
        <v>1.5</v>
      </c>
      <c r="X26" s="63">
        <v>2.5</v>
      </c>
      <c r="Y26" s="63">
        <v>2</v>
      </c>
      <c r="Z26" s="64">
        <f t="shared" si="0"/>
        <v>6</v>
      </c>
      <c r="AA26" s="90">
        <v>23</v>
      </c>
      <c r="AB26" s="61">
        <v>4</v>
      </c>
      <c r="AC26" s="65">
        <v>0.9444444444444445</v>
      </c>
      <c r="AD26" s="66"/>
      <c r="AE26" s="61">
        <v>3.5</v>
      </c>
      <c r="AF26" s="67">
        <v>0.9215277777777778</v>
      </c>
    </row>
    <row r="27" spans="1:32" ht="13.5" customHeight="1">
      <c r="A27" s="4">
        <v>24</v>
      </c>
      <c r="B27" s="61">
        <v>4.5</v>
      </c>
      <c r="C27" s="63">
        <v>8.5</v>
      </c>
      <c r="D27" s="63">
        <v>0</v>
      </c>
      <c r="E27" s="63">
        <v>1</v>
      </c>
      <c r="F27" s="63">
        <v>0</v>
      </c>
      <c r="G27" s="63">
        <v>5</v>
      </c>
      <c r="H27" s="63">
        <v>0.5</v>
      </c>
      <c r="I27" s="63">
        <v>0.5</v>
      </c>
      <c r="J27" s="63">
        <v>2.5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>
        <v>0.5</v>
      </c>
      <c r="V27" s="63">
        <v>2</v>
      </c>
      <c r="W27" s="63">
        <v>3</v>
      </c>
      <c r="X27" s="63">
        <v>1</v>
      </c>
      <c r="Y27" s="63"/>
      <c r="Z27" s="64">
        <f t="shared" si="0"/>
        <v>29</v>
      </c>
      <c r="AA27" s="90">
        <v>24</v>
      </c>
      <c r="AB27" s="61">
        <v>8.5</v>
      </c>
      <c r="AC27" s="65">
        <v>0.08680555555555557</v>
      </c>
      <c r="AD27" s="66"/>
      <c r="AE27" s="61">
        <v>5.5</v>
      </c>
      <c r="AF27" s="67">
        <v>0.05416666666666667</v>
      </c>
    </row>
    <row r="28" spans="1:32" ht="13.5" customHeight="1">
      <c r="A28" s="4">
        <v>25</v>
      </c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 t="str">
        <f t="shared" si="0"/>
        <v>     -</v>
      </c>
      <c r="AA28" s="90">
        <v>25</v>
      </c>
      <c r="AB28" s="61"/>
      <c r="AC28" s="65"/>
      <c r="AD28" s="66"/>
      <c r="AE28" s="61"/>
      <c r="AF28" s="67"/>
    </row>
    <row r="29" spans="1:32" ht="13.5" customHeight="1">
      <c r="A29" s="4">
        <v>26</v>
      </c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>
        <v>0.5</v>
      </c>
      <c r="Q29" s="63">
        <v>0</v>
      </c>
      <c r="R29" s="63">
        <v>0</v>
      </c>
      <c r="S29" s="63">
        <v>0.5</v>
      </c>
      <c r="T29" s="63"/>
      <c r="U29" s="63"/>
      <c r="V29" s="63"/>
      <c r="W29" s="63"/>
      <c r="X29" s="63"/>
      <c r="Y29" s="63"/>
      <c r="Z29" s="64">
        <f t="shared" si="0"/>
        <v>1</v>
      </c>
      <c r="AA29" s="90">
        <v>26</v>
      </c>
      <c r="AB29" s="61">
        <v>0.5</v>
      </c>
      <c r="AC29" s="65">
        <v>0.7701388888888889</v>
      </c>
      <c r="AD29" s="66"/>
      <c r="AE29" s="61">
        <v>0.5</v>
      </c>
      <c r="AF29" s="67">
        <v>0.7354166666666666</v>
      </c>
    </row>
    <row r="30" spans="1:32" ht="13.5" customHeight="1">
      <c r="A30" s="4">
        <v>27</v>
      </c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94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 t="str">
        <f t="shared" si="0"/>
        <v>     -</v>
      </c>
      <c r="AA30" s="90">
        <v>27</v>
      </c>
      <c r="AB30" s="61"/>
      <c r="AC30" s="178"/>
      <c r="AD30" s="66"/>
      <c r="AE30" s="61"/>
      <c r="AF30" s="67"/>
    </row>
    <row r="31" spans="1:32" ht="13.5" customHeight="1">
      <c r="A31" s="4">
        <v>28</v>
      </c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 t="str">
        <f t="shared" si="0"/>
        <v>     -</v>
      </c>
      <c r="AA31" s="90">
        <v>28</v>
      </c>
      <c r="AB31" s="61"/>
      <c r="AC31" s="65"/>
      <c r="AD31" s="66"/>
      <c r="AE31" s="61"/>
      <c r="AF31" s="67"/>
    </row>
    <row r="32" spans="1:32" ht="13.5" customHeight="1">
      <c r="A32" s="4">
        <v>29</v>
      </c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 t="str">
        <f t="shared" si="0"/>
        <v>     -</v>
      </c>
      <c r="AA32" s="90">
        <v>29</v>
      </c>
      <c r="AB32" s="61"/>
      <c r="AC32" s="65"/>
      <c r="AD32" s="66"/>
      <c r="AE32" s="61"/>
      <c r="AF32" s="67"/>
    </row>
    <row r="33" spans="1:32" ht="13.5" customHeight="1">
      <c r="A33" s="4">
        <v>30</v>
      </c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>
        <v>3</v>
      </c>
      <c r="T33" s="63">
        <v>1</v>
      </c>
      <c r="U33" s="63"/>
      <c r="V33" s="63"/>
      <c r="W33" s="63"/>
      <c r="X33" s="63">
        <v>3</v>
      </c>
      <c r="Y33" s="63">
        <v>4.5</v>
      </c>
      <c r="Z33" s="64">
        <f t="shared" si="0"/>
        <v>11.5</v>
      </c>
      <c r="AA33" s="90">
        <v>30</v>
      </c>
      <c r="AB33" s="61">
        <v>5.5</v>
      </c>
      <c r="AC33" s="65">
        <v>0.9784722222222223</v>
      </c>
      <c r="AD33" s="66"/>
      <c r="AE33" s="61">
        <v>2</v>
      </c>
      <c r="AF33" s="67">
        <v>0.9694444444444444</v>
      </c>
    </row>
    <row r="34" spans="1:32" ht="13.5" customHeight="1">
      <c r="A34" s="4">
        <v>31</v>
      </c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 t="str">
        <f t="shared" si="0"/>
        <v>     -</v>
      </c>
      <c r="AA34" s="90">
        <v>31</v>
      </c>
      <c r="AB34" s="61"/>
      <c r="AC34" s="65"/>
      <c r="AD34" s="66"/>
      <c r="AE34" s="61"/>
      <c r="AF34" s="67"/>
    </row>
    <row r="35" spans="1:32" ht="13.5" customHeight="1">
      <c r="A35" s="51" t="s">
        <v>12</v>
      </c>
      <c r="B35" s="68">
        <f aca="true" t="shared" si="1" ref="B35:K35">IF(COUNT(B4:B34)=0,"   -",SUM(B4:B34))</f>
        <v>5.5</v>
      </c>
      <c r="C35" s="69">
        <f t="shared" si="1"/>
        <v>14</v>
      </c>
      <c r="D35" s="69">
        <f t="shared" si="1"/>
        <v>1</v>
      </c>
      <c r="E35" s="69">
        <f t="shared" si="1"/>
        <v>1.5</v>
      </c>
      <c r="F35" s="69">
        <f t="shared" si="1"/>
        <v>4.5</v>
      </c>
      <c r="G35" s="69">
        <f t="shared" si="1"/>
        <v>21.5</v>
      </c>
      <c r="H35" s="69">
        <f t="shared" si="1"/>
        <v>6.5</v>
      </c>
      <c r="I35" s="69">
        <f t="shared" si="1"/>
        <v>8</v>
      </c>
      <c r="J35" s="69">
        <f t="shared" si="1"/>
        <v>10.5</v>
      </c>
      <c r="K35" s="69">
        <f t="shared" si="1"/>
        <v>4.5</v>
      </c>
      <c r="L35" s="69">
        <f aca="true" t="shared" si="2" ref="L35:Y35">IF(COUNT(L4:L34)=0,"   -",SUM(L4:L34))</f>
        <v>11</v>
      </c>
      <c r="M35" s="69">
        <f t="shared" si="2"/>
        <v>4</v>
      </c>
      <c r="N35" s="69">
        <f t="shared" si="2"/>
        <v>5</v>
      </c>
      <c r="O35" s="69">
        <f t="shared" si="2"/>
        <v>2.5</v>
      </c>
      <c r="P35" s="69">
        <f t="shared" si="2"/>
        <v>3.5</v>
      </c>
      <c r="Q35" s="69">
        <f t="shared" si="2"/>
        <v>24.5</v>
      </c>
      <c r="R35" s="69">
        <f t="shared" si="2"/>
        <v>15.5</v>
      </c>
      <c r="S35" s="69">
        <f t="shared" si="2"/>
        <v>6.5</v>
      </c>
      <c r="T35" s="69">
        <f t="shared" si="2"/>
        <v>1</v>
      </c>
      <c r="U35" s="69">
        <f t="shared" si="2"/>
        <v>1</v>
      </c>
      <c r="V35" s="69">
        <f t="shared" si="2"/>
        <v>2</v>
      </c>
      <c r="W35" s="69">
        <f t="shared" si="2"/>
        <v>4.5</v>
      </c>
      <c r="X35" s="69">
        <f t="shared" si="2"/>
        <v>7</v>
      </c>
      <c r="Y35" s="69">
        <f t="shared" si="2"/>
        <v>15</v>
      </c>
      <c r="Z35" s="68">
        <f>SUM(B4:Y34)</f>
        <v>180.5</v>
      </c>
      <c r="AA35" s="91"/>
      <c r="AB35" s="70"/>
      <c r="AC35" s="71"/>
      <c r="AD35" s="72"/>
      <c r="AE35" s="70"/>
      <c r="AF35" s="73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7" t="s">
        <v>15</v>
      </c>
      <c r="B38" s="8"/>
      <c r="C38" s="8"/>
      <c r="D38" s="74">
        <f>COUNTIF(日合計,"&gt;=0")</f>
        <v>15</v>
      </c>
      <c r="E38" s="82"/>
      <c r="F38" s="82"/>
      <c r="G38" s="14" t="s">
        <v>16</v>
      </c>
      <c r="H38" s="6"/>
      <c r="I38" s="6" t="s">
        <v>6</v>
      </c>
      <c r="J38" s="54" t="s">
        <v>9</v>
      </c>
      <c r="K38" s="82"/>
      <c r="L38" s="82"/>
      <c r="M38" s="14" t="s">
        <v>17</v>
      </c>
      <c r="N38" s="6"/>
      <c r="O38" s="6" t="s">
        <v>6</v>
      </c>
      <c r="P38" s="54" t="s">
        <v>11</v>
      </c>
      <c r="Q38" s="82"/>
      <c r="R38" s="82"/>
      <c r="S38" s="14" t="s">
        <v>7</v>
      </c>
      <c r="T38" s="6"/>
      <c r="U38" s="54" t="s">
        <v>6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.5" customHeight="1">
      <c r="A39" s="9" t="s">
        <v>18</v>
      </c>
      <c r="B39" s="10"/>
      <c r="C39" s="10"/>
      <c r="D39" s="75">
        <f>COUNTIF(日合計,"&gt;=1")</f>
        <v>14</v>
      </c>
      <c r="E39" s="82"/>
      <c r="F39" s="82"/>
      <c r="G39" s="77"/>
      <c r="H39" s="78">
        <f>MAX(一時間最大)</f>
        <v>19.5</v>
      </c>
      <c r="I39" s="79">
        <v>11</v>
      </c>
      <c r="J39" s="80">
        <v>0.6763888888888889</v>
      </c>
      <c r="K39" s="82"/>
      <c r="L39" s="82"/>
      <c r="M39" s="77"/>
      <c r="N39" s="78">
        <f>MAX(十分間最大)</f>
        <v>10</v>
      </c>
      <c r="O39" s="79">
        <v>2</v>
      </c>
      <c r="P39" s="80">
        <v>0.6729166666666666</v>
      </c>
      <c r="Q39" s="82"/>
      <c r="R39" s="82"/>
      <c r="S39" s="77"/>
      <c r="T39" s="78">
        <f>MAX(日合計)</f>
        <v>52</v>
      </c>
      <c r="U39" s="92">
        <v>11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.5" customHeight="1">
      <c r="A40" s="9" t="s">
        <v>19</v>
      </c>
      <c r="B40" s="10"/>
      <c r="C40" s="10"/>
      <c r="D40" s="75">
        <f>COUNTIF(日合計,"&gt;=10")</f>
        <v>6</v>
      </c>
      <c r="E40" s="82"/>
      <c r="F40" s="82"/>
      <c r="G40" s="81"/>
      <c r="H40" s="82"/>
      <c r="I40" s="79"/>
      <c r="J40" s="80"/>
      <c r="K40" s="82"/>
      <c r="L40" s="82"/>
      <c r="M40" s="81"/>
      <c r="N40" s="82"/>
      <c r="O40" s="79"/>
      <c r="P40" s="80"/>
      <c r="Q40" s="82"/>
      <c r="R40" s="82"/>
      <c r="S40" s="81"/>
      <c r="T40" s="82"/>
      <c r="U40" s="9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.5" customHeight="1">
      <c r="A41" s="11" t="s">
        <v>20</v>
      </c>
      <c r="B41" s="12"/>
      <c r="C41" s="12"/>
      <c r="D41" s="76">
        <f>COUNTIF(日合計,"&gt;=30")</f>
        <v>1</v>
      </c>
      <c r="E41" s="82"/>
      <c r="F41" s="82"/>
      <c r="G41" s="84"/>
      <c r="H41" s="85"/>
      <c r="I41" s="86"/>
      <c r="J41" s="76"/>
      <c r="K41" s="82"/>
      <c r="L41" s="82"/>
      <c r="M41" s="84"/>
      <c r="N41" s="85"/>
      <c r="O41" s="94"/>
      <c r="P41" s="95"/>
      <c r="Q41" s="82"/>
      <c r="R41" s="82"/>
      <c r="S41" s="84"/>
      <c r="T41" s="85"/>
      <c r="U41" s="87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6:20" ht="13.5" customHeight="1">
      <c r="F42" s="19"/>
      <c r="K42" s="19"/>
      <c r="L42" s="19"/>
      <c r="M42" s="19"/>
      <c r="N42" s="19"/>
      <c r="O42" s="66"/>
      <c r="P42" s="65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8"/>
    </row>
    <row r="45" spans="5:20" ht="13.5" customHeight="1">
      <c r="E45" s="17"/>
      <c r="T45" s="17"/>
    </row>
    <row r="46" spans="5:20" ht="13.5" customHeight="1">
      <c r="E46" s="50"/>
      <c r="T46" s="50"/>
    </row>
    <row r="47" spans="5:20" ht="13.5" customHeight="1">
      <c r="E47" s="1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2001-03-28T01:18:02Z</cp:lastPrinted>
  <dcterms:created xsi:type="dcterms:W3CDTF">1997-04-16T05:56:43Z</dcterms:created>
  <dcterms:modified xsi:type="dcterms:W3CDTF">2010-03-30T05:11:41Z</dcterms:modified>
  <cp:category/>
  <cp:version/>
  <cp:contentType/>
  <cp:contentStatus/>
</cp:coreProperties>
</file>