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85" windowWidth="14310" windowHeight="10485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<sst xmlns="http://schemas.openxmlformats.org/spreadsheetml/2006/main" count="1275" uniqueCount="544">
  <si>
    <t>気温（℃）</t>
  </si>
  <si>
    <t>南部支所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</si>
  <si>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</si>
  <si>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</si>
  <si>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</si>
  <si>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</si>
  <si>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</si>
  <si>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</si>
  <si>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</si>
  <si>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</si>
  <si>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</si>
  <si>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</si>
  <si>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</si>
  <si>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</si>
  <si>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</si>
  <si>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</si>
  <si>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</si>
  <si>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</si>
  <si>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</si>
  <si>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</si>
  <si>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</si>
  <si>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</si>
  <si>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</si>
  <si>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</si>
  <si>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</si>
  <si>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</si>
  <si>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</si>
  <si>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</si>
  <si>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</si>
  <si>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</si>
  <si>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</si>
  <si>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</si>
  <si>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</si>
  <si>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</si>
  <si>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</si>
  <si>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</si>
  <si>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</si>
  <si>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</si>
  <si>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</si>
  <si>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</si>
  <si>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</si>
  <si>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</si>
  <si>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</si>
  <si>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</si>
  <si>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</si>
  <si>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</si>
  <si>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</si>
  <si>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</si>
  <si>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</si>
  <si>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</si>
  <si>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</si>
  <si>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</si>
  <si>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</si>
  <si>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</si>
  <si>
    <t>13:56</t>
  </si>
  <si>
    <t>11:19</t>
  </si>
  <si>
    <t>12:53</t>
  </si>
  <si>
    <t>14:18</t>
  </si>
  <si>
    <t>9:38</t>
  </si>
  <si>
    <t>12:43</t>
  </si>
  <si>
    <t>9:23</t>
  </si>
  <si>
    <t>14:24</t>
  </si>
  <si>
    <t>13:03</t>
  </si>
  <si>
    <t>13:39</t>
  </si>
  <si>
    <t>16:10</t>
  </si>
  <si>
    <t>12:08</t>
  </si>
  <si>
    <t>12:24</t>
  </si>
  <si>
    <t>10:38</t>
  </si>
  <si>
    <t>11:08</t>
  </si>
  <si>
    <t>11:51</t>
  </si>
  <si>
    <t>10:12</t>
  </si>
  <si>
    <t>15:19</t>
  </si>
  <si>
    <t>14:16</t>
  </si>
  <si>
    <t>12:35</t>
  </si>
  <si>
    <t>15:22</t>
  </si>
  <si>
    <t>11:46</t>
  </si>
  <si>
    <t>13:01</t>
  </si>
  <si>
    <t>14:29</t>
  </si>
  <si>
    <t>10:31</t>
  </si>
  <si>
    <t>12:12</t>
  </si>
  <si>
    <t>10:23</t>
  </si>
  <si>
    <t>10:47</t>
  </si>
  <si>
    <t>11:48</t>
  </si>
  <si>
    <t>16:18</t>
  </si>
  <si>
    <t>23:59</t>
  </si>
  <si>
    <t>4:02</t>
  </si>
  <si>
    <t>2:50</t>
  </si>
  <si>
    <t>4:53</t>
  </si>
  <si>
    <t>5:49</t>
  </si>
  <si>
    <t>22:29</t>
  </si>
  <si>
    <t>6:22</t>
  </si>
  <si>
    <t>7:13</t>
  </si>
  <si>
    <t>3:02</t>
  </si>
  <si>
    <t>5:17</t>
  </si>
  <si>
    <t>4:06</t>
  </si>
  <si>
    <t>19:58</t>
  </si>
  <si>
    <t>8:45</t>
  </si>
  <si>
    <t>23:49</t>
  </si>
  <si>
    <t>1:59</t>
  </si>
  <si>
    <t>3:40</t>
  </si>
  <si>
    <t>1:24</t>
  </si>
  <si>
    <t>6:23</t>
  </si>
  <si>
    <t>4:41</t>
  </si>
  <si>
    <t>21:05</t>
  </si>
  <si>
    <t>5:10</t>
  </si>
  <si>
    <t>0:12</t>
  </si>
  <si>
    <t>9:56</t>
  </si>
  <si>
    <t>4:20</t>
  </si>
  <si>
    <t>3:22</t>
  </si>
  <si>
    <t>4:32</t>
  </si>
  <si>
    <t>20:38</t>
  </si>
  <si>
    <t>5:24</t>
  </si>
  <si>
    <t>7:07</t>
  </si>
  <si>
    <t>11:52</t>
  </si>
  <si>
    <t>12:05</t>
  </si>
  <si>
    <t>12:22</t>
  </si>
  <si>
    <t>12:01</t>
  </si>
  <si>
    <t>11:55</t>
  </si>
  <si>
    <t>12:19</t>
  </si>
  <si>
    <t>11:43</t>
  </si>
  <si>
    <t>11:59</t>
  </si>
  <si>
    <t>12:20</t>
  </si>
  <si>
    <t>12:27</t>
  </si>
  <si>
    <t>12:32</t>
  </si>
  <si>
    <t>14:20</t>
  </si>
  <si>
    <t>11:58</t>
  </si>
  <si>
    <t>13:36</t>
  </si>
  <si>
    <t>12:30</t>
  </si>
  <si>
    <t>14:35</t>
  </si>
  <si>
    <t>13:58</t>
  </si>
  <si>
    <t>13:28</t>
  </si>
  <si>
    <t>14:40</t>
  </si>
  <si>
    <t>0:22</t>
  </si>
  <si>
    <t>12:44</t>
  </si>
  <si>
    <t>11:23</t>
  </si>
  <si>
    <t>11:34</t>
  </si>
  <si>
    <t>22:42</t>
  </si>
  <si>
    <t>3:09</t>
  </si>
  <si>
    <t>0:03</t>
  </si>
  <si>
    <t>6:16</t>
  </si>
  <si>
    <t>5:11</t>
  </si>
  <si>
    <t>23:55</t>
  </si>
  <si>
    <t>4:52</t>
  </si>
  <si>
    <t>6:47</t>
  </si>
  <si>
    <t>4:42</t>
  </si>
  <si>
    <t>7:08</t>
  </si>
  <si>
    <t>5:00</t>
  </si>
  <si>
    <t>2:49</t>
  </si>
  <si>
    <t>23:56</t>
  </si>
  <si>
    <t>5:54</t>
  </si>
  <si>
    <t>1:55</t>
  </si>
  <si>
    <t>3:53</t>
  </si>
  <si>
    <t>21:58</t>
  </si>
  <si>
    <t>6:14</t>
  </si>
  <si>
    <t>6:32</t>
  </si>
  <si>
    <t>23:53</t>
  </si>
  <si>
    <t>6:40</t>
  </si>
  <si>
    <t>0:55</t>
  </si>
  <si>
    <t>4:21</t>
  </si>
  <si>
    <t>23:43</t>
  </si>
  <si>
    <t>7:01</t>
  </si>
  <si>
    <t>6:02</t>
  </si>
  <si>
    <t>7:06</t>
  </si>
  <si>
    <t>6:28</t>
  </si>
  <si>
    <t>1:26</t>
  </si>
  <si>
    <t>15:57</t>
  </si>
  <si>
    <t>13:35</t>
  </si>
  <si>
    <t>12:09</t>
  </si>
  <si>
    <t>12:00</t>
  </si>
  <si>
    <t>12:15</t>
  </si>
  <si>
    <t>13:12</t>
  </si>
  <si>
    <t>11:32</t>
  </si>
  <si>
    <t>10:29</t>
  </si>
  <si>
    <t>12:02</t>
  </si>
  <si>
    <t>11:26</t>
  </si>
  <si>
    <t>11:56</t>
  </si>
  <si>
    <t>12:49</t>
  </si>
  <si>
    <t>12:07</t>
  </si>
  <si>
    <t>11:16</t>
  </si>
  <si>
    <t>16:08</t>
  </si>
  <si>
    <t>14:13</t>
  </si>
  <si>
    <t>15:35</t>
  </si>
  <si>
    <t>3:17</t>
  </si>
  <si>
    <t>13:16</t>
  </si>
  <si>
    <t>0:17</t>
  </si>
  <si>
    <t>2:35</t>
  </si>
  <si>
    <t>10:36</t>
  </si>
  <si>
    <t>23:40</t>
  </si>
  <si>
    <t>7:10</t>
  </si>
  <si>
    <t>5:34</t>
  </si>
  <si>
    <t>23:51</t>
  </si>
  <si>
    <t>6:56</t>
  </si>
  <si>
    <t>4:31</t>
  </si>
  <si>
    <t>6:37</t>
  </si>
  <si>
    <t>5:27</t>
  </si>
  <si>
    <t>6:05</t>
  </si>
  <si>
    <t>3:54</t>
  </si>
  <si>
    <t>4:58</t>
  </si>
  <si>
    <t>6:54</t>
  </si>
  <si>
    <t>23:46</t>
  </si>
  <si>
    <t>6:45</t>
  </si>
  <si>
    <t>5:16</t>
  </si>
  <si>
    <t>6:09</t>
  </si>
  <si>
    <t>6:38</t>
  </si>
  <si>
    <t>5:04</t>
  </si>
  <si>
    <t>5:55</t>
  </si>
  <si>
    <t>6:25</t>
  </si>
  <si>
    <t>1:20</t>
  </si>
  <si>
    <t>16:42</t>
  </si>
  <si>
    <t>16:58</t>
  </si>
  <si>
    <t>6:31</t>
  </si>
  <si>
    <t>11:47</t>
  </si>
  <si>
    <t>12:38</t>
  </si>
  <si>
    <t>10:50</t>
  </si>
  <si>
    <t>11:27</t>
  </si>
  <si>
    <t>12:14</t>
  </si>
  <si>
    <t>18:56</t>
  </si>
  <si>
    <t>11:02</t>
  </si>
  <si>
    <t>13:34</t>
  </si>
  <si>
    <t>12:13</t>
  </si>
  <si>
    <t>14:08</t>
  </si>
  <si>
    <t>12:39</t>
  </si>
  <si>
    <t>15:26</t>
  </si>
  <si>
    <t>9:58</t>
  </si>
  <si>
    <t>12:29</t>
  </si>
  <si>
    <t>14:03</t>
  </si>
  <si>
    <t>15:56</t>
  </si>
  <si>
    <t>14:10</t>
  </si>
  <si>
    <t>15:08</t>
  </si>
  <si>
    <t>21:52</t>
  </si>
  <si>
    <t>11:18</t>
  </si>
  <si>
    <t>14:52</t>
  </si>
  <si>
    <t>9:35</t>
  </si>
  <si>
    <t>14:47</t>
  </si>
  <si>
    <t>11:49</t>
  </si>
  <si>
    <t>10:30</t>
  </si>
  <si>
    <t>14:45</t>
  </si>
  <si>
    <t>5:59</t>
  </si>
  <si>
    <t>1:11</t>
  </si>
  <si>
    <t>0:34</t>
  </si>
  <si>
    <t>6:17</t>
  </si>
  <si>
    <t>1:34</t>
  </si>
  <si>
    <t>22:33</t>
  </si>
  <si>
    <t>2:29</t>
  </si>
  <si>
    <t>4:24</t>
  </si>
  <si>
    <t>23:57</t>
  </si>
  <si>
    <t>4:49</t>
  </si>
  <si>
    <t>2:46</t>
  </si>
  <si>
    <t>23:11</t>
  </si>
  <si>
    <t>6:04</t>
  </si>
  <si>
    <t>5:50</t>
  </si>
  <si>
    <t>4:07</t>
  </si>
  <si>
    <t>23:36</t>
  </si>
  <si>
    <t>7:03</t>
  </si>
  <si>
    <t>23:29</t>
  </si>
  <si>
    <t>21:45</t>
  </si>
  <si>
    <t>6:00</t>
  </si>
  <si>
    <t>3:32</t>
  </si>
  <si>
    <t>5:05</t>
  </si>
  <si>
    <t>2:04</t>
  </si>
  <si>
    <t>2:08</t>
  </si>
  <si>
    <t>12:17</t>
  </si>
  <si>
    <t>11:44</t>
  </si>
  <si>
    <t>15:11</t>
  </si>
  <si>
    <t>12:16</t>
  </si>
  <si>
    <t>10:58</t>
  </si>
  <si>
    <t>10:24</t>
  </si>
  <si>
    <t>10:37</t>
  </si>
  <si>
    <t>13:19</t>
  </si>
  <si>
    <t>10:07</t>
  </si>
  <si>
    <t>9:57</t>
  </si>
  <si>
    <t>3:44</t>
  </si>
  <si>
    <t>13:43</t>
  </si>
  <si>
    <t>10:57</t>
  </si>
  <si>
    <t>12:37</t>
  </si>
  <si>
    <t>14:06</t>
  </si>
  <si>
    <t>11:42</t>
  </si>
  <si>
    <t>9:05</t>
  </si>
  <si>
    <t>20:57</t>
  </si>
  <si>
    <t>17:14</t>
  </si>
  <si>
    <t>11:53</t>
  </si>
  <si>
    <t>11:04</t>
  </si>
  <si>
    <t>2:45</t>
  </si>
  <si>
    <t>6:06</t>
  </si>
  <si>
    <t>4:38</t>
  </si>
  <si>
    <t>5:33</t>
  </si>
  <si>
    <t>5:58</t>
  </si>
  <si>
    <t>5:53</t>
  </si>
  <si>
    <t>5:28</t>
  </si>
  <si>
    <t>5:31</t>
  </si>
  <si>
    <t>5:03</t>
  </si>
  <si>
    <t>4:10</t>
  </si>
  <si>
    <t>4:57</t>
  </si>
  <si>
    <t>6:24</t>
  </si>
  <si>
    <t>20:53</t>
  </si>
  <si>
    <t>19:42</t>
  </si>
  <si>
    <t>1:50</t>
  </si>
  <si>
    <t>3:56</t>
  </si>
  <si>
    <t>1:39</t>
  </si>
  <si>
    <t>4:09</t>
  </si>
  <si>
    <t>3:55</t>
  </si>
  <si>
    <t>4:59</t>
  </si>
  <si>
    <t>5:02</t>
  </si>
  <si>
    <t>15:34</t>
  </si>
  <si>
    <t>9:49</t>
  </si>
  <si>
    <t>10:53</t>
  </si>
  <si>
    <t>10:54</t>
  </si>
  <si>
    <t>10:56</t>
  </si>
  <si>
    <t>11:57</t>
  </si>
  <si>
    <t>10:27</t>
  </si>
  <si>
    <t>11:33</t>
  </si>
  <si>
    <t>19:21</t>
  </si>
  <si>
    <t>10:59</t>
  </si>
  <si>
    <t>11:14</t>
  </si>
  <si>
    <t>23:38</t>
  </si>
  <si>
    <t>12:11</t>
  </si>
  <si>
    <t>10:51</t>
  </si>
  <si>
    <t>10:34</t>
  </si>
  <si>
    <t>12:21</t>
  </si>
  <si>
    <t>13:33</t>
  </si>
  <si>
    <t>10:02</t>
  </si>
  <si>
    <t>11:00</t>
  </si>
  <si>
    <t>10:15</t>
  </si>
  <si>
    <t>12:06</t>
  </si>
  <si>
    <t>4:40</t>
  </si>
  <si>
    <t>4:03</t>
  </si>
  <si>
    <t>20:46</t>
  </si>
  <si>
    <t>0:05</t>
  </si>
  <si>
    <t>9:10</t>
  </si>
  <si>
    <t>4:45</t>
  </si>
  <si>
    <t>4:56</t>
  </si>
  <si>
    <t>0:00</t>
  </si>
  <si>
    <t>5:42</t>
  </si>
  <si>
    <t>4:15</t>
  </si>
  <si>
    <t>2:15</t>
  </si>
  <si>
    <t>2:30</t>
  </si>
  <si>
    <t>5:09</t>
  </si>
  <si>
    <t>4:14</t>
  </si>
  <si>
    <t>3:51</t>
  </si>
  <si>
    <t>5:18</t>
  </si>
  <si>
    <t>4:46</t>
  </si>
  <si>
    <t>4:12</t>
  </si>
  <si>
    <t>23:27</t>
  </si>
  <si>
    <t>5:46</t>
  </si>
  <si>
    <t>21:09</t>
  </si>
  <si>
    <t>23:19</t>
  </si>
  <si>
    <t>11:39</t>
  </si>
  <si>
    <t>9:39</t>
  </si>
  <si>
    <t>8:43</t>
  </si>
  <si>
    <t>14:04</t>
  </si>
  <si>
    <t>15:32</t>
  </si>
  <si>
    <t>14:43</t>
  </si>
  <si>
    <t>15:48</t>
  </si>
  <si>
    <t>16:39</t>
  </si>
  <si>
    <t>14:37</t>
  </si>
  <si>
    <t>10:25</t>
  </si>
  <si>
    <t>14:26</t>
  </si>
  <si>
    <t>9:24</t>
  </si>
  <si>
    <t>12:46</t>
  </si>
  <si>
    <t>12:52</t>
  </si>
  <si>
    <t>10:48</t>
  </si>
  <si>
    <t>10:44</t>
  </si>
  <si>
    <t>13:22</t>
  </si>
  <si>
    <t>13:14</t>
  </si>
  <si>
    <t>15:44</t>
  </si>
  <si>
    <t>9:26</t>
  </si>
  <si>
    <t>11:50</t>
  </si>
  <si>
    <t>13:54</t>
  </si>
  <si>
    <t>12:54</t>
  </si>
  <si>
    <t>20:58</t>
  </si>
  <si>
    <t>18:07</t>
  </si>
  <si>
    <t>4:50</t>
  </si>
  <si>
    <t>23:14</t>
  </si>
  <si>
    <t>8:01</t>
  </si>
  <si>
    <t>5:06</t>
  </si>
  <si>
    <t>23:58</t>
  </si>
  <si>
    <t>1:10</t>
  </si>
  <si>
    <t>23:31</t>
  </si>
  <si>
    <t>2:33</t>
  </si>
  <si>
    <t>3:08</t>
  </si>
  <si>
    <t>5:25</t>
  </si>
  <si>
    <t>1:04</t>
  </si>
  <si>
    <t>7:37</t>
  </si>
  <si>
    <t>17:44</t>
  </si>
  <si>
    <t>0:08</t>
  </si>
  <si>
    <t>1:08</t>
  </si>
  <si>
    <t>5:26</t>
  </si>
  <si>
    <t>4:39</t>
  </si>
  <si>
    <t>5:52</t>
  </si>
  <si>
    <t>23:15</t>
  </si>
  <si>
    <t>7:21</t>
  </si>
  <si>
    <t>11:10</t>
  </si>
  <si>
    <t>12:31</t>
  </si>
  <si>
    <t>13:44</t>
  </si>
  <si>
    <t>13:57</t>
  </si>
  <si>
    <t>8:56</t>
  </si>
  <si>
    <t>16:01</t>
  </si>
  <si>
    <t>14:25</t>
  </si>
  <si>
    <t>20:36</t>
  </si>
  <si>
    <t>16:43</t>
  </si>
  <si>
    <t>9:28</t>
  </si>
  <si>
    <t>13:48</t>
  </si>
  <si>
    <t>10:32</t>
  </si>
  <si>
    <t>14:56</t>
  </si>
  <si>
    <t>15:50</t>
  </si>
  <si>
    <t>10:40</t>
  </si>
  <si>
    <t>12:28</t>
  </si>
  <si>
    <t>20:41</t>
  </si>
  <si>
    <t>4:17</t>
  </si>
  <si>
    <t>3:25</t>
  </si>
  <si>
    <t>3:06</t>
  </si>
  <si>
    <t>4:29</t>
  </si>
  <si>
    <t>5:12</t>
  </si>
  <si>
    <t>22:31</t>
  </si>
  <si>
    <t>1:02</t>
  </si>
  <si>
    <t>9:14</t>
  </si>
  <si>
    <t>0:11</t>
  </si>
  <si>
    <t>4:18</t>
  </si>
  <si>
    <t>5:29</t>
  </si>
  <si>
    <t>4:26</t>
  </si>
  <si>
    <t>2:24</t>
  </si>
  <si>
    <t>4:47</t>
  </si>
  <si>
    <t>3:59</t>
  </si>
  <si>
    <t>23:54</t>
  </si>
  <si>
    <t>5:20</t>
  </si>
  <si>
    <t>4:11</t>
  </si>
  <si>
    <t>22:24</t>
  </si>
  <si>
    <t>12:58</t>
  </si>
  <si>
    <t>11:09</t>
  </si>
  <si>
    <t>11:07</t>
  </si>
  <si>
    <t>9:46</t>
  </si>
  <si>
    <t>11:20</t>
  </si>
  <si>
    <t>12:25</t>
  </si>
  <si>
    <t>10:49</t>
  </si>
  <si>
    <t>10:22</t>
  </si>
  <si>
    <t>9:48</t>
  </si>
  <si>
    <t>10:11</t>
  </si>
  <si>
    <t>14:02</t>
  </si>
  <si>
    <t>9:43</t>
  </si>
  <si>
    <t>12:50</t>
  </si>
  <si>
    <t>9:44</t>
  </si>
  <si>
    <t>12:33</t>
  </si>
  <si>
    <t>10:20</t>
  </si>
  <si>
    <t>10:52</t>
  </si>
  <si>
    <t>2:55</t>
  </si>
  <si>
    <t>5:13</t>
  </si>
  <si>
    <t>5:23</t>
  </si>
  <si>
    <t>3:12</t>
  </si>
  <si>
    <t>5:32</t>
  </si>
  <si>
    <t>21:22</t>
  </si>
  <si>
    <t>1:48</t>
  </si>
  <si>
    <t>22:38</t>
  </si>
  <si>
    <t>23:41</t>
  </si>
  <si>
    <t>5:43</t>
  </si>
  <si>
    <t>5:36</t>
  </si>
  <si>
    <t>6:21</t>
  </si>
  <si>
    <t>5:45</t>
  </si>
  <si>
    <t>5:19</t>
  </si>
  <si>
    <t>23:17</t>
  </si>
  <si>
    <t>21:08</t>
  </si>
  <si>
    <t>9:02</t>
  </si>
  <si>
    <t>11:15</t>
  </si>
  <si>
    <t>13:51</t>
  </si>
  <si>
    <t>11:11</t>
  </si>
  <si>
    <t>11:37</t>
  </si>
  <si>
    <t>14:51</t>
  </si>
  <si>
    <t>10:14</t>
  </si>
  <si>
    <t>11:38</t>
  </si>
  <si>
    <t>10:39</t>
  </si>
  <si>
    <t>22:45</t>
  </si>
  <si>
    <t>6:50</t>
  </si>
  <si>
    <t>2:47</t>
  </si>
  <si>
    <t>22:43</t>
  </si>
  <si>
    <t>3:23</t>
  </si>
  <si>
    <t>5:56</t>
  </si>
  <si>
    <t>2:19</t>
  </si>
  <si>
    <t>23:42</t>
  </si>
  <si>
    <t>6:08</t>
  </si>
  <si>
    <t>6:36</t>
  </si>
  <si>
    <t>6:03</t>
  </si>
  <si>
    <t>5:15</t>
  </si>
  <si>
    <t>5:48</t>
  </si>
  <si>
    <t>3:38</t>
  </si>
  <si>
    <t>6:48</t>
  </si>
  <si>
    <t>6:33</t>
  </si>
  <si>
    <t>1:17</t>
  </si>
  <si>
    <t>13:21</t>
  </si>
  <si>
    <t>11:28</t>
  </si>
  <si>
    <t>14:05</t>
  </si>
  <si>
    <t>11:36</t>
  </si>
  <si>
    <t>11:31</t>
  </si>
  <si>
    <t>14:50</t>
  </si>
  <si>
    <t>8:30</t>
  </si>
  <si>
    <t>13:24</t>
  </si>
  <si>
    <t>11:13</t>
  </si>
  <si>
    <t>11:22</t>
  </si>
  <si>
    <t>13:47</t>
  </si>
  <si>
    <t>17:20</t>
  </si>
  <si>
    <t>11:45</t>
  </si>
  <si>
    <t>14:15</t>
  </si>
  <si>
    <t>21:43</t>
  </si>
  <si>
    <t>6:19</t>
  </si>
  <si>
    <t>6:13</t>
  </si>
  <si>
    <t>5:38</t>
  </si>
  <si>
    <t>20:17</t>
  </si>
  <si>
    <t>1:16</t>
  </si>
  <si>
    <t>6:11</t>
  </si>
  <si>
    <t>6:27</t>
  </si>
  <si>
    <t>23:33</t>
  </si>
  <si>
    <t>4:27</t>
  </si>
  <si>
    <t>23:12</t>
  </si>
  <si>
    <t>2:12</t>
  </si>
  <si>
    <t>23:44</t>
  </si>
  <si>
    <t>1:51</t>
  </si>
  <si>
    <t>23:25</t>
  </si>
  <si>
    <t>6:35</t>
  </si>
  <si>
    <t>6:18</t>
  </si>
  <si>
    <t>4:37</t>
  </si>
  <si>
    <t>12:04</t>
  </si>
  <si>
    <t>11:05</t>
  </si>
  <si>
    <t>17:41</t>
  </si>
  <si>
    <t>14:41</t>
  </si>
  <si>
    <t>18:51</t>
  </si>
  <si>
    <t>14:14</t>
  </si>
  <si>
    <t>13:10</t>
  </si>
  <si>
    <t>11:41</t>
  </si>
  <si>
    <t>12:26</t>
  </si>
  <si>
    <t>14:55</t>
  </si>
  <si>
    <t>12:10</t>
  </si>
  <si>
    <t>5:37</t>
  </si>
  <si>
    <t>6:43</t>
  </si>
  <si>
    <t>1:44</t>
  </si>
  <si>
    <t>0:32</t>
  </si>
  <si>
    <t>21:20</t>
  </si>
  <si>
    <t>0:04</t>
  </si>
  <si>
    <t>8:05</t>
  </si>
  <si>
    <t>7:27</t>
  </si>
  <si>
    <t>2:26</t>
  </si>
  <si>
    <t>22:32</t>
  </si>
  <si>
    <t>6:42</t>
  </si>
  <si>
    <t>2:11</t>
  </si>
  <si>
    <t>23:47</t>
  </si>
  <si>
    <t>7:52</t>
  </si>
  <si>
    <t>5:40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</si>
</sst>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4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28" fillId="16" borderId="0" applyNumberFormat="0" applyBorder="0" applyAlignment="0" applyProtection="0"/>
    <xf numFmtId="0" fontId="32" fillId="17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1" fillId="17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0" fillId="7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7" fillId="6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4" fillId="11" borderId="33" xfId="62" applyFont="1" applyFill="1" applyBorder="1" applyAlignment="1">
      <alignment horizontal="distributed"/>
      <protection/>
    </xf>
    <xf numFmtId="176" fontId="15" fillId="11" borderId="33" xfId="62" applyFont="1" applyFill="1" applyBorder="1">
      <alignment/>
      <protection/>
    </xf>
    <xf numFmtId="176" fontId="15" fillId="11" borderId="34" xfId="62" applyFont="1" applyFill="1" applyBorder="1">
      <alignment/>
      <protection/>
    </xf>
    <xf numFmtId="176" fontId="15" fillId="11" borderId="35" xfId="62" applyFont="1" applyFill="1" applyBorder="1">
      <alignment/>
      <protection/>
    </xf>
    <xf numFmtId="176" fontId="7" fillId="4" borderId="11" xfId="62" applyFont="1" applyFill="1" applyBorder="1" applyAlignment="1" applyProtection="1">
      <alignment horizontal="distributed"/>
      <protection/>
    </xf>
    <xf numFmtId="176" fontId="16" fillId="4" borderId="11" xfId="62" applyFont="1" applyFill="1" applyBorder="1" applyProtection="1">
      <alignment/>
      <protection/>
    </xf>
    <xf numFmtId="176" fontId="16" fillId="4" borderId="12" xfId="62" applyFont="1" applyFill="1" applyBorder="1" applyProtection="1">
      <alignment/>
      <protection/>
    </xf>
    <xf numFmtId="176" fontId="16" fillId="4" borderId="13" xfId="62" applyFont="1" applyFill="1" applyBorder="1" applyProtection="1">
      <alignment/>
      <protection/>
    </xf>
    <xf numFmtId="176" fontId="17" fillId="4" borderId="11" xfId="60" applyFont="1" applyFill="1" applyBorder="1" applyProtection="1">
      <alignment/>
      <protection/>
    </xf>
    <xf numFmtId="176" fontId="17" fillId="4" borderId="12" xfId="60" applyFont="1" applyFill="1" applyBorder="1" applyProtection="1">
      <alignment/>
      <protection/>
    </xf>
    <xf numFmtId="176" fontId="17" fillId="4" borderId="13" xfId="60" applyFont="1" applyFill="1" applyBorder="1" applyProtection="1">
      <alignment/>
      <protection/>
    </xf>
    <xf numFmtId="176" fontId="15" fillId="11" borderId="17" xfId="60" applyFont="1" applyFill="1" applyBorder="1">
      <alignment/>
      <protection/>
    </xf>
    <xf numFmtId="176" fontId="15" fillId="11" borderId="18" xfId="60" applyFont="1" applyFill="1" applyBorder="1">
      <alignment/>
      <protection/>
    </xf>
    <xf numFmtId="176" fontId="15" fillId="11" borderId="19" xfId="60" applyFont="1" applyFill="1" applyBorder="1">
      <alignment/>
      <protection/>
    </xf>
    <xf numFmtId="176" fontId="17" fillId="4" borderId="11" xfId="61" applyFont="1" applyFill="1" applyBorder="1" applyProtection="1">
      <alignment/>
      <protection/>
    </xf>
    <xf numFmtId="176" fontId="17" fillId="4" borderId="12" xfId="61" applyFont="1" applyFill="1" applyBorder="1" applyProtection="1">
      <alignment/>
      <protection/>
    </xf>
    <xf numFmtId="176" fontId="17" fillId="4" borderId="13" xfId="61" applyFont="1" applyFill="1" applyBorder="1" applyProtection="1">
      <alignment/>
      <protection/>
    </xf>
    <xf numFmtId="176" fontId="15" fillId="11" borderId="33" xfId="61" applyFont="1" applyFill="1" applyBorder="1">
      <alignment/>
      <protection/>
    </xf>
    <xf numFmtId="176" fontId="15" fillId="11" borderId="34" xfId="61" applyFont="1" applyFill="1" applyBorder="1">
      <alignment/>
      <protection/>
    </xf>
    <xf numFmtId="176" fontId="15" fillId="11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1" fillId="14" borderId="11" xfId="60" applyFont="1" applyFill="1" applyBorder="1" applyProtection="1">
      <alignment/>
      <protection/>
    </xf>
    <xf numFmtId="176" fontId="21" fillId="14" borderId="12" xfId="60" applyFont="1" applyFill="1" applyBorder="1" applyProtection="1">
      <alignment/>
      <protection/>
    </xf>
    <xf numFmtId="176" fontId="21" fillId="14" borderId="13" xfId="60" applyFont="1" applyFill="1" applyBorder="1" applyProtection="1">
      <alignment/>
      <protection/>
    </xf>
    <xf numFmtId="176" fontId="7" fillId="4" borderId="11" xfId="60" applyFont="1" applyFill="1" applyBorder="1" applyAlignment="1" applyProtection="1">
      <alignment horizontal="distributed"/>
      <protection/>
    </xf>
    <xf numFmtId="176" fontId="14" fillId="14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11" borderId="17" xfId="60" applyFont="1" applyFill="1" applyBorder="1" applyAlignment="1">
      <alignment horizontal="distributed"/>
      <protection/>
    </xf>
    <xf numFmtId="176" fontId="21" fillId="11" borderId="11" xfId="61" applyFont="1" applyFill="1" applyBorder="1" applyProtection="1">
      <alignment/>
      <protection/>
    </xf>
    <xf numFmtId="176" fontId="21" fillId="11" borderId="12" xfId="61" applyFont="1" applyFill="1" applyBorder="1" applyProtection="1">
      <alignment/>
      <protection/>
    </xf>
    <xf numFmtId="176" fontId="21" fillId="11" borderId="13" xfId="61" applyFont="1" applyFill="1" applyBorder="1" applyProtection="1">
      <alignment/>
      <protection/>
    </xf>
    <xf numFmtId="176" fontId="7" fillId="4" borderId="11" xfId="61" applyFont="1" applyFill="1" applyBorder="1" applyAlignment="1" applyProtection="1">
      <alignment horizontal="distributed"/>
      <protection/>
    </xf>
    <xf numFmtId="176" fontId="14" fillId="11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11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20" fontId="10" fillId="0" borderId="3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1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-1.6130000352859497</v>
      </c>
      <c r="C3" s="212">
        <v>-1.687999963760376</v>
      </c>
      <c r="D3" s="212">
        <v>-1.8990000486373901</v>
      </c>
      <c r="E3" s="212">
        <v>-2.815999984741211</v>
      </c>
      <c r="F3" s="212">
        <v>-1.909000039100647</v>
      </c>
      <c r="G3" s="212">
        <v>-2.9110000133514404</v>
      </c>
      <c r="H3" s="212">
        <v>-2.7109999656677246</v>
      </c>
      <c r="I3" s="212">
        <v>1.9329999685287476</v>
      </c>
      <c r="J3" s="212">
        <v>2.5880000591278076</v>
      </c>
      <c r="K3" s="212">
        <v>5.104000091552734</v>
      </c>
      <c r="L3" s="212">
        <v>6.491000175476074</v>
      </c>
      <c r="M3" s="212">
        <v>9.140000343322754</v>
      </c>
      <c r="N3" s="212">
        <v>8.109999656677246</v>
      </c>
      <c r="O3" s="212">
        <v>7.760000228881836</v>
      </c>
      <c r="P3" s="212">
        <v>7.75</v>
      </c>
      <c r="Q3" s="212">
        <v>7.21999979019165</v>
      </c>
      <c r="R3" s="212">
        <v>6.060999870300293</v>
      </c>
      <c r="S3" s="212">
        <v>5.236999988555908</v>
      </c>
      <c r="T3" s="212">
        <v>4.328999996185303</v>
      </c>
      <c r="U3" s="212">
        <v>2.3329999446868896</v>
      </c>
      <c r="V3" s="212">
        <v>1.6360000371932983</v>
      </c>
      <c r="W3" s="212">
        <v>1.1710000038146973</v>
      </c>
      <c r="X3" s="212">
        <v>-0.10599999874830246</v>
      </c>
      <c r="Y3" s="212">
        <v>0.041999999433755875</v>
      </c>
      <c r="Z3" s="219">
        <f>AVERAGE(B3:Y3)</f>
        <v>2.552166671026498</v>
      </c>
      <c r="AA3" s="151">
        <v>9.420000076293945</v>
      </c>
      <c r="AB3" s="152" t="s">
        <v>113</v>
      </c>
      <c r="AC3" s="2">
        <v>1</v>
      </c>
      <c r="AD3" s="151">
        <v>-3.617000102996826</v>
      </c>
      <c r="AE3" s="258" t="s">
        <v>139</v>
      </c>
      <c r="AF3" s="1"/>
    </row>
    <row r="4" spans="1:32" ht="11.25" customHeight="1">
      <c r="A4" s="220">
        <v>2</v>
      </c>
      <c r="B4" s="212">
        <v>-0.36899998784065247</v>
      </c>
      <c r="C4" s="212">
        <v>0.16899999976158142</v>
      </c>
      <c r="D4" s="212">
        <v>-0.010999999940395355</v>
      </c>
      <c r="E4" s="212">
        <v>-0.5910000205039978</v>
      </c>
      <c r="F4" s="212">
        <v>-1.2450000047683716</v>
      </c>
      <c r="G4" s="212">
        <v>-0.29600000381469727</v>
      </c>
      <c r="H4" s="212">
        <v>-0.07400000095367432</v>
      </c>
      <c r="I4" s="212">
        <v>0.9179999828338623</v>
      </c>
      <c r="J4" s="212">
        <v>1.3930000066757202</v>
      </c>
      <c r="K4" s="212">
        <v>4.361999988555908</v>
      </c>
      <c r="L4" s="212">
        <v>4.488999843597412</v>
      </c>
      <c r="M4" s="212">
        <v>8.09000015258789</v>
      </c>
      <c r="N4" s="212">
        <v>8.760000228881836</v>
      </c>
      <c r="O4" s="212">
        <v>8.880000114440918</v>
      </c>
      <c r="P4" s="212">
        <v>8.3100004196167</v>
      </c>
      <c r="Q4" s="212">
        <v>7.519999980926514</v>
      </c>
      <c r="R4" s="212">
        <v>6.294000148773193</v>
      </c>
      <c r="S4" s="213">
        <v>4.815000057220459</v>
      </c>
      <c r="T4" s="212">
        <v>4.296999931335449</v>
      </c>
      <c r="U4" s="212">
        <v>2.871000051498413</v>
      </c>
      <c r="V4" s="212">
        <v>3.8959999084472656</v>
      </c>
      <c r="W4" s="212">
        <v>3.9170000553131104</v>
      </c>
      <c r="X4" s="212">
        <v>3.6740000247955322</v>
      </c>
      <c r="Y4" s="212">
        <v>1.7410000562667847</v>
      </c>
      <c r="Z4" s="219">
        <f aca="true" t="shared" si="0" ref="Z4:Z19">AVERAGE(B4:Y4)</f>
        <v>3.4087500389044485</v>
      </c>
      <c r="AA4" s="151">
        <v>9.65999984741211</v>
      </c>
      <c r="AB4" s="152" t="s">
        <v>114</v>
      </c>
      <c r="AC4" s="2">
        <v>2</v>
      </c>
      <c r="AD4" s="151">
        <v>-1.5399999618530273</v>
      </c>
      <c r="AE4" s="258" t="s">
        <v>140</v>
      </c>
      <c r="AF4" s="1"/>
    </row>
    <row r="5" spans="1:32" ht="11.25" customHeight="1">
      <c r="A5" s="220">
        <v>3</v>
      </c>
      <c r="B5" s="212">
        <v>0.13699999451637268</v>
      </c>
      <c r="C5" s="212">
        <v>2.058000087738037</v>
      </c>
      <c r="D5" s="212">
        <v>1.4880000352859497</v>
      </c>
      <c r="E5" s="212">
        <v>1.9210000038146973</v>
      </c>
      <c r="F5" s="212">
        <v>3.684999942779541</v>
      </c>
      <c r="G5" s="212">
        <v>4.48799991607666</v>
      </c>
      <c r="H5" s="212">
        <v>2.364000082015991</v>
      </c>
      <c r="I5" s="212">
        <v>3.686000108718872</v>
      </c>
      <c r="J5" s="212">
        <v>5.14300012588501</v>
      </c>
      <c r="K5" s="212">
        <v>7.849999904632568</v>
      </c>
      <c r="L5" s="212">
        <v>8.859999656677246</v>
      </c>
      <c r="M5" s="212">
        <v>9.199999809265137</v>
      </c>
      <c r="N5" s="212">
        <v>8.510000228881836</v>
      </c>
      <c r="O5" s="212">
        <v>8.770000457763672</v>
      </c>
      <c r="P5" s="212">
        <v>8.699999809265137</v>
      </c>
      <c r="Q5" s="212">
        <v>7.800000190734863</v>
      </c>
      <c r="R5" s="212">
        <v>6.546999931335449</v>
      </c>
      <c r="S5" s="212">
        <v>5.7870001792907715</v>
      </c>
      <c r="T5" s="212">
        <v>5.986999988555908</v>
      </c>
      <c r="U5" s="212">
        <v>3.388000011444092</v>
      </c>
      <c r="V5" s="212">
        <v>3.927000045776367</v>
      </c>
      <c r="W5" s="212">
        <v>0.3269999921321869</v>
      </c>
      <c r="X5" s="212">
        <v>1.9529999494552612</v>
      </c>
      <c r="Y5" s="212">
        <v>-0.24300000071525574</v>
      </c>
      <c r="Z5" s="219">
        <f t="shared" si="0"/>
        <v>4.680541685471932</v>
      </c>
      <c r="AA5" s="151">
        <v>9.5</v>
      </c>
      <c r="AB5" s="152" t="s">
        <v>115</v>
      </c>
      <c r="AC5" s="2">
        <v>3</v>
      </c>
      <c r="AD5" s="151">
        <v>-0.27399998903274536</v>
      </c>
      <c r="AE5" s="258" t="s">
        <v>141</v>
      </c>
      <c r="AF5" s="1"/>
    </row>
    <row r="6" spans="1:32" ht="11.25" customHeight="1">
      <c r="A6" s="220">
        <v>4</v>
      </c>
      <c r="B6" s="212">
        <v>0.421999990940094</v>
      </c>
      <c r="C6" s="212">
        <v>0.24300000071525574</v>
      </c>
      <c r="D6" s="212">
        <v>-0.8759999871253967</v>
      </c>
      <c r="E6" s="212">
        <v>1.3300000429153442</v>
      </c>
      <c r="F6" s="212">
        <v>-0.9390000104904175</v>
      </c>
      <c r="G6" s="212">
        <v>2.691999912261963</v>
      </c>
      <c r="H6" s="212">
        <v>3.568000078201294</v>
      </c>
      <c r="I6" s="212">
        <v>1.3509999513626099</v>
      </c>
      <c r="J6" s="212">
        <v>4.320000171661377</v>
      </c>
      <c r="K6" s="212">
        <v>6.235000133514404</v>
      </c>
      <c r="L6" s="212">
        <v>9.140000343322754</v>
      </c>
      <c r="M6" s="212">
        <v>11.109999656677246</v>
      </c>
      <c r="N6" s="212">
        <v>9.329999923706055</v>
      </c>
      <c r="O6" s="212">
        <v>9.609999656677246</v>
      </c>
      <c r="P6" s="212">
        <v>9.489999771118164</v>
      </c>
      <c r="Q6" s="212">
        <v>9.210000038146973</v>
      </c>
      <c r="R6" s="212">
        <v>7.929999828338623</v>
      </c>
      <c r="S6" s="212">
        <v>7.320000171661377</v>
      </c>
      <c r="T6" s="212">
        <v>6.673999786376953</v>
      </c>
      <c r="U6" s="212">
        <v>3.937000036239624</v>
      </c>
      <c r="V6" s="212">
        <v>2.88100004196167</v>
      </c>
      <c r="W6" s="212">
        <v>0.8550000190734863</v>
      </c>
      <c r="X6" s="212">
        <v>0.7490000128746033</v>
      </c>
      <c r="Y6" s="212">
        <v>0.23199999332427979</v>
      </c>
      <c r="Z6" s="219">
        <f t="shared" si="0"/>
        <v>4.450583315143983</v>
      </c>
      <c r="AA6" s="151">
        <v>11.600000381469727</v>
      </c>
      <c r="AB6" s="152" t="s">
        <v>116</v>
      </c>
      <c r="AC6" s="2">
        <v>4</v>
      </c>
      <c r="AD6" s="151">
        <v>-1.8669999837875366</v>
      </c>
      <c r="AE6" s="258" t="s">
        <v>142</v>
      </c>
      <c r="AF6" s="1"/>
    </row>
    <row r="7" spans="1:32" ht="11.25" customHeight="1">
      <c r="A7" s="220">
        <v>5</v>
      </c>
      <c r="B7" s="212">
        <v>0.2639999985694885</v>
      </c>
      <c r="C7" s="212">
        <v>-0.2639999985694885</v>
      </c>
      <c r="D7" s="212">
        <v>-1.5080000162124634</v>
      </c>
      <c r="E7" s="212">
        <v>-1.8040000200271606</v>
      </c>
      <c r="F7" s="212">
        <v>-1.465999960899353</v>
      </c>
      <c r="G7" s="212">
        <v>-1.9299999475479126</v>
      </c>
      <c r="H7" s="212">
        <v>-1.8350000381469727</v>
      </c>
      <c r="I7" s="212">
        <v>-0.22200000286102295</v>
      </c>
      <c r="J7" s="212">
        <v>1.7630000114440918</v>
      </c>
      <c r="K7" s="212">
        <v>5.735000133514404</v>
      </c>
      <c r="L7" s="212">
        <v>8.4399995803833</v>
      </c>
      <c r="M7" s="212">
        <v>8.720000267028809</v>
      </c>
      <c r="N7" s="212">
        <v>9.59000015258789</v>
      </c>
      <c r="O7" s="212">
        <v>8.739999771118164</v>
      </c>
      <c r="P7" s="212">
        <v>8.760000228881836</v>
      </c>
      <c r="Q7" s="212">
        <v>8.039999961853027</v>
      </c>
      <c r="R7" s="212">
        <v>6.72599983215332</v>
      </c>
      <c r="S7" s="212">
        <v>5.564000129699707</v>
      </c>
      <c r="T7" s="212">
        <v>5.74399995803833</v>
      </c>
      <c r="U7" s="212">
        <v>6.135000228881836</v>
      </c>
      <c r="V7" s="212">
        <v>4.951000213623047</v>
      </c>
      <c r="W7" s="212">
        <v>2.553999900817871</v>
      </c>
      <c r="X7" s="212">
        <v>3.0820000171661377</v>
      </c>
      <c r="Y7" s="212">
        <v>3.734999895095825</v>
      </c>
      <c r="Z7" s="219">
        <f t="shared" si="0"/>
        <v>3.72975001235803</v>
      </c>
      <c r="AA7" s="151">
        <v>11.010000228881836</v>
      </c>
      <c r="AB7" s="152" t="s">
        <v>117</v>
      </c>
      <c r="AC7" s="2">
        <v>5</v>
      </c>
      <c r="AD7" s="151">
        <v>-2.489000082015991</v>
      </c>
      <c r="AE7" s="258" t="s">
        <v>143</v>
      </c>
      <c r="AF7" s="1"/>
    </row>
    <row r="8" spans="1:32" ht="11.25" customHeight="1">
      <c r="A8" s="220">
        <v>6</v>
      </c>
      <c r="B8" s="212">
        <v>3.2060000896453857</v>
      </c>
      <c r="C8" s="212">
        <v>2.119999885559082</v>
      </c>
      <c r="D8" s="212">
        <v>1.3930000066757202</v>
      </c>
      <c r="E8" s="212">
        <v>0.8019999861717224</v>
      </c>
      <c r="F8" s="212">
        <v>-0.24300000071525574</v>
      </c>
      <c r="G8" s="212">
        <v>0.210999995470047</v>
      </c>
      <c r="H8" s="212">
        <v>1.434999942779541</v>
      </c>
      <c r="I8" s="212">
        <v>5.2179999351501465</v>
      </c>
      <c r="J8" s="212">
        <v>6.943999767303467</v>
      </c>
      <c r="K8" s="212">
        <v>8.34000015258789</v>
      </c>
      <c r="L8" s="212">
        <v>8.75</v>
      </c>
      <c r="M8" s="212">
        <v>9.170000076293945</v>
      </c>
      <c r="N8" s="212">
        <v>8.670000076293945</v>
      </c>
      <c r="O8" s="212">
        <v>8.350000381469727</v>
      </c>
      <c r="P8" s="212">
        <v>8.510000228881836</v>
      </c>
      <c r="Q8" s="212">
        <v>8.300000190734863</v>
      </c>
      <c r="R8" s="212">
        <v>8.369999885559082</v>
      </c>
      <c r="S8" s="212">
        <v>7.269999980926514</v>
      </c>
      <c r="T8" s="212">
        <v>7.21999979019165</v>
      </c>
      <c r="U8" s="212">
        <v>5.88100004196167</v>
      </c>
      <c r="V8" s="212">
        <v>4.697000026702881</v>
      </c>
      <c r="W8" s="212">
        <v>4.105999946594238</v>
      </c>
      <c r="X8" s="212">
        <v>3.6519999504089355</v>
      </c>
      <c r="Y8" s="212">
        <v>3.325000047683716</v>
      </c>
      <c r="Z8" s="219">
        <f t="shared" si="0"/>
        <v>5.2373750160137815</v>
      </c>
      <c r="AA8" s="151">
        <v>9.989999771118164</v>
      </c>
      <c r="AB8" s="152" t="s">
        <v>118</v>
      </c>
      <c r="AC8" s="2">
        <v>6</v>
      </c>
      <c r="AD8" s="151">
        <v>-0.36899998784065247</v>
      </c>
      <c r="AE8" s="258" t="s">
        <v>144</v>
      </c>
      <c r="AF8" s="1"/>
    </row>
    <row r="9" spans="1:32" ht="11.25" customHeight="1">
      <c r="A9" s="220">
        <v>7</v>
      </c>
      <c r="B9" s="212">
        <v>3.11299991607666</v>
      </c>
      <c r="C9" s="212">
        <v>3.5889999866485596</v>
      </c>
      <c r="D9" s="212">
        <v>2.9230000972747803</v>
      </c>
      <c r="E9" s="212">
        <v>3.0399999618530273</v>
      </c>
      <c r="F9" s="212">
        <v>2.5429999828338623</v>
      </c>
      <c r="G9" s="212">
        <v>1.930999994277954</v>
      </c>
      <c r="H9" s="212">
        <v>1.6360000371932983</v>
      </c>
      <c r="I9" s="212">
        <v>1.9839999675750732</v>
      </c>
      <c r="J9" s="212">
        <v>3.684999942779541</v>
      </c>
      <c r="K9" s="212">
        <v>5.3429999351501465</v>
      </c>
      <c r="L9" s="212">
        <v>6.875999927520752</v>
      </c>
      <c r="M9" s="212">
        <v>8.029999732971191</v>
      </c>
      <c r="N9" s="212">
        <v>7.369999885559082</v>
      </c>
      <c r="O9" s="212">
        <v>7.650000095367432</v>
      </c>
      <c r="P9" s="212">
        <v>7.699999809265137</v>
      </c>
      <c r="Q9" s="212">
        <v>7.21999979019165</v>
      </c>
      <c r="R9" s="212">
        <v>6.3379998207092285</v>
      </c>
      <c r="S9" s="212">
        <v>5.660999774932861</v>
      </c>
      <c r="T9" s="212">
        <v>5.491000175476074</v>
      </c>
      <c r="U9" s="212">
        <v>5.248000144958496</v>
      </c>
      <c r="V9" s="212">
        <v>5.015999794006348</v>
      </c>
      <c r="W9" s="212">
        <v>4.539999961853027</v>
      </c>
      <c r="X9" s="212">
        <v>3.8429999351501465</v>
      </c>
      <c r="Y9" s="212">
        <v>3.177999973297119</v>
      </c>
      <c r="Z9" s="219">
        <f t="shared" si="0"/>
        <v>4.747833276788394</v>
      </c>
      <c r="AA9" s="151">
        <v>8.529999732971191</v>
      </c>
      <c r="AB9" s="152" t="s">
        <v>119</v>
      </c>
      <c r="AC9" s="2">
        <v>7</v>
      </c>
      <c r="AD9" s="151">
        <v>1.434999942779541</v>
      </c>
      <c r="AE9" s="258" t="s">
        <v>145</v>
      </c>
      <c r="AF9" s="1"/>
    </row>
    <row r="10" spans="1:32" ht="11.25" customHeight="1">
      <c r="A10" s="220">
        <v>8</v>
      </c>
      <c r="B10" s="212">
        <v>0.9710000157356262</v>
      </c>
      <c r="C10" s="212">
        <v>2.5969998836517334</v>
      </c>
      <c r="D10" s="212">
        <v>2.9240000247955322</v>
      </c>
      <c r="E10" s="212">
        <v>2.5859999656677246</v>
      </c>
      <c r="F10" s="212">
        <v>0.06300000101327896</v>
      </c>
      <c r="G10" s="212">
        <v>2.946000099182129</v>
      </c>
      <c r="H10" s="212">
        <v>2.7239999771118164</v>
      </c>
      <c r="I10" s="212">
        <v>4.427999973297119</v>
      </c>
      <c r="J10" s="212">
        <v>6.455999851226807</v>
      </c>
      <c r="K10" s="212">
        <v>7.53000020980835</v>
      </c>
      <c r="L10" s="212">
        <v>7.820000171661377</v>
      </c>
      <c r="M10" s="212">
        <v>8.40999984741211</v>
      </c>
      <c r="N10" s="212">
        <v>7.170000076293945</v>
      </c>
      <c r="O10" s="212">
        <v>7.260000228881836</v>
      </c>
      <c r="P10" s="212">
        <v>7.079999923706055</v>
      </c>
      <c r="Q10" s="212">
        <v>6.535999774932861</v>
      </c>
      <c r="R10" s="212">
        <v>6.072000026702881</v>
      </c>
      <c r="S10" s="212">
        <v>5.7870001792907715</v>
      </c>
      <c r="T10" s="212">
        <v>5.058000087738037</v>
      </c>
      <c r="U10" s="212">
        <v>4.730000019073486</v>
      </c>
      <c r="V10" s="212">
        <v>4.761000156402588</v>
      </c>
      <c r="W10" s="212">
        <v>4.422999858856201</v>
      </c>
      <c r="X10" s="212">
        <v>3.3989999294281006</v>
      </c>
      <c r="Y10" s="212">
        <v>4.360000133514404</v>
      </c>
      <c r="Z10" s="219">
        <f t="shared" si="0"/>
        <v>4.837125017307699</v>
      </c>
      <c r="AA10" s="151">
        <v>8.649999618530273</v>
      </c>
      <c r="AB10" s="152" t="s">
        <v>120</v>
      </c>
      <c r="AC10" s="2">
        <v>8</v>
      </c>
      <c r="AD10" s="151">
        <v>-0.06300000101327896</v>
      </c>
      <c r="AE10" s="258" t="s">
        <v>146</v>
      </c>
      <c r="AF10" s="1"/>
    </row>
    <row r="11" spans="1:32" ht="11.25" customHeight="1">
      <c r="A11" s="220">
        <v>9</v>
      </c>
      <c r="B11" s="212">
        <v>4.021999835968018</v>
      </c>
      <c r="C11" s="212">
        <v>4.117000102996826</v>
      </c>
      <c r="D11" s="212">
        <v>-0.1899999976158142</v>
      </c>
      <c r="E11" s="212">
        <v>4.2129998207092285</v>
      </c>
      <c r="F11" s="212">
        <v>0.8759999871253967</v>
      </c>
      <c r="G11" s="212">
        <v>4.645999908447266</v>
      </c>
      <c r="H11" s="212">
        <v>4.666999816894531</v>
      </c>
      <c r="I11" s="212">
        <v>5.2170000076293945</v>
      </c>
      <c r="J11" s="212">
        <v>5.607999801635742</v>
      </c>
      <c r="K11" s="212">
        <v>5.9670000076293945</v>
      </c>
      <c r="L11" s="212">
        <v>6.369999885559082</v>
      </c>
      <c r="M11" s="212">
        <v>6.559000015258789</v>
      </c>
      <c r="N11" s="212">
        <v>6.400000095367432</v>
      </c>
      <c r="O11" s="212">
        <v>5.724999904632568</v>
      </c>
      <c r="P11" s="212">
        <v>5.269999980926514</v>
      </c>
      <c r="Q11" s="212">
        <v>4.696000099182129</v>
      </c>
      <c r="R11" s="212">
        <v>4.336999893188477</v>
      </c>
      <c r="S11" s="212">
        <v>4.443999767303467</v>
      </c>
      <c r="T11" s="212">
        <v>4.876999855041504</v>
      </c>
      <c r="U11" s="212">
        <v>5.322000026702881</v>
      </c>
      <c r="V11" s="212">
        <v>4.339000225067139</v>
      </c>
      <c r="W11" s="212">
        <v>3.86299991607666</v>
      </c>
      <c r="X11" s="212">
        <v>3.884000062942505</v>
      </c>
      <c r="Y11" s="212">
        <v>3.63100004196167</v>
      </c>
      <c r="Z11" s="219">
        <f t="shared" si="0"/>
        <v>4.53583329419295</v>
      </c>
      <c r="AA11" s="151">
        <v>6.855000019073486</v>
      </c>
      <c r="AB11" s="152" t="s">
        <v>118</v>
      </c>
      <c r="AC11" s="2">
        <v>9</v>
      </c>
      <c r="AD11" s="151">
        <v>-0.38999998569488525</v>
      </c>
      <c r="AE11" s="258" t="s">
        <v>147</v>
      </c>
      <c r="AF11" s="1"/>
    </row>
    <row r="12" spans="1:32" ht="11.25" customHeight="1">
      <c r="A12" s="228">
        <v>10</v>
      </c>
      <c r="B12" s="214">
        <v>3.0290000438690186</v>
      </c>
      <c r="C12" s="214">
        <v>2.1740000247955322</v>
      </c>
      <c r="D12" s="214">
        <v>1.7100000381469727</v>
      </c>
      <c r="E12" s="214">
        <v>1.4040000438690186</v>
      </c>
      <c r="F12" s="214">
        <v>0.8859999775886536</v>
      </c>
      <c r="G12" s="214">
        <v>0.41200000047683716</v>
      </c>
      <c r="H12" s="214">
        <v>0.843999981880188</v>
      </c>
      <c r="I12" s="214">
        <v>1.8580000400543213</v>
      </c>
      <c r="J12" s="214">
        <v>2.0480000972747803</v>
      </c>
      <c r="K12" s="214">
        <v>3.8429999351501465</v>
      </c>
      <c r="L12" s="214">
        <v>7.159999847412109</v>
      </c>
      <c r="M12" s="214">
        <v>7.829999923706055</v>
      </c>
      <c r="N12" s="214">
        <v>8.149999618530273</v>
      </c>
      <c r="O12" s="214">
        <v>8.210000038146973</v>
      </c>
      <c r="P12" s="214">
        <v>7.510000228881836</v>
      </c>
      <c r="Q12" s="214">
        <v>6.684000015258789</v>
      </c>
      <c r="R12" s="214">
        <v>5.247000217437744</v>
      </c>
      <c r="S12" s="214">
        <v>4.190999984741211</v>
      </c>
      <c r="T12" s="214">
        <v>3.3459999561309814</v>
      </c>
      <c r="U12" s="214">
        <v>2.5859999656677246</v>
      </c>
      <c r="V12" s="214">
        <v>1.8359999656677246</v>
      </c>
      <c r="W12" s="214">
        <v>1.3300000429153442</v>
      </c>
      <c r="X12" s="214">
        <v>0.46399998664855957</v>
      </c>
      <c r="Y12" s="214">
        <v>-0.13699999451637268</v>
      </c>
      <c r="Z12" s="229">
        <f t="shared" si="0"/>
        <v>3.4422916658222675</v>
      </c>
      <c r="AA12" s="157">
        <v>8.680000305175781</v>
      </c>
      <c r="AB12" s="215" t="s">
        <v>121</v>
      </c>
      <c r="AC12" s="216">
        <v>10</v>
      </c>
      <c r="AD12" s="157">
        <v>-0.16899999976158142</v>
      </c>
      <c r="AE12" s="259" t="s">
        <v>148</v>
      </c>
      <c r="AF12" s="1"/>
    </row>
    <row r="13" spans="1:32" ht="11.25" customHeight="1">
      <c r="A13" s="220">
        <v>11</v>
      </c>
      <c r="B13" s="212">
        <v>-1.625</v>
      </c>
      <c r="C13" s="212">
        <v>-1.1610000133514404</v>
      </c>
      <c r="D13" s="212">
        <v>-1.5829999446868896</v>
      </c>
      <c r="E13" s="212">
        <v>-2.068000078201294</v>
      </c>
      <c r="F13" s="212">
        <v>-2.7009999752044678</v>
      </c>
      <c r="G13" s="212">
        <v>-3.239000082015991</v>
      </c>
      <c r="H13" s="212">
        <v>-3.134999990463257</v>
      </c>
      <c r="I13" s="212">
        <v>-1.1610000133514404</v>
      </c>
      <c r="J13" s="212">
        <v>1.055999994277954</v>
      </c>
      <c r="K13" s="212">
        <v>4.500999927520752</v>
      </c>
      <c r="L13" s="212">
        <v>4.563000202178955</v>
      </c>
      <c r="M13" s="212">
        <v>6.445000171661377</v>
      </c>
      <c r="N13" s="212">
        <v>5.578000068664551</v>
      </c>
      <c r="O13" s="212">
        <v>6.074999809265137</v>
      </c>
      <c r="P13" s="212">
        <v>6.117000102996826</v>
      </c>
      <c r="Q13" s="212">
        <v>5.326000213623047</v>
      </c>
      <c r="R13" s="212">
        <v>4.755000114440918</v>
      </c>
      <c r="S13" s="212">
        <v>4.776000022888184</v>
      </c>
      <c r="T13" s="212">
        <v>4.511000156402588</v>
      </c>
      <c r="U13" s="212">
        <v>2.6619999408721924</v>
      </c>
      <c r="V13" s="212">
        <v>2.503000020980835</v>
      </c>
      <c r="W13" s="212">
        <v>2.132999897003174</v>
      </c>
      <c r="X13" s="212">
        <v>1.7209999561309814</v>
      </c>
      <c r="Y13" s="212">
        <v>2.5339999198913574</v>
      </c>
      <c r="Z13" s="219">
        <f t="shared" si="0"/>
        <v>2.024291684230169</v>
      </c>
      <c r="AA13" s="151">
        <v>8.220000267028809</v>
      </c>
      <c r="AB13" s="152" t="s">
        <v>121</v>
      </c>
      <c r="AC13" s="2">
        <v>11</v>
      </c>
      <c r="AD13" s="151">
        <v>-3.4179999828338623</v>
      </c>
      <c r="AE13" s="258" t="s">
        <v>149</v>
      </c>
      <c r="AF13" s="1"/>
    </row>
    <row r="14" spans="1:32" ht="11.25" customHeight="1">
      <c r="A14" s="220">
        <v>12</v>
      </c>
      <c r="B14" s="212">
        <v>-1.0759999752044678</v>
      </c>
      <c r="C14" s="212">
        <v>-1.847000002861023</v>
      </c>
      <c r="D14" s="212">
        <v>2.7360000610351562</v>
      </c>
      <c r="E14" s="212">
        <v>-0.7179999947547913</v>
      </c>
      <c r="F14" s="212">
        <v>2.7980000972747803</v>
      </c>
      <c r="G14" s="212">
        <v>-0.14800000190734863</v>
      </c>
      <c r="H14" s="212">
        <v>-0.14800000190734863</v>
      </c>
      <c r="I14" s="212">
        <v>0.3700000047683716</v>
      </c>
      <c r="J14" s="212">
        <v>4.447999954223633</v>
      </c>
      <c r="K14" s="212">
        <v>5.007999897003174</v>
      </c>
      <c r="L14" s="212">
        <v>7.96999979019165</v>
      </c>
      <c r="M14" s="212">
        <v>9.100000381469727</v>
      </c>
      <c r="N14" s="212">
        <v>7.880000114440918</v>
      </c>
      <c r="O14" s="212">
        <v>8.020000457763672</v>
      </c>
      <c r="P14" s="212">
        <v>8.300000190734863</v>
      </c>
      <c r="Q14" s="212">
        <v>6.5329999923706055</v>
      </c>
      <c r="R14" s="212">
        <v>3.1640000343322754</v>
      </c>
      <c r="S14" s="212">
        <v>2.8499999046325684</v>
      </c>
      <c r="T14" s="212">
        <v>3.505000114440918</v>
      </c>
      <c r="U14" s="212">
        <v>1.847000002861023</v>
      </c>
      <c r="V14" s="212">
        <v>0.9390000104904175</v>
      </c>
      <c r="W14" s="212">
        <v>1.0870000123977661</v>
      </c>
      <c r="X14" s="212">
        <v>-0.1899999976158142</v>
      </c>
      <c r="Y14" s="212">
        <v>-1.2020000219345093</v>
      </c>
      <c r="Z14" s="219">
        <f t="shared" si="0"/>
        <v>2.9677500426769257</v>
      </c>
      <c r="AA14" s="151">
        <v>9.90999984741211</v>
      </c>
      <c r="AB14" s="152" t="s">
        <v>122</v>
      </c>
      <c r="AC14" s="2">
        <v>12</v>
      </c>
      <c r="AD14" s="151">
        <v>-1.9730000495910645</v>
      </c>
      <c r="AE14" s="258" t="s">
        <v>150</v>
      </c>
      <c r="AF14" s="1"/>
    </row>
    <row r="15" spans="1:32" ht="11.25" customHeight="1">
      <c r="A15" s="220">
        <v>13</v>
      </c>
      <c r="B15" s="212">
        <v>-1.8980000019073486</v>
      </c>
      <c r="C15" s="212">
        <v>-2.36299991607666</v>
      </c>
      <c r="D15" s="212">
        <v>-2.4149999618530273</v>
      </c>
      <c r="E15" s="212">
        <v>-3.2690000534057617</v>
      </c>
      <c r="F15" s="212">
        <v>-2.109999895095825</v>
      </c>
      <c r="G15" s="212">
        <v>-2.7960000038146973</v>
      </c>
      <c r="H15" s="212">
        <v>-3.122999906539917</v>
      </c>
      <c r="I15" s="212">
        <v>-2.1530001163482666</v>
      </c>
      <c r="J15" s="212">
        <v>1.0670000314712524</v>
      </c>
      <c r="K15" s="212">
        <v>5.031000137329102</v>
      </c>
      <c r="L15" s="212">
        <v>6.203000068664551</v>
      </c>
      <c r="M15" s="212">
        <v>9.010000228881836</v>
      </c>
      <c r="N15" s="212">
        <v>7.519999980926514</v>
      </c>
      <c r="O15" s="212">
        <v>7.849999904632568</v>
      </c>
      <c r="P15" s="212">
        <v>7.699999809265137</v>
      </c>
      <c r="Q15" s="212">
        <v>6.423999786376953</v>
      </c>
      <c r="R15" s="212">
        <v>4.223999977111816</v>
      </c>
      <c r="S15" s="212">
        <v>3.1679999828338623</v>
      </c>
      <c r="T15" s="212">
        <v>1.6260000467300415</v>
      </c>
      <c r="U15" s="212">
        <v>1.003000020980835</v>
      </c>
      <c r="V15" s="212">
        <v>1.8370000123977661</v>
      </c>
      <c r="W15" s="212">
        <v>1.9529999494552612</v>
      </c>
      <c r="X15" s="212">
        <v>-0.3059999942779541</v>
      </c>
      <c r="Y15" s="212">
        <v>0.27399998903274536</v>
      </c>
      <c r="Z15" s="219">
        <f t="shared" si="0"/>
        <v>1.8523750031987827</v>
      </c>
      <c r="AA15" s="151">
        <v>9.65999984741211</v>
      </c>
      <c r="AB15" s="152" t="s">
        <v>116</v>
      </c>
      <c r="AC15" s="2">
        <v>13</v>
      </c>
      <c r="AD15" s="151">
        <v>-3.322000026702881</v>
      </c>
      <c r="AE15" s="258" t="s">
        <v>151</v>
      </c>
      <c r="AF15" s="1"/>
    </row>
    <row r="16" spans="1:32" ht="11.25" customHeight="1">
      <c r="A16" s="220">
        <v>14</v>
      </c>
      <c r="B16" s="212">
        <v>0.4429999887943268</v>
      </c>
      <c r="C16" s="212">
        <v>1.2029999494552612</v>
      </c>
      <c r="D16" s="212">
        <v>1.593999981880188</v>
      </c>
      <c r="E16" s="212">
        <v>-1.340000033378601</v>
      </c>
      <c r="F16" s="212">
        <v>-1.4980000257492065</v>
      </c>
      <c r="G16" s="212">
        <v>-0.9919999837875366</v>
      </c>
      <c r="H16" s="212">
        <v>-2.2690000534057617</v>
      </c>
      <c r="I16" s="212">
        <v>-0.9710000157356262</v>
      </c>
      <c r="J16" s="212">
        <v>1.4470000267028809</v>
      </c>
      <c r="K16" s="212">
        <v>4.942999839782715</v>
      </c>
      <c r="L16" s="212">
        <v>7.96999979019165</v>
      </c>
      <c r="M16" s="212">
        <v>8.869999885559082</v>
      </c>
      <c r="N16" s="212">
        <v>7.179999828338623</v>
      </c>
      <c r="O16" s="212">
        <v>7.260000228881836</v>
      </c>
      <c r="P16" s="212">
        <v>7.360000133514404</v>
      </c>
      <c r="Q16" s="212">
        <v>7.099999904632568</v>
      </c>
      <c r="R16" s="212">
        <v>6.677000045776367</v>
      </c>
      <c r="S16" s="212">
        <v>5.830999851226807</v>
      </c>
      <c r="T16" s="212">
        <v>5.270999908447266</v>
      </c>
      <c r="U16" s="212">
        <v>4.889999866485596</v>
      </c>
      <c r="V16" s="212">
        <v>1.7519999742507935</v>
      </c>
      <c r="W16" s="212">
        <v>0.15800000727176666</v>
      </c>
      <c r="X16" s="212">
        <v>0.7699999809265137</v>
      </c>
      <c r="Y16" s="212">
        <v>-0.4959999918937683</v>
      </c>
      <c r="Z16" s="219">
        <f t="shared" si="0"/>
        <v>3.0480416286736727</v>
      </c>
      <c r="AA16" s="151">
        <v>10.529999732971191</v>
      </c>
      <c r="AB16" s="152" t="s">
        <v>123</v>
      </c>
      <c r="AC16" s="2">
        <v>14</v>
      </c>
      <c r="AD16" s="151">
        <v>-2.4790000915527344</v>
      </c>
      <c r="AE16" s="258" t="s">
        <v>143</v>
      </c>
      <c r="AF16" s="1"/>
    </row>
    <row r="17" spans="1:32" ht="11.25" customHeight="1">
      <c r="A17" s="220">
        <v>15</v>
      </c>
      <c r="B17" s="212">
        <v>-1.065000057220459</v>
      </c>
      <c r="C17" s="212">
        <v>1.5299999713897705</v>
      </c>
      <c r="D17" s="212">
        <v>0.16899999976158142</v>
      </c>
      <c r="E17" s="212">
        <v>-0.2529999911785126</v>
      </c>
      <c r="F17" s="212">
        <v>-0.9599999785423279</v>
      </c>
      <c r="G17" s="212">
        <v>-0.03200000151991844</v>
      </c>
      <c r="H17" s="212">
        <v>-0.6330000162124634</v>
      </c>
      <c r="I17" s="212">
        <v>0.5699999928474426</v>
      </c>
      <c r="J17" s="212">
        <v>3.2309999465942383</v>
      </c>
      <c r="K17" s="212">
        <v>5.480999946594238</v>
      </c>
      <c r="L17" s="212">
        <v>6.386000156402588</v>
      </c>
      <c r="M17" s="212">
        <v>5.932000160217285</v>
      </c>
      <c r="N17" s="212">
        <v>5.171000003814697</v>
      </c>
      <c r="O17" s="212">
        <v>5.803999900817871</v>
      </c>
      <c r="P17" s="212">
        <v>5.474999904632568</v>
      </c>
      <c r="Q17" s="212">
        <v>4.61899995803833</v>
      </c>
      <c r="R17" s="212">
        <v>3.384000062942505</v>
      </c>
      <c r="S17" s="212">
        <v>1.9190000295639038</v>
      </c>
      <c r="T17" s="212">
        <v>0.05299999937415123</v>
      </c>
      <c r="U17" s="212">
        <v>-0.5270000100135803</v>
      </c>
      <c r="V17" s="212">
        <v>-0.14800000190734863</v>
      </c>
      <c r="W17" s="212">
        <v>-1.2239999771118164</v>
      </c>
      <c r="X17" s="212">
        <v>-1.0870000123977661</v>
      </c>
      <c r="Y17" s="212">
        <v>-1.0230000019073486</v>
      </c>
      <c r="Z17" s="219">
        <f t="shared" si="0"/>
        <v>1.782166666040818</v>
      </c>
      <c r="AA17" s="151">
        <v>8.109999656677246</v>
      </c>
      <c r="AB17" s="152" t="s">
        <v>65</v>
      </c>
      <c r="AC17" s="2">
        <v>15</v>
      </c>
      <c r="AD17" s="151">
        <v>-1.340000033378601</v>
      </c>
      <c r="AE17" s="258" t="s">
        <v>152</v>
      </c>
      <c r="AF17" s="1"/>
    </row>
    <row r="18" spans="1:32" ht="11.25" customHeight="1">
      <c r="A18" s="220">
        <v>16</v>
      </c>
      <c r="B18" s="212">
        <v>-2.2669999599456787</v>
      </c>
      <c r="C18" s="212">
        <v>-2.2360000610351562</v>
      </c>
      <c r="D18" s="212">
        <v>-3.0269999504089355</v>
      </c>
      <c r="E18" s="212">
        <v>-0.949999988079071</v>
      </c>
      <c r="F18" s="212">
        <v>-4.007999897003174</v>
      </c>
      <c r="G18" s="212">
        <v>-3.618000030517578</v>
      </c>
      <c r="H18" s="212">
        <v>-2.4690001010894775</v>
      </c>
      <c r="I18" s="212">
        <v>-3.734999895095825</v>
      </c>
      <c r="J18" s="212">
        <v>-0.3799999952316284</v>
      </c>
      <c r="K18" s="212">
        <v>3.135999917984009</v>
      </c>
      <c r="L18" s="212">
        <v>5.693999767303467</v>
      </c>
      <c r="M18" s="212">
        <v>7.119999885559082</v>
      </c>
      <c r="N18" s="212">
        <v>8.279999732971191</v>
      </c>
      <c r="O18" s="212">
        <v>7.929999828338623</v>
      </c>
      <c r="P18" s="212">
        <v>8.199999809265137</v>
      </c>
      <c r="Q18" s="212">
        <v>7.769999980926514</v>
      </c>
      <c r="R18" s="212">
        <v>6.52400016784668</v>
      </c>
      <c r="S18" s="212">
        <v>4.664999961853027</v>
      </c>
      <c r="T18" s="212">
        <v>4.230000019073486</v>
      </c>
      <c r="U18" s="212">
        <v>3.934999942779541</v>
      </c>
      <c r="V18" s="212">
        <v>3.3340001106262207</v>
      </c>
      <c r="W18" s="212">
        <v>1.4129999876022339</v>
      </c>
      <c r="X18" s="212">
        <v>-0.14800000190734863</v>
      </c>
      <c r="Y18" s="212">
        <v>-0.9380000233650208</v>
      </c>
      <c r="Z18" s="219">
        <f t="shared" si="0"/>
        <v>2.0189583003520966</v>
      </c>
      <c r="AA18" s="151">
        <v>8.979999542236328</v>
      </c>
      <c r="AB18" s="152" t="s">
        <v>124</v>
      </c>
      <c r="AC18" s="2">
        <v>16</v>
      </c>
      <c r="AD18" s="151">
        <v>-5.198999881744385</v>
      </c>
      <c r="AE18" s="258" t="s">
        <v>153</v>
      </c>
      <c r="AF18" s="1"/>
    </row>
    <row r="19" spans="1:32" ht="11.25" customHeight="1">
      <c r="A19" s="220">
        <v>17</v>
      </c>
      <c r="B19" s="212">
        <v>-1.065000057220459</v>
      </c>
      <c r="C19" s="212">
        <v>-1.371000051498413</v>
      </c>
      <c r="D19" s="212">
        <v>-0.43299999833106995</v>
      </c>
      <c r="E19" s="212">
        <v>-2.2890000343322754</v>
      </c>
      <c r="F19" s="212">
        <v>-2.2890000343322754</v>
      </c>
      <c r="G19" s="212">
        <v>-2.562999963760376</v>
      </c>
      <c r="H19" s="212">
        <v>-1.7089999914169312</v>
      </c>
      <c r="I19" s="212">
        <v>-0.2639999985694885</v>
      </c>
      <c r="J19" s="212">
        <v>3.0409998893737793</v>
      </c>
      <c r="K19" s="212">
        <v>6.285999774932861</v>
      </c>
      <c r="L19" s="212">
        <v>8.210000038146973</v>
      </c>
      <c r="M19" s="212">
        <v>8.319999694824219</v>
      </c>
      <c r="N19" s="212">
        <v>8.539999961853027</v>
      </c>
      <c r="O19" s="212">
        <v>7.360000133514404</v>
      </c>
      <c r="P19" s="212">
        <v>7.619999885559082</v>
      </c>
      <c r="Q19" s="212">
        <v>7.480000019073486</v>
      </c>
      <c r="R19" s="212">
        <v>6.230999946594238</v>
      </c>
      <c r="S19" s="212">
        <v>5.934999942779541</v>
      </c>
      <c r="T19" s="212">
        <v>4.613999843597412</v>
      </c>
      <c r="U19" s="212">
        <v>4.730999946594238</v>
      </c>
      <c r="V19" s="212">
        <v>2.4170000553131104</v>
      </c>
      <c r="W19" s="212">
        <v>2.2799999713897705</v>
      </c>
      <c r="X19" s="212">
        <v>2.2269999980926514</v>
      </c>
      <c r="Y19" s="212">
        <v>2.005000114440918</v>
      </c>
      <c r="Z19" s="219">
        <f t="shared" si="0"/>
        <v>3.138083295275768</v>
      </c>
      <c r="AA19" s="151">
        <v>8.869999885559082</v>
      </c>
      <c r="AB19" s="152" t="s">
        <v>125</v>
      </c>
      <c r="AC19" s="2">
        <v>17</v>
      </c>
      <c r="AD19" s="151">
        <v>-3.2060000896453857</v>
      </c>
      <c r="AE19" s="258" t="s">
        <v>154</v>
      </c>
      <c r="AF19" s="1"/>
    </row>
    <row r="20" spans="1:32" ht="11.25" customHeight="1">
      <c r="A20" s="220">
        <v>18</v>
      </c>
      <c r="B20" s="212">
        <v>1.4040000438690186</v>
      </c>
      <c r="C20" s="212">
        <v>0.5170000195503235</v>
      </c>
      <c r="D20" s="212">
        <v>1.0240000486373901</v>
      </c>
      <c r="E20" s="212">
        <v>0.4429999887943268</v>
      </c>
      <c r="F20" s="212">
        <v>1.034000039100647</v>
      </c>
      <c r="G20" s="212">
        <v>1.1610000133514404</v>
      </c>
      <c r="H20" s="212">
        <v>2.2269999980926514</v>
      </c>
      <c r="I20" s="212">
        <v>5.185999870300293</v>
      </c>
      <c r="J20" s="212">
        <v>2.746000051498413</v>
      </c>
      <c r="K20" s="212">
        <v>6.329999923706055</v>
      </c>
      <c r="L20" s="212">
        <v>7.25</v>
      </c>
      <c r="M20" s="212">
        <v>7.440000057220459</v>
      </c>
      <c r="N20" s="212">
        <v>8.0600004196167</v>
      </c>
      <c r="O20" s="212">
        <v>8.239999771118164</v>
      </c>
      <c r="P20" s="212">
        <v>7.889999866485596</v>
      </c>
      <c r="Q20" s="212">
        <v>7.739999771118164</v>
      </c>
      <c r="R20" s="212">
        <v>7.559999942779541</v>
      </c>
      <c r="S20" s="212">
        <v>7.269999980926514</v>
      </c>
      <c r="T20" s="212">
        <v>6.9039998054504395</v>
      </c>
      <c r="U20" s="212">
        <v>5.771999835968018</v>
      </c>
      <c r="V20" s="212">
        <v>5.434000015258789</v>
      </c>
      <c r="W20" s="212">
        <v>5.275000095367432</v>
      </c>
      <c r="X20" s="212">
        <v>5.263999938964844</v>
      </c>
      <c r="Y20" s="212">
        <v>5.7270002365112305</v>
      </c>
      <c r="Z20" s="219">
        <f aca="true" t="shared" si="1" ref="Z20:Z33">AVERAGE(B20:Y20)</f>
        <v>4.912416655570269</v>
      </c>
      <c r="AA20" s="151">
        <v>8.579999923706055</v>
      </c>
      <c r="AB20" s="152" t="s">
        <v>126</v>
      </c>
      <c r="AC20" s="2">
        <v>18</v>
      </c>
      <c r="AD20" s="151">
        <v>0.24300000071525574</v>
      </c>
      <c r="AE20" s="258" t="s">
        <v>86</v>
      </c>
      <c r="AF20" s="1"/>
    </row>
    <row r="21" spans="1:32" ht="11.25" customHeight="1">
      <c r="A21" s="220">
        <v>19</v>
      </c>
      <c r="B21" s="212">
        <v>5.875</v>
      </c>
      <c r="C21" s="212">
        <v>4.439000129699707</v>
      </c>
      <c r="D21" s="212">
        <v>4.396999835968018</v>
      </c>
      <c r="E21" s="212">
        <v>4.683000087738037</v>
      </c>
      <c r="F21" s="212">
        <v>4.861999988555908</v>
      </c>
      <c r="G21" s="212">
        <v>4.947000026702881</v>
      </c>
      <c r="H21" s="212">
        <v>4.800000190734863</v>
      </c>
      <c r="I21" s="212">
        <v>5.181000232696533</v>
      </c>
      <c r="J21" s="212">
        <v>5.922999858856201</v>
      </c>
      <c r="K21" s="212">
        <v>9.020000457763672</v>
      </c>
      <c r="L21" s="212">
        <v>10.829999923706055</v>
      </c>
      <c r="M21" s="212">
        <v>13.350000381469727</v>
      </c>
      <c r="N21" s="212">
        <v>12.869999885559082</v>
      </c>
      <c r="O21" s="212">
        <v>13.029999732971191</v>
      </c>
      <c r="P21" s="212">
        <v>13.350000381469727</v>
      </c>
      <c r="Q21" s="212">
        <v>11.720000267028809</v>
      </c>
      <c r="R21" s="212">
        <v>9.720000267028809</v>
      </c>
      <c r="S21" s="212">
        <v>8.109999656677246</v>
      </c>
      <c r="T21" s="212">
        <v>6.806000232696533</v>
      </c>
      <c r="U21" s="212">
        <v>6.289999961853027</v>
      </c>
      <c r="V21" s="212">
        <v>5.814000129699707</v>
      </c>
      <c r="W21" s="212">
        <v>4.895999908447266</v>
      </c>
      <c r="X21" s="212">
        <v>3.934999942779541</v>
      </c>
      <c r="Y21" s="212">
        <v>2.7850000858306885</v>
      </c>
      <c r="Z21" s="219">
        <f t="shared" si="1"/>
        <v>7.401375065247218</v>
      </c>
      <c r="AA21" s="151">
        <v>13.789999961853027</v>
      </c>
      <c r="AB21" s="152" t="s">
        <v>127</v>
      </c>
      <c r="AC21" s="2">
        <v>19</v>
      </c>
      <c r="AD21" s="151">
        <v>2.6059999465942383</v>
      </c>
      <c r="AE21" s="258" t="s">
        <v>155</v>
      </c>
      <c r="AF21" s="1"/>
    </row>
    <row r="22" spans="1:32" ht="11.25" customHeight="1">
      <c r="A22" s="228">
        <v>20</v>
      </c>
      <c r="B22" s="214">
        <v>2.184000015258789</v>
      </c>
      <c r="C22" s="214">
        <v>1.3609999418258667</v>
      </c>
      <c r="D22" s="214">
        <v>1.625</v>
      </c>
      <c r="E22" s="214">
        <v>0.45399999618530273</v>
      </c>
      <c r="F22" s="214">
        <v>0.6650000214576721</v>
      </c>
      <c r="G22" s="214">
        <v>1.7829999923706055</v>
      </c>
      <c r="H22" s="214">
        <v>-0.6539999842643738</v>
      </c>
      <c r="I22" s="214">
        <v>0.15800000727176666</v>
      </c>
      <c r="J22" s="214">
        <v>2.808000087738037</v>
      </c>
      <c r="K22" s="214">
        <v>4.986000061035156</v>
      </c>
      <c r="L22" s="214">
        <v>7.099999904632568</v>
      </c>
      <c r="M22" s="214">
        <v>7.03000020980835</v>
      </c>
      <c r="N22" s="214">
        <v>6.991000175476074</v>
      </c>
      <c r="O22" s="214">
        <v>7.840000152587891</v>
      </c>
      <c r="P22" s="214">
        <v>7.829999923706055</v>
      </c>
      <c r="Q22" s="214">
        <v>7.659999847412109</v>
      </c>
      <c r="R22" s="214">
        <v>7.269999980926514</v>
      </c>
      <c r="S22" s="214">
        <v>6.261000156402588</v>
      </c>
      <c r="T22" s="214">
        <v>6.165999889373779</v>
      </c>
      <c r="U22" s="214">
        <v>4.105999946594238</v>
      </c>
      <c r="V22" s="214">
        <v>2.364000082015991</v>
      </c>
      <c r="W22" s="214">
        <v>3.2290000915527344</v>
      </c>
      <c r="X22" s="214">
        <v>2.6689999103546143</v>
      </c>
      <c r="Y22" s="214">
        <v>2.424999952316284</v>
      </c>
      <c r="Z22" s="229">
        <f t="shared" si="1"/>
        <v>3.9296250150849423</v>
      </c>
      <c r="AA22" s="157">
        <v>8.239999771118164</v>
      </c>
      <c r="AB22" s="215" t="s">
        <v>128</v>
      </c>
      <c r="AC22" s="216">
        <v>20</v>
      </c>
      <c r="AD22" s="157">
        <v>-0.9490000009536743</v>
      </c>
      <c r="AE22" s="259" t="s">
        <v>156</v>
      </c>
      <c r="AF22" s="1"/>
    </row>
    <row r="23" spans="1:32" ht="11.25" customHeight="1">
      <c r="A23" s="220">
        <v>21</v>
      </c>
      <c r="B23" s="212">
        <v>1.7699999809265137</v>
      </c>
      <c r="C23" s="212">
        <v>2.0869998931884766</v>
      </c>
      <c r="D23" s="212">
        <v>2.25600004196167</v>
      </c>
      <c r="E23" s="212">
        <v>2.436000108718872</v>
      </c>
      <c r="F23" s="212">
        <v>2.5940001010894775</v>
      </c>
      <c r="G23" s="212">
        <v>2.572999954223633</v>
      </c>
      <c r="H23" s="212">
        <v>2.9010000228881836</v>
      </c>
      <c r="I23" s="212">
        <v>2.5439999103546143</v>
      </c>
      <c r="J23" s="212">
        <v>3.822000026702881</v>
      </c>
      <c r="K23" s="212">
        <v>5.126999855041504</v>
      </c>
      <c r="L23" s="212">
        <v>5.747000217437744</v>
      </c>
      <c r="M23" s="212">
        <v>7.329999923706055</v>
      </c>
      <c r="N23" s="212">
        <v>7.170000076293945</v>
      </c>
      <c r="O23" s="212">
        <v>7.480000019073486</v>
      </c>
      <c r="P23" s="212">
        <v>7.460000038146973</v>
      </c>
      <c r="Q23" s="212">
        <v>7.320000171661377</v>
      </c>
      <c r="R23" s="212">
        <v>7.360000133514404</v>
      </c>
      <c r="S23" s="212">
        <v>7.050000190734863</v>
      </c>
      <c r="T23" s="212">
        <v>6.9629998207092285</v>
      </c>
      <c r="U23" s="212">
        <v>6.677999973297119</v>
      </c>
      <c r="V23" s="212">
        <v>5.928999900817871</v>
      </c>
      <c r="W23" s="212">
        <v>5.9720001220703125</v>
      </c>
      <c r="X23" s="212">
        <v>4.610000133514404</v>
      </c>
      <c r="Y23" s="212">
        <v>5.307000160217285</v>
      </c>
      <c r="Z23" s="219">
        <f t="shared" si="1"/>
        <v>5.020250032345454</v>
      </c>
      <c r="AA23" s="151">
        <v>7.78000020980835</v>
      </c>
      <c r="AB23" s="152" t="s">
        <v>129</v>
      </c>
      <c r="AC23" s="2">
        <v>21</v>
      </c>
      <c r="AD23" s="151">
        <v>1.7280000448226929</v>
      </c>
      <c r="AE23" s="258" t="s">
        <v>157</v>
      </c>
      <c r="AF23" s="1"/>
    </row>
    <row r="24" spans="1:32" ht="11.25" customHeight="1">
      <c r="A24" s="220">
        <v>22</v>
      </c>
      <c r="B24" s="212">
        <v>5.065000057220459</v>
      </c>
      <c r="C24" s="212">
        <v>4.263000011444092</v>
      </c>
      <c r="D24" s="212">
        <v>4.5269999504089355</v>
      </c>
      <c r="E24" s="212">
        <v>4.801000118255615</v>
      </c>
      <c r="F24" s="212">
        <v>5.179999828338623</v>
      </c>
      <c r="G24" s="212">
        <v>5.547999858856201</v>
      </c>
      <c r="H24" s="212">
        <v>5.9720001220703125</v>
      </c>
      <c r="I24" s="212">
        <v>6.311999797821045</v>
      </c>
      <c r="J24" s="212">
        <v>6.408999919891357</v>
      </c>
      <c r="K24" s="212">
        <v>6.038000106811523</v>
      </c>
      <c r="L24" s="212">
        <v>7.349999904632568</v>
      </c>
      <c r="M24" s="212">
        <v>7.710000038146973</v>
      </c>
      <c r="N24" s="212">
        <v>8.619999885559082</v>
      </c>
      <c r="O24" s="212">
        <v>8.710000038146973</v>
      </c>
      <c r="P24" s="212">
        <v>8.0600004196167</v>
      </c>
      <c r="Q24" s="212">
        <v>7.420000076293945</v>
      </c>
      <c r="R24" s="212">
        <v>7.369999885559082</v>
      </c>
      <c r="S24" s="212">
        <v>8.020000457763672</v>
      </c>
      <c r="T24" s="212">
        <v>8.3100004196167</v>
      </c>
      <c r="U24" s="212">
        <v>8.210000038146973</v>
      </c>
      <c r="V24" s="212">
        <v>8.489999771118164</v>
      </c>
      <c r="W24" s="212">
        <v>6.8480000495910645</v>
      </c>
      <c r="X24" s="212">
        <v>6.414999961853027</v>
      </c>
      <c r="Y24" s="212">
        <v>8.520000457763672</v>
      </c>
      <c r="Z24" s="219">
        <f t="shared" si="1"/>
        <v>6.840333382288615</v>
      </c>
      <c r="AA24" s="151">
        <v>8.84000015258789</v>
      </c>
      <c r="AB24" s="152" t="s">
        <v>130</v>
      </c>
      <c r="AC24" s="2">
        <v>22</v>
      </c>
      <c r="AD24" s="151">
        <v>4.230999946594238</v>
      </c>
      <c r="AE24" s="258" t="s">
        <v>98</v>
      </c>
      <c r="AF24" s="1"/>
    </row>
    <row r="25" spans="1:32" ht="11.25" customHeight="1">
      <c r="A25" s="220">
        <v>23</v>
      </c>
      <c r="B25" s="212">
        <v>9.010000228881836</v>
      </c>
      <c r="C25" s="212">
        <v>8.90999984741211</v>
      </c>
      <c r="D25" s="212">
        <v>9.010000228881836</v>
      </c>
      <c r="E25" s="212">
        <v>6.9770002365112305</v>
      </c>
      <c r="F25" s="212">
        <v>8.539999961853027</v>
      </c>
      <c r="G25" s="212">
        <v>9.699999809265137</v>
      </c>
      <c r="H25" s="212">
        <v>7.510000228881836</v>
      </c>
      <c r="I25" s="212">
        <v>7.96999979019165</v>
      </c>
      <c r="J25" s="212">
        <v>8.199999809265137</v>
      </c>
      <c r="K25" s="212">
        <v>8.350000381469727</v>
      </c>
      <c r="L25" s="212">
        <v>9.319999694824219</v>
      </c>
      <c r="M25" s="212">
        <v>10.920000076293945</v>
      </c>
      <c r="N25" s="212">
        <v>11.729999542236328</v>
      </c>
      <c r="O25" s="212">
        <v>12.989999771118164</v>
      </c>
      <c r="P25" s="212">
        <v>13.609999656677246</v>
      </c>
      <c r="Q25" s="212">
        <v>12.930000305175781</v>
      </c>
      <c r="R25" s="212">
        <v>12.170000076293945</v>
      </c>
      <c r="S25" s="212">
        <v>12.140000343322754</v>
      </c>
      <c r="T25" s="212">
        <v>11.729999542236328</v>
      </c>
      <c r="U25" s="212">
        <v>11.4399995803833</v>
      </c>
      <c r="V25" s="212">
        <v>11.119999885559082</v>
      </c>
      <c r="W25" s="212">
        <v>10.75</v>
      </c>
      <c r="X25" s="212">
        <v>10.699999809265137</v>
      </c>
      <c r="Y25" s="212">
        <v>10.489999771118164</v>
      </c>
      <c r="Z25" s="219">
        <f t="shared" si="1"/>
        <v>10.259041607379913</v>
      </c>
      <c r="AA25" s="151">
        <v>13.869999885559082</v>
      </c>
      <c r="AB25" s="152" t="s">
        <v>131</v>
      </c>
      <c r="AC25" s="2">
        <v>23</v>
      </c>
      <c r="AD25" s="151">
        <v>6.658999919891357</v>
      </c>
      <c r="AE25" s="258" t="s">
        <v>158</v>
      </c>
      <c r="AF25" s="1"/>
    </row>
    <row r="26" spans="1:32" ht="11.25" customHeight="1">
      <c r="A26" s="220">
        <v>24</v>
      </c>
      <c r="B26" s="212">
        <v>9.460000038146973</v>
      </c>
      <c r="C26" s="212">
        <v>8.649999618530273</v>
      </c>
      <c r="D26" s="212">
        <v>6.614999771118164</v>
      </c>
      <c r="E26" s="212">
        <v>5.453000068664551</v>
      </c>
      <c r="F26" s="212">
        <v>3.7119998931884766</v>
      </c>
      <c r="G26" s="212">
        <v>2.7739999294281006</v>
      </c>
      <c r="H26" s="212">
        <v>3.00600004196167</v>
      </c>
      <c r="I26" s="212">
        <v>3.1540000438690186</v>
      </c>
      <c r="J26" s="212">
        <v>2.921999931335449</v>
      </c>
      <c r="K26" s="212">
        <v>2.2149999141693115</v>
      </c>
      <c r="L26" s="212">
        <v>2.078000068664551</v>
      </c>
      <c r="M26" s="212">
        <v>1.5190000534057617</v>
      </c>
      <c r="N26" s="212">
        <v>1.2760000228881836</v>
      </c>
      <c r="O26" s="212">
        <v>1.2130000591278076</v>
      </c>
      <c r="P26" s="212">
        <v>2.109999895095825</v>
      </c>
      <c r="Q26" s="212">
        <v>2.427000045776367</v>
      </c>
      <c r="R26" s="212">
        <v>2.0789999961853027</v>
      </c>
      <c r="S26" s="212">
        <v>1.9730000495910645</v>
      </c>
      <c r="T26" s="212">
        <v>1.6670000553131104</v>
      </c>
      <c r="U26" s="212">
        <v>1.5190000534057617</v>
      </c>
      <c r="V26" s="212">
        <v>1.7940000295639038</v>
      </c>
      <c r="W26" s="212">
        <v>0.6010000109672546</v>
      </c>
      <c r="X26" s="212">
        <v>0.38999998569488525</v>
      </c>
      <c r="Y26" s="212">
        <v>0.07400000095367432</v>
      </c>
      <c r="Z26" s="219">
        <f t="shared" si="1"/>
        <v>2.8617083157102265</v>
      </c>
      <c r="AA26" s="151">
        <v>10.670000076293945</v>
      </c>
      <c r="AB26" s="152" t="s">
        <v>132</v>
      </c>
      <c r="AC26" s="2">
        <v>24</v>
      </c>
      <c r="AD26" s="151">
        <v>-0.27399998903274536</v>
      </c>
      <c r="AE26" s="258" t="s">
        <v>159</v>
      </c>
      <c r="AF26" s="1"/>
    </row>
    <row r="27" spans="1:32" ht="11.25" customHeight="1">
      <c r="A27" s="220">
        <v>25</v>
      </c>
      <c r="B27" s="212">
        <v>-0.15800000727176666</v>
      </c>
      <c r="C27" s="212">
        <v>-0.35899999737739563</v>
      </c>
      <c r="D27" s="212">
        <v>-0.43299999833106995</v>
      </c>
      <c r="E27" s="212">
        <v>-0.3059999942779541</v>
      </c>
      <c r="F27" s="212">
        <v>-0.7490000128746033</v>
      </c>
      <c r="G27" s="212">
        <v>-1.065000057220459</v>
      </c>
      <c r="H27" s="212">
        <v>-1.3079999685287476</v>
      </c>
      <c r="I27" s="212">
        <v>-0.2849999964237213</v>
      </c>
      <c r="J27" s="212">
        <v>2.490999937057495</v>
      </c>
      <c r="K27" s="212">
        <v>4.510000228881836</v>
      </c>
      <c r="L27" s="212">
        <v>6.1479997634887695</v>
      </c>
      <c r="M27" s="212">
        <v>7.920000076293945</v>
      </c>
      <c r="N27" s="212">
        <v>7.440000057220459</v>
      </c>
      <c r="O27" s="212">
        <v>7.210000038146973</v>
      </c>
      <c r="P27" s="212">
        <v>7.710000038146973</v>
      </c>
      <c r="Q27" s="212">
        <v>8.079999923706055</v>
      </c>
      <c r="R27" s="212">
        <v>6.769999980926514</v>
      </c>
      <c r="S27" s="212">
        <v>5.035999774932861</v>
      </c>
      <c r="T27" s="212">
        <v>3.1659998893737793</v>
      </c>
      <c r="U27" s="212">
        <v>2.9240000247955322</v>
      </c>
      <c r="V27" s="212">
        <v>2.437999963760376</v>
      </c>
      <c r="W27" s="212">
        <v>0.7599999904632568</v>
      </c>
      <c r="X27" s="212">
        <v>0.03200000151991844</v>
      </c>
      <c r="Y27" s="212">
        <v>-0.4009999930858612</v>
      </c>
      <c r="Z27" s="219">
        <f t="shared" si="1"/>
        <v>2.8154583193051317</v>
      </c>
      <c r="AA27" s="151">
        <v>8.4399995803833</v>
      </c>
      <c r="AB27" s="152" t="s">
        <v>133</v>
      </c>
      <c r="AC27" s="2">
        <v>25</v>
      </c>
      <c r="AD27" s="151">
        <v>-1.4450000524520874</v>
      </c>
      <c r="AE27" s="258" t="s">
        <v>160</v>
      </c>
      <c r="AF27" s="1"/>
    </row>
    <row r="28" spans="1:32" ht="11.25" customHeight="1">
      <c r="A28" s="220">
        <v>26</v>
      </c>
      <c r="B28" s="212">
        <v>-0.7490000128746033</v>
      </c>
      <c r="C28" s="212">
        <v>-1.1180000305175781</v>
      </c>
      <c r="D28" s="212">
        <v>-1.2869999408721924</v>
      </c>
      <c r="E28" s="212">
        <v>-1.5720000267028809</v>
      </c>
      <c r="F28" s="212">
        <v>-1.940999984741211</v>
      </c>
      <c r="G28" s="212">
        <v>-2.4790000915527344</v>
      </c>
      <c r="H28" s="212">
        <v>-1.9739999771118164</v>
      </c>
      <c r="I28" s="212">
        <v>-1.1089999675750732</v>
      </c>
      <c r="J28" s="212">
        <v>1.6579999923706055</v>
      </c>
      <c r="K28" s="212">
        <v>5.132999897003174</v>
      </c>
      <c r="L28" s="212">
        <v>7.360000133514404</v>
      </c>
      <c r="M28" s="212">
        <v>9.479999542236328</v>
      </c>
      <c r="N28" s="212">
        <v>9.3100004196167</v>
      </c>
      <c r="O28" s="212">
        <v>9.460000038146973</v>
      </c>
      <c r="P28" s="212">
        <v>8.390000343322754</v>
      </c>
      <c r="Q28" s="212">
        <v>7.099999904632568</v>
      </c>
      <c r="R28" s="212">
        <v>6.784999847412109</v>
      </c>
      <c r="S28" s="212">
        <v>4.736999988555908</v>
      </c>
      <c r="T28" s="212">
        <v>5.539000034332275</v>
      </c>
      <c r="U28" s="212">
        <v>3.7760000228881836</v>
      </c>
      <c r="V28" s="212">
        <v>2.868000030517578</v>
      </c>
      <c r="W28" s="212">
        <v>2.5199999809265137</v>
      </c>
      <c r="X28" s="212">
        <v>1.2860000133514404</v>
      </c>
      <c r="Y28" s="212">
        <v>1.6239999532699585</v>
      </c>
      <c r="Z28" s="219">
        <f t="shared" si="1"/>
        <v>3.116541671256224</v>
      </c>
      <c r="AA28" s="151">
        <v>10.75</v>
      </c>
      <c r="AB28" s="152" t="s">
        <v>133</v>
      </c>
      <c r="AC28" s="2">
        <v>26</v>
      </c>
      <c r="AD28" s="151">
        <v>-2.5429999828338623</v>
      </c>
      <c r="AE28" s="258" t="s">
        <v>161</v>
      </c>
      <c r="AF28" s="1"/>
    </row>
    <row r="29" spans="1:32" ht="11.25" customHeight="1">
      <c r="A29" s="220">
        <v>27</v>
      </c>
      <c r="B29" s="212">
        <v>1.3600000143051147</v>
      </c>
      <c r="C29" s="212">
        <v>1.371000051498413</v>
      </c>
      <c r="D29" s="212">
        <v>0.7379999756813049</v>
      </c>
      <c r="E29" s="212">
        <v>0.7070000171661377</v>
      </c>
      <c r="F29" s="212">
        <v>0.17900000512599945</v>
      </c>
      <c r="G29" s="212">
        <v>0.08399999886751175</v>
      </c>
      <c r="H29" s="212">
        <v>-0.24300000071525574</v>
      </c>
      <c r="I29" s="212">
        <v>1.6150000095367432</v>
      </c>
      <c r="J29" s="212">
        <v>4.5929999351501465</v>
      </c>
      <c r="K29" s="212">
        <v>8.119999885559082</v>
      </c>
      <c r="L29" s="212">
        <v>10.989999771118164</v>
      </c>
      <c r="M29" s="212">
        <v>10.430000305175781</v>
      </c>
      <c r="N29" s="212">
        <v>9.649999618530273</v>
      </c>
      <c r="O29" s="212">
        <v>9.59000015258789</v>
      </c>
      <c r="P29" s="212">
        <v>9.59000015258789</v>
      </c>
      <c r="Q29" s="212">
        <v>9.300000190734863</v>
      </c>
      <c r="R29" s="212">
        <v>8.40999984741211</v>
      </c>
      <c r="S29" s="212">
        <v>7.429999828338623</v>
      </c>
      <c r="T29" s="212">
        <v>6.111000061035156</v>
      </c>
      <c r="U29" s="212">
        <v>5.614999771118164</v>
      </c>
      <c r="V29" s="212">
        <v>4.568999767303467</v>
      </c>
      <c r="W29" s="212">
        <v>4.019000053405762</v>
      </c>
      <c r="X29" s="212">
        <v>3.628000020980835</v>
      </c>
      <c r="Y29" s="212">
        <v>3.680999994277954</v>
      </c>
      <c r="Z29" s="219">
        <f t="shared" si="1"/>
        <v>5.0640416427825885</v>
      </c>
      <c r="AA29" s="151">
        <v>11.609999656677246</v>
      </c>
      <c r="AB29" s="152" t="s">
        <v>134</v>
      </c>
      <c r="AC29" s="2">
        <v>27</v>
      </c>
      <c r="AD29" s="151">
        <v>-0.421999990940094</v>
      </c>
      <c r="AE29" s="258" t="s">
        <v>162</v>
      </c>
      <c r="AF29" s="1"/>
    </row>
    <row r="30" spans="1:32" ht="11.25" customHeight="1">
      <c r="A30" s="220">
        <v>28</v>
      </c>
      <c r="B30" s="212">
        <v>3.5969998836517334</v>
      </c>
      <c r="C30" s="212">
        <v>3.4709999561309814</v>
      </c>
      <c r="D30" s="212">
        <v>3.2820000648498535</v>
      </c>
      <c r="E30" s="212">
        <v>3.2290000915527344</v>
      </c>
      <c r="F30" s="212">
        <v>3.071000099182129</v>
      </c>
      <c r="G30" s="212">
        <v>2.859999895095825</v>
      </c>
      <c r="H30" s="212">
        <v>2.8389999866485596</v>
      </c>
      <c r="I30" s="212">
        <v>3.8320000171661377</v>
      </c>
      <c r="J30" s="212">
        <v>5.142000198364258</v>
      </c>
      <c r="K30" s="212">
        <v>6.420000076293945</v>
      </c>
      <c r="L30" s="212">
        <v>7.139999866485596</v>
      </c>
      <c r="M30" s="212">
        <v>6.144999980926514</v>
      </c>
      <c r="N30" s="212">
        <v>6.747000217437744</v>
      </c>
      <c r="O30" s="212">
        <v>6.769999980926514</v>
      </c>
      <c r="P30" s="212">
        <v>6.50600004196167</v>
      </c>
      <c r="Q30" s="212">
        <v>6.26200008392334</v>
      </c>
      <c r="R30" s="212">
        <v>5.734000205993652</v>
      </c>
      <c r="S30" s="212">
        <v>5.269000053405762</v>
      </c>
      <c r="T30" s="212">
        <v>5.164000034332275</v>
      </c>
      <c r="U30" s="212">
        <v>5.204999923706055</v>
      </c>
      <c r="V30" s="212">
        <v>5.257999897003174</v>
      </c>
      <c r="W30" s="212">
        <v>5.247000217437744</v>
      </c>
      <c r="X30" s="212">
        <v>4.853000164031982</v>
      </c>
      <c r="Y30" s="212">
        <v>4.040999889373779</v>
      </c>
      <c r="Z30" s="219">
        <f t="shared" si="1"/>
        <v>4.920166701078415</v>
      </c>
      <c r="AA30" s="151">
        <v>7.590000152587891</v>
      </c>
      <c r="AB30" s="152" t="s">
        <v>135</v>
      </c>
      <c r="AC30" s="2">
        <v>28</v>
      </c>
      <c r="AD30" s="151">
        <v>2.7760000228881836</v>
      </c>
      <c r="AE30" s="258" t="s">
        <v>163</v>
      </c>
      <c r="AF30" s="1"/>
    </row>
    <row r="31" spans="1:32" ht="11.25" customHeight="1">
      <c r="A31" s="220">
        <v>29</v>
      </c>
      <c r="B31" s="212">
        <v>3.7139999866485596</v>
      </c>
      <c r="C31" s="212">
        <v>3.7149999141693115</v>
      </c>
      <c r="D31" s="212">
        <v>4.443999767303467</v>
      </c>
      <c r="E31" s="212">
        <v>4.633999824523926</v>
      </c>
      <c r="F31" s="212">
        <v>5.193999767303467</v>
      </c>
      <c r="G31" s="212">
        <v>6.388000011444092</v>
      </c>
      <c r="H31" s="212">
        <v>6.7789998054504395</v>
      </c>
      <c r="I31" s="212">
        <v>5.9019999504089355</v>
      </c>
      <c r="J31" s="212">
        <v>6.313000202178955</v>
      </c>
      <c r="K31" s="212">
        <v>6.688000202178955</v>
      </c>
      <c r="L31" s="212">
        <v>7.139999866485596</v>
      </c>
      <c r="M31" s="212">
        <v>8.0600004196167</v>
      </c>
      <c r="N31" s="212">
        <v>8.710000038146973</v>
      </c>
      <c r="O31" s="212">
        <v>8.479999542236328</v>
      </c>
      <c r="P31" s="212">
        <v>8.699999809265137</v>
      </c>
      <c r="Q31" s="212">
        <v>8.65999984741211</v>
      </c>
      <c r="R31" s="212">
        <v>9.039999961853027</v>
      </c>
      <c r="S31" s="212">
        <v>9.180000305175781</v>
      </c>
      <c r="T31" s="212">
        <v>8.979999542236328</v>
      </c>
      <c r="U31" s="212">
        <v>9.130000114440918</v>
      </c>
      <c r="V31" s="212">
        <v>9.960000038146973</v>
      </c>
      <c r="W31" s="212">
        <v>10.5</v>
      </c>
      <c r="X31" s="212">
        <v>10.65999984741211</v>
      </c>
      <c r="Y31" s="212">
        <v>10.489999771118164</v>
      </c>
      <c r="Z31" s="219">
        <f t="shared" si="1"/>
        <v>7.560874938964844</v>
      </c>
      <c r="AA31" s="151">
        <v>10.850000381469727</v>
      </c>
      <c r="AB31" s="152" t="s">
        <v>136</v>
      </c>
      <c r="AC31" s="2">
        <v>29</v>
      </c>
      <c r="AD31" s="151">
        <v>3.3970000743865967</v>
      </c>
      <c r="AE31" s="258" t="s">
        <v>164</v>
      </c>
      <c r="AF31" s="1"/>
    </row>
    <row r="32" spans="1:32" ht="11.25" customHeight="1">
      <c r="A32" s="220">
        <v>30</v>
      </c>
      <c r="B32" s="212">
        <v>10.489999771118164</v>
      </c>
      <c r="C32" s="212">
        <v>10.649999618530273</v>
      </c>
      <c r="D32" s="212">
        <v>10.720000267028809</v>
      </c>
      <c r="E32" s="212">
        <v>8.989999771118164</v>
      </c>
      <c r="F32" s="212">
        <v>9.779999732971191</v>
      </c>
      <c r="G32" s="212">
        <v>9.390000343322754</v>
      </c>
      <c r="H32" s="212">
        <v>10.319999694824219</v>
      </c>
      <c r="I32" s="212">
        <v>10.180000305175781</v>
      </c>
      <c r="J32" s="212">
        <v>10.1899995803833</v>
      </c>
      <c r="K32" s="212">
        <v>10.010000228881836</v>
      </c>
      <c r="L32" s="212">
        <v>9.739999771118164</v>
      </c>
      <c r="M32" s="212">
        <v>9.260000228881836</v>
      </c>
      <c r="N32" s="212">
        <v>9.050000190734863</v>
      </c>
      <c r="O32" s="212">
        <v>8.75</v>
      </c>
      <c r="P32" s="212">
        <v>8.399999618530273</v>
      </c>
      <c r="Q32" s="212">
        <v>7.909999847412109</v>
      </c>
      <c r="R32" s="212">
        <v>8.119999885559082</v>
      </c>
      <c r="S32" s="212">
        <v>8.329999923706055</v>
      </c>
      <c r="T32" s="212">
        <v>8.399999618530273</v>
      </c>
      <c r="U32" s="212">
        <v>8.619999885559082</v>
      </c>
      <c r="V32" s="212">
        <v>8.630000114440918</v>
      </c>
      <c r="W32" s="212">
        <v>9.0600004196167</v>
      </c>
      <c r="X32" s="212">
        <v>8.489999771118164</v>
      </c>
      <c r="Y32" s="212">
        <v>7.949999809265137</v>
      </c>
      <c r="Z32" s="219">
        <f t="shared" si="1"/>
        <v>9.226249933242798</v>
      </c>
      <c r="AA32" s="151">
        <v>10.9399995803833</v>
      </c>
      <c r="AB32" s="152" t="s">
        <v>137</v>
      </c>
      <c r="AC32" s="2">
        <v>30</v>
      </c>
      <c r="AD32" s="151">
        <v>7.860000133514404</v>
      </c>
      <c r="AE32" s="258" t="s">
        <v>165</v>
      </c>
      <c r="AF32" s="1"/>
    </row>
    <row r="33" spans="1:32" ht="11.25" customHeight="1">
      <c r="A33" s="220">
        <v>31</v>
      </c>
      <c r="B33" s="212">
        <v>7.25</v>
      </c>
      <c r="C33" s="212">
        <v>7.190000057220459</v>
      </c>
      <c r="D33" s="212">
        <v>6.741000175476074</v>
      </c>
      <c r="E33" s="212">
        <v>6.435999870300293</v>
      </c>
      <c r="F33" s="212">
        <v>6.118000030517578</v>
      </c>
      <c r="G33" s="212">
        <v>6.002999782562256</v>
      </c>
      <c r="H33" s="212">
        <v>5.940000057220459</v>
      </c>
      <c r="I33" s="212">
        <v>5.580999851226807</v>
      </c>
      <c r="J33" s="212">
        <v>5.540999889373779</v>
      </c>
      <c r="K33" s="212">
        <v>5.646999835968018</v>
      </c>
      <c r="L33" s="212">
        <v>6.124000072479248</v>
      </c>
      <c r="M33" s="212">
        <v>6.324999809265137</v>
      </c>
      <c r="N33" s="212">
        <v>4.061999797821045</v>
      </c>
      <c r="O33" s="212">
        <v>4.019999980926514</v>
      </c>
      <c r="P33" s="212">
        <v>5.561999797821045</v>
      </c>
      <c r="Q33" s="212">
        <v>4.84499979019165</v>
      </c>
      <c r="R33" s="212">
        <v>4.951000213623047</v>
      </c>
      <c r="S33" s="212">
        <v>5.203999996185303</v>
      </c>
      <c r="T33" s="212">
        <v>5.552999973297119</v>
      </c>
      <c r="U33" s="212">
        <v>5.890999794006348</v>
      </c>
      <c r="V33" s="212">
        <v>5.077000141143799</v>
      </c>
      <c r="W33" s="212">
        <v>5.541999816894531</v>
      </c>
      <c r="X33" s="212">
        <v>5.130000114440918</v>
      </c>
      <c r="Y33" s="212">
        <v>5.002999782562256</v>
      </c>
      <c r="Z33" s="219">
        <f t="shared" si="1"/>
        <v>5.655666609605153</v>
      </c>
      <c r="AA33" s="151">
        <v>7.980000019073486</v>
      </c>
      <c r="AB33" s="152" t="s">
        <v>138</v>
      </c>
      <c r="AC33" s="2">
        <v>31</v>
      </c>
      <c r="AD33" s="151">
        <v>3.734999895095825</v>
      </c>
      <c r="AE33" s="258" t="s">
        <v>166</v>
      </c>
      <c r="AF33" s="1"/>
    </row>
    <row r="34" spans="1:32" ht="15" customHeight="1">
      <c r="A34" s="221" t="s">
        <v>10</v>
      </c>
      <c r="B34" s="222">
        <f>AVERAGE(B3:B33)</f>
        <v>2.0935806386893794</v>
      </c>
      <c r="C34" s="222">
        <f aca="true" t="shared" si="2" ref="C34:R34">AVERAGE(C3:C33)</f>
        <v>2.065064481189174</v>
      </c>
      <c r="D34" s="222">
        <f t="shared" si="2"/>
        <v>1.827548404134089</v>
      </c>
      <c r="E34" s="222">
        <f t="shared" si="2"/>
        <v>1.5020322511273045</v>
      </c>
      <c r="F34" s="222">
        <f t="shared" si="2"/>
        <v>1.2813548270252444</v>
      </c>
      <c r="G34" s="222">
        <f t="shared" si="2"/>
        <v>1.5634838471249226</v>
      </c>
      <c r="H34" s="222">
        <f t="shared" si="2"/>
        <v>1.524096776400843</v>
      </c>
      <c r="I34" s="222">
        <f t="shared" si="2"/>
        <v>2.427354829445962</v>
      </c>
      <c r="J34" s="222">
        <f t="shared" si="2"/>
        <v>3.9553548097610474</v>
      </c>
      <c r="K34" s="222">
        <f t="shared" si="2"/>
        <v>5.912548418967955</v>
      </c>
      <c r="L34" s="222">
        <f t="shared" si="2"/>
        <v>7.280935425912181</v>
      </c>
      <c r="M34" s="222">
        <f t="shared" si="2"/>
        <v>8.192741978553034</v>
      </c>
      <c r="N34" s="222">
        <f t="shared" si="2"/>
        <v>7.867580644546017</v>
      </c>
      <c r="O34" s="222">
        <f t="shared" si="2"/>
        <v>7.904419368313205</v>
      </c>
      <c r="P34" s="222">
        <f t="shared" si="2"/>
        <v>7.9038709748175835</v>
      </c>
      <c r="Q34" s="222">
        <f t="shared" si="2"/>
        <v>7.350064508376583</v>
      </c>
      <c r="R34" s="222">
        <f t="shared" si="2"/>
        <v>6.523225807374524</v>
      </c>
      <c r="S34" s="222">
        <f aca="true" t="shared" si="3" ref="S34:Y34">AVERAGE(S3:S33)</f>
        <v>5.846129052100643</v>
      </c>
      <c r="T34" s="222">
        <f t="shared" si="3"/>
        <v>5.428774146182883</v>
      </c>
      <c r="U34" s="222">
        <f t="shared" si="3"/>
        <v>4.714451584123796</v>
      </c>
      <c r="V34" s="222">
        <f t="shared" si="3"/>
        <v>4.203838721398385</v>
      </c>
      <c r="W34" s="222">
        <f t="shared" si="3"/>
        <v>3.5517742032966306</v>
      </c>
      <c r="X34" s="222">
        <f t="shared" si="3"/>
        <v>3.085258045624341</v>
      </c>
      <c r="Y34" s="222">
        <f t="shared" si="3"/>
        <v>2.862387096809764</v>
      </c>
      <c r="Z34" s="222">
        <f>AVERAGE(B3:Y33)</f>
        <v>4.4528279517206455</v>
      </c>
      <c r="AA34" s="223">
        <f>(AVERAGE(最高))</f>
        <v>9.616290261668544</v>
      </c>
      <c r="AB34" s="224"/>
      <c r="AC34" s="225"/>
      <c r="AD34" s="223">
        <f>(AVERAGE(最低))</f>
        <v>-0.08638710768953446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21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13.869999885559082</v>
      </c>
      <c r="C46" s="3">
        <v>23</v>
      </c>
      <c r="D46" s="159" t="s">
        <v>131</v>
      </c>
      <c r="E46" s="202"/>
      <c r="F46" s="156"/>
      <c r="G46" s="166">
        <f>MIN(最低)</f>
        <v>-5.198999881744385</v>
      </c>
      <c r="H46" s="3">
        <v>16</v>
      </c>
      <c r="I46" s="260" t="s">
        <v>153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99"/>
      <c r="D48" s="200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10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18.40999984741211</v>
      </c>
      <c r="C3" s="212">
        <v>18.3799991607666</v>
      </c>
      <c r="D3" s="212">
        <v>18.520000457763672</v>
      </c>
      <c r="E3" s="212">
        <v>18.489999771118164</v>
      </c>
      <c r="F3" s="212">
        <v>18.5</v>
      </c>
      <c r="G3" s="212">
        <v>18.559999465942383</v>
      </c>
      <c r="H3" s="212">
        <v>19.010000228881836</v>
      </c>
      <c r="I3" s="212">
        <v>19.469999313354492</v>
      </c>
      <c r="J3" s="212">
        <v>20.18000030517578</v>
      </c>
      <c r="K3" s="212">
        <v>20.65999984741211</v>
      </c>
      <c r="L3" s="212">
        <v>20.520000457763672</v>
      </c>
      <c r="M3" s="212">
        <v>20.799999237060547</v>
      </c>
      <c r="N3" s="212">
        <v>20.59000015258789</v>
      </c>
      <c r="O3" s="212">
        <v>20.510000228881836</v>
      </c>
      <c r="P3" s="212">
        <v>20.450000762939453</v>
      </c>
      <c r="Q3" s="212">
        <v>20.100000381469727</v>
      </c>
      <c r="R3" s="212">
        <v>19.56999969482422</v>
      </c>
      <c r="S3" s="212">
        <v>19.190000534057617</v>
      </c>
      <c r="T3" s="212">
        <v>18.6200008392334</v>
      </c>
      <c r="U3" s="212">
        <v>18.81999969482422</v>
      </c>
      <c r="V3" s="212">
        <v>18.84000015258789</v>
      </c>
      <c r="W3" s="212">
        <v>19.020000457763672</v>
      </c>
      <c r="X3" s="212">
        <v>19.09000015258789</v>
      </c>
      <c r="Y3" s="212">
        <v>17.739999771118164</v>
      </c>
      <c r="Z3" s="219">
        <f aca="true" t="shared" si="0" ref="Z3:Z33">AVERAGE(B3:Y3)</f>
        <v>19.335000038146973</v>
      </c>
      <c r="AA3" s="151">
        <v>21.139999389648438</v>
      </c>
      <c r="AB3" s="152" t="s">
        <v>322</v>
      </c>
      <c r="AC3" s="2">
        <v>1</v>
      </c>
      <c r="AD3" s="151">
        <v>17.700000762939453</v>
      </c>
      <c r="AE3" s="258" t="s">
        <v>245</v>
      </c>
      <c r="AF3" s="1"/>
    </row>
    <row r="4" spans="1:32" ht="11.25" customHeight="1">
      <c r="A4" s="220">
        <v>2</v>
      </c>
      <c r="B4" s="212">
        <v>18.09000015258789</v>
      </c>
      <c r="C4" s="212">
        <v>17.520000457763672</v>
      </c>
      <c r="D4" s="212">
        <v>17.079999923706055</v>
      </c>
      <c r="E4" s="212">
        <v>17.079999923706055</v>
      </c>
      <c r="F4" s="212">
        <v>16.8700008392334</v>
      </c>
      <c r="G4" s="212">
        <v>16.920000076293945</v>
      </c>
      <c r="H4" s="212">
        <v>17.520000457763672</v>
      </c>
      <c r="I4" s="212">
        <v>18.31999969482422</v>
      </c>
      <c r="J4" s="212">
        <v>18.90999984741211</v>
      </c>
      <c r="K4" s="212">
        <v>19.489999771118164</v>
      </c>
      <c r="L4" s="212">
        <v>19.809999465942383</v>
      </c>
      <c r="M4" s="212">
        <v>20.350000381469727</v>
      </c>
      <c r="N4" s="212">
        <v>19.90999984741211</v>
      </c>
      <c r="O4" s="212">
        <v>21.15999984741211</v>
      </c>
      <c r="P4" s="212">
        <v>21.559999465942383</v>
      </c>
      <c r="Q4" s="212">
        <v>21.889999389648438</v>
      </c>
      <c r="R4" s="212">
        <v>21.950000762939453</v>
      </c>
      <c r="S4" s="213">
        <v>22.1299991607666</v>
      </c>
      <c r="T4" s="212">
        <v>22.260000228881836</v>
      </c>
      <c r="U4" s="212">
        <v>22.1200008392334</v>
      </c>
      <c r="V4" s="212">
        <v>22.399999618530273</v>
      </c>
      <c r="W4" s="212">
        <v>21.940000534057617</v>
      </c>
      <c r="X4" s="212">
        <v>21.709999084472656</v>
      </c>
      <c r="Y4" s="212">
        <v>21.700000762939453</v>
      </c>
      <c r="Z4" s="219">
        <f t="shared" si="0"/>
        <v>19.945416688919067</v>
      </c>
      <c r="AA4" s="151">
        <v>22.459999084472656</v>
      </c>
      <c r="AB4" s="152" t="s">
        <v>459</v>
      </c>
      <c r="AC4" s="2">
        <v>2</v>
      </c>
      <c r="AD4" s="151">
        <v>16.59000015258789</v>
      </c>
      <c r="AE4" s="258" t="s">
        <v>380</v>
      </c>
      <c r="AF4" s="1"/>
    </row>
    <row r="5" spans="1:32" ht="11.25" customHeight="1">
      <c r="A5" s="220">
        <v>3</v>
      </c>
      <c r="B5" s="212">
        <v>21.889999389648438</v>
      </c>
      <c r="C5" s="212">
        <v>21.799999237060547</v>
      </c>
      <c r="D5" s="212">
        <v>21.56999969482422</v>
      </c>
      <c r="E5" s="212">
        <v>21.3700008392334</v>
      </c>
      <c r="F5" s="212">
        <v>21.399999618530273</v>
      </c>
      <c r="G5" s="212">
        <v>21.420000076293945</v>
      </c>
      <c r="H5" s="212">
        <v>21.81999969482422</v>
      </c>
      <c r="I5" s="212">
        <v>22.459999084472656</v>
      </c>
      <c r="J5" s="212">
        <v>23.709999084472656</v>
      </c>
      <c r="K5" s="212">
        <v>23.350000381469727</v>
      </c>
      <c r="L5" s="212">
        <v>22.329999923706055</v>
      </c>
      <c r="M5" s="212">
        <v>21.280000686645508</v>
      </c>
      <c r="N5" s="212">
        <v>22.290000915527344</v>
      </c>
      <c r="O5" s="212">
        <v>22.329999923706055</v>
      </c>
      <c r="P5" s="212">
        <v>22.1200008392334</v>
      </c>
      <c r="Q5" s="212">
        <v>21.690000534057617</v>
      </c>
      <c r="R5" s="212">
        <v>21.450000762939453</v>
      </c>
      <c r="S5" s="212">
        <v>21.510000228881836</v>
      </c>
      <c r="T5" s="212">
        <v>20.90999984741211</v>
      </c>
      <c r="U5" s="212">
        <v>20.709999084472656</v>
      </c>
      <c r="V5" s="212">
        <v>20.260000228881836</v>
      </c>
      <c r="W5" s="212">
        <v>20.1200008392334</v>
      </c>
      <c r="X5" s="212">
        <v>19.90999984741211</v>
      </c>
      <c r="Y5" s="212">
        <v>19.920000076293945</v>
      </c>
      <c r="Z5" s="219">
        <f t="shared" si="0"/>
        <v>21.56750003496806</v>
      </c>
      <c r="AA5" s="151">
        <v>24.020000457763672</v>
      </c>
      <c r="AB5" s="152" t="s">
        <v>460</v>
      </c>
      <c r="AC5" s="2">
        <v>3</v>
      </c>
      <c r="AD5" s="151">
        <v>19.40999984741211</v>
      </c>
      <c r="AE5" s="258" t="s">
        <v>469</v>
      </c>
      <c r="AF5" s="1"/>
    </row>
    <row r="6" spans="1:32" ht="11.25" customHeight="1">
      <c r="A6" s="220">
        <v>4</v>
      </c>
      <c r="B6" s="212">
        <v>19.829999923706055</v>
      </c>
      <c r="C6" s="212">
        <v>19.510000228881836</v>
      </c>
      <c r="D6" s="212">
        <v>18.700000762939453</v>
      </c>
      <c r="E6" s="212">
        <v>17.209999084472656</v>
      </c>
      <c r="F6" s="212">
        <v>17.219999313354492</v>
      </c>
      <c r="G6" s="212">
        <v>16.8700008392334</v>
      </c>
      <c r="H6" s="212">
        <v>16.3700008392334</v>
      </c>
      <c r="I6" s="212">
        <v>19.239999771118164</v>
      </c>
      <c r="J6" s="212">
        <v>20.899999618530273</v>
      </c>
      <c r="K6" s="212">
        <v>21.860000610351562</v>
      </c>
      <c r="L6" s="212">
        <v>21.530000686645508</v>
      </c>
      <c r="M6" s="212">
        <v>22.399999618530273</v>
      </c>
      <c r="N6" s="212">
        <v>22.100000381469727</v>
      </c>
      <c r="O6" s="212">
        <v>22.579999923706055</v>
      </c>
      <c r="P6" s="212">
        <v>22.65999984741211</v>
      </c>
      <c r="Q6" s="212">
        <v>21.8799991607666</v>
      </c>
      <c r="R6" s="212">
        <v>20.799999237060547</v>
      </c>
      <c r="S6" s="212">
        <v>19.850000381469727</v>
      </c>
      <c r="T6" s="212">
        <v>19.579999923706055</v>
      </c>
      <c r="U6" s="212">
        <v>18.65999984741211</v>
      </c>
      <c r="V6" s="212">
        <v>17.3799991607666</v>
      </c>
      <c r="W6" s="212">
        <v>16.780000686645508</v>
      </c>
      <c r="X6" s="212">
        <v>17.56999969482422</v>
      </c>
      <c r="Y6" s="212">
        <v>16.610000610351562</v>
      </c>
      <c r="Z6" s="219">
        <f t="shared" si="0"/>
        <v>19.50375000635783</v>
      </c>
      <c r="AA6" s="151">
        <v>23.229999542236328</v>
      </c>
      <c r="AB6" s="152" t="s">
        <v>211</v>
      </c>
      <c r="AC6" s="2">
        <v>4</v>
      </c>
      <c r="AD6" s="151">
        <v>16.270000457763672</v>
      </c>
      <c r="AE6" s="258" t="s">
        <v>470</v>
      </c>
      <c r="AF6" s="1"/>
    </row>
    <row r="7" spans="1:32" ht="11.25" customHeight="1">
      <c r="A7" s="220">
        <v>5</v>
      </c>
      <c r="B7" s="212">
        <v>16.260000228881836</v>
      </c>
      <c r="C7" s="212">
        <v>16.280000686645508</v>
      </c>
      <c r="D7" s="212">
        <v>15.760000228881836</v>
      </c>
      <c r="E7" s="212">
        <v>16.399999618530273</v>
      </c>
      <c r="F7" s="212">
        <v>15.920000076293945</v>
      </c>
      <c r="G7" s="212">
        <v>16</v>
      </c>
      <c r="H7" s="212">
        <v>16.209999084472656</v>
      </c>
      <c r="I7" s="212">
        <v>17.540000915527344</v>
      </c>
      <c r="J7" s="212">
        <v>19.059999465942383</v>
      </c>
      <c r="K7" s="212">
        <v>20.399999618530273</v>
      </c>
      <c r="L7" s="212">
        <v>20.68000030517578</v>
      </c>
      <c r="M7" s="212">
        <v>20.6200008392334</v>
      </c>
      <c r="N7" s="212">
        <v>20.549999237060547</v>
      </c>
      <c r="O7" s="212">
        <v>20</v>
      </c>
      <c r="P7" s="212">
        <v>19.489999771118164</v>
      </c>
      <c r="Q7" s="212">
        <v>18.420000076293945</v>
      </c>
      <c r="R7" s="212">
        <v>17.43000030517578</v>
      </c>
      <c r="S7" s="212">
        <v>17.520000457763672</v>
      </c>
      <c r="T7" s="212">
        <v>17.43000030517578</v>
      </c>
      <c r="U7" s="212">
        <v>17.25</v>
      </c>
      <c r="V7" s="212">
        <v>17.09000015258789</v>
      </c>
      <c r="W7" s="212">
        <v>16.760000228881836</v>
      </c>
      <c r="X7" s="212">
        <v>16.530000686645508</v>
      </c>
      <c r="Y7" s="212">
        <v>16.25</v>
      </c>
      <c r="Z7" s="219">
        <f t="shared" si="0"/>
        <v>17.74375009536743</v>
      </c>
      <c r="AA7" s="151">
        <v>21.110000610351562</v>
      </c>
      <c r="AB7" s="152" t="s">
        <v>461</v>
      </c>
      <c r="AC7" s="2">
        <v>5</v>
      </c>
      <c r="AD7" s="151">
        <v>15.619999885559082</v>
      </c>
      <c r="AE7" s="258" t="s">
        <v>408</v>
      </c>
      <c r="AF7" s="1"/>
    </row>
    <row r="8" spans="1:32" ht="11.25" customHeight="1">
      <c r="A8" s="220">
        <v>6</v>
      </c>
      <c r="B8" s="212">
        <v>16.149999618530273</v>
      </c>
      <c r="C8" s="212">
        <v>15.670000076293945</v>
      </c>
      <c r="D8" s="212">
        <v>15.869999885559082</v>
      </c>
      <c r="E8" s="212">
        <v>15.680000305175781</v>
      </c>
      <c r="F8" s="212">
        <v>15.520000457763672</v>
      </c>
      <c r="G8" s="212">
        <v>15.619999885559082</v>
      </c>
      <c r="H8" s="212">
        <v>15.619999885559082</v>
      </c>
      <c r="I8" s="212">
        <v>16.020000457763672</v>
      </c>
      <c r="J8" s="212">
        <v>16.440000534057617</v>
      </c>
      <c r="K8" s="212">
        <v>16.850000381469727</v>
      </c>
      <c r="L8" s="212">
        <v>16.90999984741211</v>
      </c>
      <c r="M8" s="212">
        <v>17.31999969482422</v>
      </c>
      <c r="N8" s="212">
        <v>17.8700008392334</v>
      </c>
      <c r="O8" s="212">
        <v>18.559999465942383</v>
      </c>
      <c r="P8" s="212">
        <v>18.399999618530273</v>
      </c>
      <c r="Q8" s="212">
        <v>18.5</v>
      </c>
      <c r="R8" s="212">
        <v>18.040000915527344</v>
      </c>
      <c r="S8" s="212">
        <v>17.450000762939453</v>
      </c>
      <c r="T8" s="212">
        <v>17.219999313354492</v>
      </c>
      <c r="U8" s="212">
        <v>17.209999084472656</v>
      </c>
      <c r="V8" s="212">
        <v>17.239999771118164</v>
      </c>
      <c r="W8" s="212">
        <v>17.510000228881836</v>
      </c>
      <c r="X8" s="212">
        <v>17.020000457763672</v>
      </c>
      <c r="Y8" s="212">
        <v>16.90999984741211</v>
      </c>
      <c r="Z8" s="219">
        <f t="shared" si="0"/>
        <v>16.900000055631</v>
      </c>
      <c r="AA8" s="151">
        <v>18.829999923706055</v>
      </c>
      <c r="AB8" s="152" t="s">
        <v>462</v>
      </c>
      <c r="AC8" s="2">
        <v>6</v>
      </c>
      <c r="AD8" s="151">
        <v>15.420000076293945</v>
      </c>
      <c r="AE8" s="258" t="s">
        <v>471</v>
      </c>
      <c r="AF8" s="1"/>
    </row>
    <row r="9" spans="1:32" ht="11.25" customHeight="1">
      <c r="A9" s="220">
        <v>7</v>
      </c>
      <c r="B9" s="212">
        <v>16.729999542236328</v>
      </c>
      <c r="C9" s="212">
        <v>16.559999465942383</v>
      </c>
      <c r="D9" s="212">
        <v>16.360000610351562</v>
      </c>
      <c r="E9" s="212">
        <v>16.350000381469727</v>
      </c>
      <c r="F9" s="212">
        <v>16.299999237060547</v>
      </c>
      <c r="G9" s="212">
        <v>16.510000228881836</v>
      </c>
      <c r="H9" s="212">
        <v>16.40999984741211</v>
      </c>
      <c r="I9" s="212">
        <v>16.969999313354492</v>
      </c>
      <c r="J9" s="212">
        <v>17.020000457763672</v>
      </c>
      <c r="K9" s="212">
        <v>17.59000015258789</v>
      </c>
      <c r="L9" s="212">
        <v>18.149999618530273</v>
      </c>
      <c r="M9" s="212">
        <v>18.030000686645508</v>
      </c>
      <c r="N9" s="212">
        <v>17.360000610351562</v>
      </c>
      <c r="O9" s="212">
        <v>17.09000015258789</v>
      </c>
      <c r="P9" s="212">
        <v>16.860000610351562</v>
      </c>
      <c r="Q9" s="212">
        <v>16.829999923706055</v>
      </c>
      <c r="R9" s="212">
        <v>16.6299991607666</v>
      </c>
      <c r="S9" s="212">
        <v>16.829999923706055</v>
      </c>
      <c r="T9" s="212">
        <v>16.68000030517578</v>
      </c>
      <c r="U9" s="212">
        <v>16.6200008392334</v>
      </c>
      <c r="V9" s="212">
        <v>16.520000457763672</v>
      </c>
      <c r="W9" s="212">
        <v>16.1299991607666</v>
      </c>
      <c r="X9" s="212">
        <v>16.030000686645508</v>
      </c>
      <c r="Y9" s="212">
        <v>16.59000015258789</v>
      </c>
      <c r="Z9" s="219">
        <f t="shared" si="0"/>
        <v>16.797916730244953</v>
      </c>
      <c r="AA9" s="151">
        <v>18.290000915527344</v>
      </c>
      <c r="AB9" s="152" t="s">
        <v>214</v>
      </c>
      <c r="AC9" s="2">
        <v>7</v>
      </c>
      <c r="AD9" s="151">
        <v>15.890000343322754</v>
      </c>
      <c r="AE9" s="258" t="s">
        <v>472</v>
      </c>
      <c r="AF9" s="1"/>
    </row>
    <row r="10" spans="1:32" ht="11.25" customHeight="1">
      <c r="A10" s="220">
        <v>8</v>
      </c>
      <c r="B10" s="212">
        <v>16.850000381469727</v>
      </c>
      <c r="C10" s="212">
        <v>16.5</v>
      </c>
      <c r="D10" s="212">
        <v>15.449999809265137</v>
      </c>
      <c r="E10" s="212">
        <v>15.649999618530273</v>
      </c>
      <c r="F10" s="212">
        <v>15.960000038146973</v>
      </c>
      <c r="G10" s="212">
        <v>17.489999771118164</v>
      </c>
      <c r="H10" s="212">
        <v>21.75</v>
      </c>
      <c r="I10" s="212">
        <v>21.65999984741211</v>
      </c>
      <c r="J10" s="212">
        <v>24.260000228881836</v>
      </c>
      <c r="K10" s="212">
        <v>24.1200008392334</v>
      </c>
      <c r="L10" s="212">
        <v>22.3799991607666</v>
      </c>
      <c r="M10" s="212">
        <v>23.25</v>
      </c>
      <c r="N10" s="212">
        <v>24.209999084472656</v>
      </c>
      <c r="O10" s="212">
        <v>23.68000030517578</v>
      </c>
      <c r="P10" s="212">
        <v>23.899999618530273</v>
      </c>
      <c r="Q10" s="212">
        <v>23.440000534057617</v>
      </c>
      <c r="R10" s="212">
        <v>21.81999969482422</v>
      </c>
      <c r="S10" s="212">
        <v>20.399999618530273</v>
      </c>
      <c r="T10" s="212">
        <v>19.329999923706055</v>
      </c>
      <c r="U10" s="212">
        <v>18.209999084472656</v>
      </c>
      <c r="V10" s="212">
        <v>16.940000534057617</v>
      </c>
      <c r="W10" s="212">
        <v>18.479999542236328</v>
      </c>
      <c r="X10" s="212">
        <v>17.510000228881836</v>
      </c>
      <c r="Y10" s="212">
        <v>17.760000228881836</v>
      </c>
      <c r="Z10" s="219">
        <f t="shared" si="0"/>
        <v>20.041666587193806</v>
      </c>
      <c r="AA10" s="151">
        <v>24.5</v>
      </c>
      <c r="AB10" s="152" t="s">
        <v>62</v>
      </c>
      <c r="AC10" s="2">
        <v>8</v>
      </c>
      <c r="AD10" s="151">
        <v>15.130000114440918</v>
      </c>
      <c r="AE10" s="258" t="s">
        <v>473</v>
      </c>
      <c r="AF10" s="1"/>
    </row>
    <row r="11" spans="1:32" ht="11.25" customHeight="1">
      <c r="A11" s="220">
        <v>9</v>
      </c>
      <c r="B11" s="212">
        <v>17.239999771118164</v>
      </c>
      <c r="C11" s="212">
        <v>16.3799991607666</v>
      </c>
      <c r="D11" s="212">
        <v>14.59000015258789</v>
      </c>
      <c r="E11" s="212">
        <v>14.239999771118164</v>
      </c>
      <c r="F11" s="212">
        <v>13.460000038146973</v>
      </c>
      <c r="G11" s="212">
        <v>13.470000267028809</v>
      </c>
      <c r="H11" s="212">
        <v>14.489999771118164</v>
      </c>
      <c r="I11" s="212">
        <v>16.84000015258789</v>
      </c>
      <c r="J11" s="212">
        <v>18.739999771118164</v>
      </c>
      <c r="K11" s="212">
        <v>21.3799991607666</v>
      </c>
      <c r="L11" s="212">
        <v>22.079999923706055</v>
      </c>
      <c r="M11" s="212">
        <v>23.040000915527344</v>
      </c>
      <c r="N11" s="212">
        <v>22.3799991607666</v>
      </c>
      <c r="O11" s="212">
        <v>22.600000381469727</v>
      </c>
      <c r="P11" s="212">
        <v>22.56999969482422</v>
      </c>
      <c r="Q11" s="212">
        <v>21.459999084472656</v>
      </c>
      <c r="R11" s="212">
        <v>20.15999984741211</v>
      </c>
      <c r="S11" s="212">
        <v>18.489999771118164</v>
      </c>
      <c r="T11" s="212">
        <v>17.56999969482422</v>
      </c>
      <c r="U11" s="212">
        <v>17.68000030517578</v>
      </c>
      <c r="V11" s="212">
        <v>16.610000610351562</v>
      </c>
      <c r="W11" s="212">
        <v>15.84000015258789</v>
      </c>
      <c r="X11" s="212">
        <v>14.779999732971191</v>
      </c>
      <c r="Y11" s="212">
        <v>15.460000038146973</v>
      </c>
      <c r="Z11" s="219">
        <f t="shared" si="0"/>
        <v>17.981249888737995</v>
      </c>
      <c r="AA11" s="151">
        <v>23.81999969482422</v>
      </c>
      <c r="AB11" s="152" t="s">
        <v>230</v>
      </c>
      <c r="AC11" s="2">
        <v>9</v>
      </c>
      <c r="AD11" s="151">
        <v>13.09000015258789</v>
      </c>
      <c r="AE11" s="258" t="s">
        <v>418</v>
      </c>
      <c r="AF11" s="1"/>
    </row>
    <row r="12" spans="1:32" ht="11.25" customHeight="1">
      <c r="A12" s="228">
        <v>10</v>
      </c>
      <c r="B12" s="214">
        <v>13.5600004196167</v>
      </c>
      <c r="C12" s="214">
        <v>14.010000228881836</v>
      </c>
      <c r="D12" s="214">
        <v>14.729999542236328</v>
      </c>
      <c r="E12" s="214">
        <v>14.109999656677246</v>
      </c>
      <c r="F12" s="214">
        <v>13.869999885559082</v>
      </c>
      <c r="G12" s="214">
        <v>12.1899995803833</v>
      </c>
      <c r="H12" s="214">
        <v>14.210000038146973</v>
      </c>
      <c r="I12" s="214">
        <v>15.380000114440918</v>
      </c>
      <c r="J12" s="214">
        <v>16.389999389648438</v>
      </c>
      <c r="K12" s="214">
        <v>18.229999542236328</v>
      </c>
      <c r="L12" s="214">
        <v>18.649999618530273</v>
      </c>
      <c r="M12" s="214">
        <v>18.479999542236328</v>
      </c>
      <c r="N12" s="214">
        <v>17.829999923706055</v>
      </c>
      <c r="O12" s="214">
        <v>17.649999618530273</v>
      </c>
      <c r="P12" s="214">
        <v>17.579999923706055</v>
      </c>
      <c r="Q12" s="214">
        <v>17.59000015258789</v>
      </c>
      <c r="R12" s="214">
        <v>17.309999465942383</v>
      </c>
      <c r="S12" s="214">
        <v>15.1899995803833</v>
      </c>
      <c r="T12" s="214">
        <v>14.859999656677246</v>
      </c>
      <c r="U12" s="214">
        <v>14.210000038146973</v>
      </c>
      <c r="V12" s="214">
        <v>13.319999694824219</v>
      </c>
      <c r="W12" s="214">
        <v>12.210000038146973</v>
      </c>
      <c r="X12" s="214">
        <v>12.119999885559082</v>
      </c>
      <c r="Y12" s="214">
        <v>11.670000076293945</v>
      </c>
      <c r="Z12" s="229">
        <f t="shared" si="0"/>
        <v>15.22291648387909</v>
      </c>
      <c r="AA12" s="157">
        <v>18.899999618530273</v>
      </c>
      <c r="AB12" s="215" t="s">
        <v>463</v>
      </c>
      <c r="AC12" s="216">
        <v>10</v>
      </c>
      <c r="AD12" s="157">
        <v>11.640000343322754</v>
      </c>
      <c r="AE12" s="259" t="s">
        <v>84</v>
      </c>
      <c r="AF12" s="1"/>
    </row>
    <row r="13" spans="1:32" ht="11.25" customHeight="1">
      <c r="A13" s="220">
        <v>11</v>
      </c>
      <c r="B13" s="212">
        <v>11.210000038146973</v>
      </c>
      <c r="C13" s="212">
        <v>10.770000457763672</v>
      </c>
      <c r="D13" s="212">
        <v>10.569999694824219</v>
      </c>
      <c r="E13" s="212">
        <v>10.5600004196167</v>
      </c>
      <c r="F13" s="212">
        <v>10.829999923706055</v>
      </c>
      <c r="G13" s="212">
        <v>9.899999618530273</v>
      </c>
      <c r="H13" s="212">
        <v>12.079999923706055</v>
      </c>
      <c r="I13" s="212">
        <v>14.989999771118164</v>
      </c>
      <c r="J13" s="212">
        <v>17.049999237060547</v>
      </c>
      <c r="K13" s="212">
        <v>19.010000228881836</v>
      </c>
      <c r="L13" s="212">
        <v>21.540000915527344</v>
      </c>
      <c r="M13" s="212">
        <v>22.850000381469727</v>
      </c>
      <c r="N13" s="212">
        <v>20.790000915527344</v>
      </c>
      <c r="O13" s="212">
        <v>20.329999923706055</v>
      </c>
      <c r="P13" s="212">
        <v>20.110000610351562</v>
      </c>
      <c r="Q13" s="212">
        <v>19.450000762939453</v>
      </c>
      <c r="R13" s="212">
        <v>18.600000381469727</v>
      </c>
      <c r="S13" s="212">
        <v>17.559999465942383</v>
      </c>
      <c r="T13" s="212">
        <v>16.549999237060547</v>
      </c>
      <c r="U13" s="212">
        <v>16.450000762939453</v>
      </c>
      <c r="V13" s="212">
        <v>14.819999694824219</v>
      </c>
      <c r="W13" s="212">
        <v>13.619999885559082</v>
      </c>
      <c r="X13" s="212">
        <v>12.390000343322754</v>
      </c>
      <c r="Y13" s="212">
        <v>11.479999542236328</v>
      </c>
      <c r="Z13" s="219">
        <f t="shared" si="0"/>
        <v>15.56291675567627</v>
      </c>
      <c r="AA13" s="151">
        <v>23.31999969482422</v>
      </c>
      <c r="AB13" s="152" t="s">
        <v>464</v>
      </c>
      <c r="AC13" s="2">
        <v>11</v>
      </c>
      <c r="AD13" s="151">
        <v>9.819999694824219</v>
      </c>
      <c r="AE13" s="258" t="s">
        <v>474</v>
      </c>
      <c r="AF13" s="1"/>
    </row>
    <row r="14" spans="1:32" ht="11.25" customHeight="1">
      <c r="A14" s="220">
        <v>12</v>
      </c>
      <c r="B14" s="212">
        <v>11.25</v>
      </c>
      <c r="C14" s="212">
        <v>10.65999984741211</v>
      </c>
      <c r="D14" s="212">
        <v>11.380000114440918</v>
      </c>
      <c r="E14" s="212">
        <v>10.680000305175781</v>
      </c>
      <c r="F14" s="212">
        <v>10.729999542236328</v>
      </c>
      <c r="G14" s="212">
        <v>10.75</v>
      </c>
      <c r="H14" s="212">
        <v>11.579999923706055</v>
      </c>
      <c r="I14" s="212">
        <v>13.609999656677246</v>
      </c>
      <c r="J14" s="212">
        <v>15.579999923706055</v>
      </c>
      <c r="K14" s="212">
        <v>17.610000610351562</v>
      </c>
      <c r="L14" s="212">
        <v>18.110000610351562</v>
      </c>
      <c r="M14" s="212">
        <v>17.809999465942383</v>
      </c>
      <c r="N14" s="212">
        <v>17.780000686645508</v>
      </c>
      <c r="O14" s="212">
        <v>17.43000030517578</v>
      </c>
      <c r="P14" s="212">
        <v>17.309999465942383</v>
      </c>
      <c r="Q14" s="212">
        <v>17.229999542236328</v>
      </c>
      <c r="R14" s="212">
        <v>17.350000381469727</v>
      </c>
      <c r="S14" s="212">
        <v>17.200000762939453</v>
      </c>
      <c r="T14" s="212">
        <v>16.90999984741211</v>
      </c>
      <c r="U14" s="212">
        <v>16.959999084472656</v>
      </c>
      <c r="V14" s="212">
        <v>15.720000267028809</v>
      </c>
      <c r="W14" s="212">
        <v>15.6899995803833</v>
      </c>
      <c r="X14" s="212">
        <v>15.899999618530273</v>
      </c>
      <c r="Y14" s="212">
        <v>14.890000343322754</v>
      </c>
      <c r="Z14" s="219">
        <f t="shared" si="0"/>
        <v>15.004999995231628</v>
      </c>
      <c r="AA14" s="151">
        <v>18.84000015258789</v>
      </c>
      <c r="AB14" s="152" t="s">
        <v>172</v>
      </c>
      <c r="AC14" s="2">
        <v>12</v>
      </c>
      <c r="AD14" s="151">
        <v>10.199999809265137</v>
      </c>
      <c r="AE14" s="258" t="s">
        <v>475</v>
      </c>
      <c r="AF14" s="1"/>
    </row>
    <row r="15" spans="1:32" ht="11.25" customHeight="1">
      <c r="A15" s="220">
        <v>13</v>
      </c>
      <c r="B15" s="212">
        <v>14.479999542236328</v>
      </c>
      <c r="C15" s="212">
        <v>15.6899995803833</v>
      </c>
      <c r="D15" s="212">
        <v>14.880000114440918</v>
      </c>
      <c r="E15" s="212">
        <v>15.300000190734863</v>
      </c>
      <c r="F15" s="212">
        <v>14.800000190734863</v>
      </c>
      <c r="G15" s="212">
        <v>15.4399995803833</v>
      </c>
      <c r="H15" s="212">
        <v>14.75</v>
      </c>
      <c r="I15" s="212">
        <v>15.630000114440918</v>
      </c>
      <c r="J15" s="212">
        <v>16.59000015258789</v>
      </c>
      <c r="K15" s="212">
        <v>18.75</v>
      </c>
      <c r="L15" s="212">
        <v>20.040000915527344</v>
      </c>
      <c r="M15" s="212">
        <v>20.3700008392334</v>
      </c>
      <c r="N15" s="212">
        <v>19.639999389648438</v>
      </c>
      <c r="O15" s="212">
        <v>19.68000030517578</v>
      </c>
      <c r="P15" s="212">
        <v>19.790000915527344</v>
      </c>
      <c r="Q15" s="212">
        <v>19.75</v>
      </c>
      <c r="R15" s="212">
        <v>19.040000915527344</v>
      </c>
      <c r="S15" s="212">
        <v>18.649999618530273</v>
      </c>
      <c r="T15" s="212">
        <v>18.170000076293945</v>
      </c>
      <c r="U15" s="212">
        <v>17.5</v>
      </c>
      <c r="V15" s="212">
        <v>16.239999771118164</v>
      </c>
      <c r="W15" s="212">
        <v>15.890000343322754</v>
      </c>
      <c r="X15" s="212">
        <v>13.869999885559082</v>
      </c>
      <c r="Y15" s="212">
        <v>13.739999771118164</v>
      </c>
      <c r="Z15" s="219">
        <f t="shared" si="0"/>
        <v>17.02833342552185</v>
      </c>
      <c r="AA15" s="151">
        <v>21.139999389648438</v>
      </c>
      <c r="AB15" s="152" t="s">
        <v>214</v>
      </c>
      <c r="AC15" s="2">
        <v>13</v>
      </c>
      <c r="AD15" s="151">
        <v>13.569999694824219</v>
      </c>
      <c r="AE15" s="258" t="s">
        <v>476</v>
      </c>
      <c r="AF15" s="1"/>
    </row>
    <row r="16" spans="1:32" ht="11.25" customHeight="1">
      <c r="A16" s="220">
        <v>14</v>
      </c>
      <c r="B16" s="212">
        <v>14.640000343322754</v>
      </c>
      <c r="C16" s="212">
        <v>14.4399995803833</v>
      </c>
      <c r="D16" s="212">
        <v>14.930000305175781</v>
      </c>
      <c r="E16" s="212">
        <v>15.65999984741211</v>
      </c>
      <c r="F16" s="212">
        <v>13.220000267028809</v>
      </c>
      <c r="G16" s="212">
        <v>12.880000114440918</v>
      </c>
      <c r="H16" s="212">
        <v>13.569999694824219</v>
      </c>
      <c r="I16" s="212">
        <v>16</v>
      </c>
      <c r="J16" s="212">
        <v>18.260000228881836</v>
      </c>
      <c r="K16" s="212">
        <v>18.239999771118164</v>
      </c>
      <c r="L16" s="212">
        <v>19.489999771118164</v>
      </c>
      <c r="M16" s="212">
        <v>20.030000686645508</v>
      </c>
      <c r="N16" s="212">
        <v>19.280000686645508</v>
      </c>
      <c r="O16" s="212">
        <v>19.3700008392334</v>
      </c>
      <c r="P16" s="212">
        <v>19.059999465942383</v>
      </c>
      <c r="Q16" s="212">
        <v>18.709999084472656</v>
      </c>
      <c r="R16" s="212">
        <v>16.280000686645508</v>
      </c>
      <c r="S16" s="212">
        <v>15.84000015258789</v>
      </c>
      <c r="T16" s="212">
        <v>15.199999809265137</v>
      </c>
      <c r="U16" s="212">
        <v>15.100000381469727</v>
      </c>
      <c r="V16" s="212">
        <v>15.779999732971191</v>
      </c>
      <c r="W16" s="212">
        <v>15.399999618530273</v>
      </c>
      <c r="X16" s="212">
        <v>13.600000381469727</v>
      </c>
      <c r="Y16" s="212">
        <v>13.010000228881836</v>
      </c>
      <c r="Z16" s="219">
        <f t="shared" si="0"/>
        <v>16.166250069936115</v>
      </c>
      <c r="AA16" s="151">
        <v>20.540000915527344</v>
      </c>
      <c r="AB16" s="152" t="s">
        <v>175</v>
      </c>
      <c r="AC16" s="2">
        <v>14</v>
      </c>
      <c r="AD16" s="151">
        <v>12.65999984741211</v>
      </c>
      <c r="AE16" s="258" t="s">
        <v>149</v>
      </c>
      <c r="AF16" s="1"/>
    </row>
    <row r="17" spans="1:32" ht="11.25" customHeight="1">
      <c r="A17" s="220">
        <v>15</v>
      </c>
      <c r="B17" s="212">
        <v>12.8100004196167</v>
      </c>
      <c r="C17" s="212">
        <v>12.930000305175781</v>
      </c>
      <c r="D17" s="212">
        <v>12.460000038146973</v>
      </c>
      <c r="E17" s="212">
        <v>12.239999771118164</v>
      </c>
      <c r="F17" s="212">
        <v>13.670000076293945</v>
      </c>
      <c r="G17" s="212">
        <v>11.850000381469727</v>
      </c>
      <c r="H17" s="212">
        <v>14.289999961853027</v>
      </c>
      <c r="I17" s="212">
        <v>16.190000534057617</v>
      </c>
      <c r="J17" s="212">
        <v>17.950000762939453</v>
      </c>
      <c r="K17" s="212">
        <v>18.170000076293945</v>
      </c>
      <c r="L17" s="212">
        <v>18.65999984741211</v>
      </c>
      <c r="M17" s="212">
        <v>18.81999969482422</v>
      </c>
      <c r="N17" s="212">
        <v>18.18000030517578</v>
      </c>
      <c r="O17" s="212">
        <v>17.700000762939453</v>
      </c>
      <c r="P17" s="212">
        <v>17.790000915527344</v>
      </c>
      <c r="Q17" s="212">
        <v>17.610000610351562</v>
      </c>
      <c r="R17" s="212">
        <v>16.760000228881836</v>
      </c>
      <c r="S17" s="212">
        <v>15.819999694824219</v>
      </c>
      <c r="T17" s="212">
        <v>16</v>
      </c>
      <c r="U17" s="212">
        <v>14.079999923706055</v>
      </c>
      <c r="V17" s="212">
        <v>13.670000076293945</v>
      </c>
      <c r="W17" s="212">
        <v>12.579999923706055</v>
      </c>
      <c r="X17" s="212">
        <v>11.680000305175781</v>
      </c>
      <c r="Y17" s="212">
        <v>10.069999694824219</v>
      </c>
      <c r="Z17" s="219">
        <f t="shared" si="0"/>
        <v>15.082500179608664</v>
      </c>
      <c r="AA17" s="151">
        <v>19.649999618530273</v>
      </c>
      <c r="AB17" s="152" t="s">
        <v>78</v>
      </c>
      <c r="AC17" s="2">
        <v>15</v>
      </c>
      <c r="AD17" s="151">
        <v>10.0600004196167</v>
      </c>
      <c r="AE17" s="258" t="s">
        <v>375</v>
      </c>
      <c r="AF17" s="1"/>
    </row>
    <row r="18" spans="1:32" ht="11.25" customHeight="1">
      <c r="A18" s="220">
        <v>16</v>
      </c>
      <c r="B18" s="212">
        <v>10.0600004196167</v>
      </c>
      <c r="C18" s="212">
        <v>9.40999984741211</v>
      </c>
      <c r="D18" s="212">
        <v>9.460000038146973</v>
      </c>
      <c r="E18" s="212">
        <v>9.6899995803833</v>
      </c>
      <c r="F18" s="212">
        <v>9.100000381469727</v>
      </c>
      <c r="G18" s="212">
        <v>8.960000038146973</v>
      </c>
      <c r="H18" s="212">
        <v>10.359999656677246</v>
      </c>
      <c r="I18" s="212">
        <v>13.130000114440918</v>
      </c>
      <c r="J18" s="212">
        <v>15.850000381469727</v>
      </c>
      <c r="K18" s="212">
        <v>19.040000915527344</v>
      </c>
      <c r="L18" s="212">
        <v>19.6200008392334</v>
      </c>
      <c r="M18" s="212">
        <v>19.729999542236328</v>
      </c>
      <c r="N18" s="212">
        <v>18.920000076293945</v>
      </c>
      <c r="O18" s="212">
        <v>18.610000610351562</v>
      </c>
      <c r="P18" s="212">
        <v>18.770000457763672</v>
      </c>
      <c r="Q18" s="212">
        <v>18.270000457763672</v>
      </c>
      <c r="R18" s="212">
        <v>17.81999969482422</v>
      </c>
      <c r="S18" s="212">
        <v>16.639999389648438</v>
      </c>
      <c r="T18" s="212">
        <v>16.510000228881836</v>
      </c>
      <c r="U18" s="212">
        <v>16.399999618530273</v>
      </c>
      <c r="V18" s="212">
        <v>15.420000076293945</v>
      </c>
      <c r="W18" s="212">
        <v>12.90999984741211</v>
      </c>
      <c r="X18" s="212">
        <v>12.289999961853027</v>
      </c>
      <c r="Y18" s="212">
        <v>11.989999771118164</v>
      </c>
      <c r="Z18" s="219">
        <f t="shared" si="0"/>
        <v>14.540000081062317</v>
      </c>
      <c r="AA18" s="151">
        <v>20.100000381469727</v>
      </c>
      <c r="AB18" s="152" t="s">
        <v>315</v>
      </c>
      <c r="AC18" s="2">
        <v>16</v>
      </c>
      <c r="AD18" s="151">
        <v>8.800000190734863</v>
      </c>
      <c r="AE18" s="258" t="s">
        <v>477</v>
      </c>
      <c r="AF18" s="1"/>
    </row>
    <row r="19" spans="1:32" ht="11.25" customHeight="1">
      <c r="A19" s="220">
        <v>17</v>
      </c>
      <c r="B19" s="212">
        <v>11.649999618530273</v>
      </c>
      <c r="C19" s="212">
        <v>11.520000457763672</v>
      </c>
      <c r="D19" s="212">
        <v>11.149999618530273</v>
      </c>
      <c r="E19" s="212">
        <v>10.859999656677246</v>
      </c>
      <c r="F19" s="212">
        <v>10.979999542236328</v>
      </c>
      <c r="G19" s="212">
        <v>11.130000114440918</v>
      </c>
      <c r="H19" s="212">
        <v>11.770000457763672</v>
      </c>
      <c r="I19" s="212">
        <v>13.510000228881836</v>
      </c>
      <c r="J19" s="212">
        <v>16.15999984741211</v>
      </c>
      <c r="K19" s="212">
        <v>17.950000762939453</v>
      </c>
      <c r="L19" s="212">
        <v>19.15999984741211</v>
      </c>
      <c r="M19" s="212">
        <v>19.889999389648438</v>
      </c>
      <c r="N19" s="212">
        <v>18.6200008392334</v>
      </c>
      <c r="O19" s="212">
        <v>19.56999969482422</v>
      </c>
      <c r="P19" s="212">
        <v>19.309999465942383</v>
      </c>
      <c r="Q19" s="212">
        <v>19.06999969482422</v>
      </c>
      <c r="R19" s="212">
        <v>18.610000610351562</v>
      </c>
      <c r="S19" s="212">
        <v>18.809999465942383</v>
      </c>
      <c r="T19" s="212">
        <v>18.31999969482422</v>
      </c>
      <c r="U19" s="212">
        <v>18.239999771118164</v>
      </c>
      <c r="V19" s="212">
        <v>18.049999237060547</v>
      </c>
      <c r="W19" s="212">
        <v>17.969999313354492</v>
      </c>
      <c r="X19" s="212">
        <v>17.8700008392334</v>
      </c>
      <c r="Y19" s="212">
        <v>18.06999969482422</v>
      </c>
      <c r="Z19" s="219">
        <f t="shared" si="0"/>
        <v>16.176666577657063</v>
      </c>
      <c r="AA19" s="151">
        <v>20.100000381469727</v>
      </c>
      <c r="AB19" s="152" t="s">
        <v>128</v>
      </c>
      <c r="AC19" s="2">
        <v>17</v>
      </c>
      <c r="AD19" s="151">
        <v>10.609999656677246</v>
      </c>
      <c r="AE19" s="258" t="s">
        <v>194</v>
      </c>
      <c r="AF19" s="1"/>
    </row>
    <row r="20" spans="1:32" ht="11.25" customHeight="1">
      <c r="A20" s="220">
        <v>18</v>
      </c>
      <c r="B20" s="212">
        <v>16.690000534057617</v>
      </c>
      <c r="C20" s="212">
        <v>16.010000228881836</v>
      </c>
      <c r="D20" s="212">
        <v>15.680000305175781</v>
      </c>
      <c r="E20" s="212">
        <v>15.390000343322754</v>
      </c>
      <c r="F20" s="212">
        <v>14.680000305175781</v>
      </c>
      <c r="G20" s="212">
        <v>14.010000228881836</v>
      </c>
      <c r="H20" s="212">
        <v>13.850000381469727</v>
      </c>
      <c r="I20" s="212">
        <v>15.619999885559082</v>
      </c>
      <c r="J20" s="212">
        <v>19.010000228881836</v>
      </c>
      <c r="K20" s="212">
        <v>20.59000015258789</v>
      </c>
      <c r="L20" s="212">
        <v>21.229999542236328</v>
      </c>
      <c r="M20" s="212">
        <v>21.15999984741211</v>
      </c>
      <c r="N20" s="212">
        <v>21.239999771118164</v>
      </c>
      <c r="O20" s="212">
        <v>21.670000076293945</v>
      </c>
      <c r="P20" s="212">
        <v>22.829999923706055</v>
      </c>
      <c r="Q20" s="212">
        <v>20.3700008392334</v>
      </c>
      <c r="R20" s="212">
        <v>19.90999984741211</v>
      </c>
      <c r="S20" s="212">
        <v>19.3799991607666</v>
      </c>
      <c r="T20" s="212">
        <v>19.18000030517578</v>
      </c>
      <c r="U20" s="212">
        <v>18.25</v>
      </c>
      <c r="V20" s="212">
        <v>16.40999984741211</v>
      </c>
      <c r="W20" s="212">
        <v>15.720000267028809</v>
      </c>
      <c r="X20" s="212">
        <v>15.550000190734863</v>
      </c>
      <c r="Y20" s="212">
        <v>15.579999923706055</v>
      </c>
      <c r="Z20" s="219">
        <f t="shared" si="0"/>
        <v>17.917083422342937</v>
      </c>
      <c r="AA20" s="151">
        <v>23.239999771118164</v>
      </c>
      <c r="AB20" s="152" t="s">
        <v>465</v>
      </c>
      <c r="AC20" s="2">
        <v>18</v>
      </c>
      <c r="AD20" s="151">
        <v>13.760000228881836</v>
      </c>
      <c r="AE20" s="258" t="s">
        <v>478</v>
      </c>
      <c r="AF20" s="1"/>
    </row>
    <row r="21" spans="1:32" ht="11.25" customHeight="1">
      <c r="A21" s="220">
        <v>19</v>
      </c>
      <c r="B21" s="212">
        <v>14.8100004196167</v>
      </c>
      <c r="C21" s="212">
        <v>14.59000015258789</v>
      </c>
      <c r="D21" s="212">
        <v>13.699999809265137</v>
      </c>
      <c r="E21" s="212">
        <v>13.619999885559082</v>
      </c>
      <c r="F21" s="212">
        <v>13.210000038146973</v>
      </c>
      <c r="G21" s="212">
        <v>11.460000038146973</v>
      </c>
      <c r="H21" s="212">
        <v>12.109999656677246</v>
      </c>
      <c r="I21" s="212">
        <v>14.229999542236328</v>
      </c>
      <c r="J21" s="212">
        <v>17.760000228881836</v>
      </c>
      <c r="K21" s="212">
        <v>20.59000015258789</v>
      </c>
      <c r="L21" s="212">
        <v>22.65999984741211</v>
      </c>
      <c r="M21" s="212">
        <v>24.100000381469727</v>
      </c>
      <c r="N21" s="212">
        <v>22.440000534057617</v>
      </c>
      <c r="O21" s="212">
        <v>22.209999084472656</v>
      </c>
      <c r="P21" s="212">
        <v>20.299999237060547</v>
      </c>
      <c r="Q21" s="212">
        <v>20.149999618530273</v>
      </c>
      <c r="R21" s="212">
        <v>19.3700008392334</v>
      </c>
      <c r="S21" s="212">
        <v>19.049999237060547</v>
      </c>
      <c r="T21" s="212">
        <v>17.8700008392334</v>
      </c>
      <c r="U21" s="212">
        <v>17.5</v>
      </c>
      <c r="V21" s="212">
        <v>17.1299991607666</v>
      </c>
      <c r="W21" s="212">
        <v>16.270000457763672</v>
      </c>
      <c r="X21" s="212">
        <v>15.9399995803833</v>
      </c>
      <c r="Y21" s="212">
        <v>13.210000038146973</v>
      </c>
      <c r="Z21" s="219">
        <f t="shared" si="0"/>
        <v>17.261666615804035</v>
      </c>
      <c r="AA21" s="151">
        <v>24.649999618530273</v>
      </c>
      <c r="AB21" s="152" t="s">
        <v>177</v>
      </c>
      <c r="AC21" s="2">
        <v>19</v>
      </c>
      <c r="AD21" s="151">
        <v>11.34000015258789</v>
      </c>
      <c r="AE21" s="258" t="s">
        <v>479</v>
      </c>
      <c r="AF21" s="1"/>
    </row>
    <row r="22" spans="1:32" ht="11.25" customHeight="1">
      <c r="A22" s="228">
        <v>20</v>
      </c>
      <c r="B22" s="214">
        <v>12.449999809265137</v>
      </c>
      <c r="C22" s="214">
        <v>12.649999618530273</v>
      </c>
      <c r="D22" s="214">
        <v>11.5600004196167</v>
      </c>
      <c r="E22" s="214">
        <v>12.140000343322754</v>
      </c>
      <c r="F22" s="214">
        <v>12.4399995803833</v>
      </c>
      <c r="G22" s="214">
        <v>14.180000305175781</v>
      </c>
      <c r="H22" s="214">
        <v>15.760000228881836</v>
      </c>
      <c r="I22" s="214">
        <v>15.270000457763672</v>
      </c>
      <c r="J22" s="214">
        <v>15.65999984741211</v>
      </c>
      <c r="K22" s="214">
        <v>19.149999618530273</v>
      </c>
      <c r="L22" s="214">
        <v>19.65999984741211</v>
      </c>
      <c r="M22" s="214">
        <v>20.309999465942383</v>
      </c>
      <c r="N22" s="214">
        <v>20.06999969482422</v>
      </c>
      <c r="O22" s="214">
        <v>19.59000015258789</v>
      </c>
      <c r="P22" s="214">
        <v>19.700000762939453</v>
      </c>
      <c r="Q22" s="214">
        <v>19.579999923706055</v>
      </c>
      <c r="R22" s="214">
        <v>18.979999542236328</v>
      </c>
      <c r="S22" s="214">
        <v>18.600000381469727</v>
      </c>
      <c r="T22" s="214">
        <v>18.280000686645508</v>
      </c>
      <c r="U22" s="214">
        <v>17.889999389648438</v>
      </c>
      <c r="V22" s="214">
        <v>17.010000228881836</v>
      </c>
      <c r="W22" s="214">
        <v>15.630000114440918</v>
      </c>
      <c r="X22" s="214">
        <v>14.779999732971191</v>
      </c>
      <c r="Y22" s="214">
        <v>13.829999923706055</v>
      </c>
      <c r="Z22" s="229">
        <f t="shared" si="0"/>
        <v>16.46541666984558</v>
      </c>
      <c r="AA22" s="157">
        <v>20.690000534057617</v>
      </c>
      <c r="AB22" s="215" t="s">
        <v>466</v>
      </c>
      <c r="AC22" s="216">
        <v>20</v>
      </c>
      <c r="AD22" s="157">
        <v>11.399999618530273</v>
      </c>
      <c r="AE22" s="259" t="s">
        <v>387</v>
      </c>
      <c r="AF22" s="1"/>
    </row>
    <row r="23" spans="1:32" ht="11.25" customHeight="1">
      <c r="A23" s="220">
        <v>21</v>
      </c>
      <c r="B23" s="212">
        <v>13.260000228881836</v>
      </c>
      <c r="C23" s="212">
        <v>11.479999542236328</v>
      </c>
      <c r="D23" s="212">
        <v>11.229999542236328</v>
      </c>
      <c r="E23" s="212">
        <v>10.729999542236328</v>
      </c>
      <c r="F23" s="212">
        <v>10.359999656677246</v>
      </c>
      <c r="G23" s="212">
        <v>10.670000076293945</v>
      </c>
      <c r="H23" s="212">
        <v>12.180000305175781</v>
      </c>
      <c r="I23" s="212">
        <v>13.399999618530273</v>
      </c>
      <c r="J23" s="212">
        <v>16.770000457763672</v>
      </c>
      <c r="K23" s="212">
        <v>20.31999969482422</v>
      </c>
      <c r="L23" s="212">
        <v>21.399999618530273</v>
      </c>
      <c r="M23" s="212">
        <v>21.920000076293945</v>
      </c>
      <c r="N23" s="212">
        <v>20.709999084472656</v>
      </c>
      <c r="O23" s="212">
        <v>21.040000915527344</v>
      </c>
      <c r="P23" s="212">
        <v>19.489999771118164</v>
      </c>
      <c r="Q23" s="212">
        <v>19.149999618530273</v>
      </c>
      <c r="R23" s="212">
        <v>18.389999389648438</v>
      </c>
      <c r="S23" s="212">
        <v>16.940000534057617</v>
      </c>
      <c r="T23" s="212">
        <v>16.940000534057617</v>
      </c>
      <c r="U23" s="212">
        <v>16.809999465942383</v>
      </c>
      <c r="V23" s="212">
        <v>16.59000015258789</v>
      </c>
      <c r="W23" s="212">
        <v>16.229999542236328</v>
      </c>
      <c r="X23" s="212">
        <v>15.649999618530273</v>
      </c>
      <c r="Y23" s="212">
        <v>14.550000190734863</v>
      </c>
      <c r="Z23" s="219">
        <f t="shared" si="0"/>
        <v>16.0920832157135</v>
      </c>
      <c r="AA23" s="151">
        <v>23.729999542236328</v>
      </c>
      <c r="AB23" s="152" t="s">
        <v>467</v>
      </c>
      <c r="AC23" s="2">
        <v>21</v>
      </c>
      <c r="AD23" s="151">
        <v>10.069999694824219</v>
      </c>
      <c r="AE23" s="258" t="s">
        <v>480</v>
      </c>
      <c r="AF23" s="1"/>
    </row>
    <row r="24" spans="1:32" ht="11.25" customHeight="1">
      <c r="A24" s="220">
        <v>22</v>
      </c>
      <c r="B24" s="212">
        <v>13.699999809265137</v>
      </c>
      <c r="C24" s="212">
        <v>12.039999961853027</v>
      </c>
      <c r="D24" s="212">
        <v>12.010000228881836</v>
      </c>
      <c r="E24" s="212">
        <v>11.140000343322754</v>
      </c>
      <c r="F24" s="212">
        <v>10.130000114440918</v>
      </c>
      <c r="G24" s="212">
        <v>9.880000114440918</v>
      </c>
      <c r="H24" s="212">
        <v>11.470000267028809</v>
      </c>
      <c r="I24" s="212">
        <v>12.970000267028809</v>
      </c>
      <c r="J24" s="212">
        <v>16.700000762939453</v>
      </c>
      <c r="K24" s="212">
        <v>19.520000457763672</v>
      </c>
      <c r="L24" s="212">
        <v>20.43000030517578</v>
      </c>
      <c r="M24" s="212">
        <v>18.950000762939453</v>
      </c>
      <c r="N24" s="212">
        <v>18.59000015258789</v>
      </c>
      <c r="O24" s="212">
        <v>18.829999923706055</v>
      </c>
      <c r="P24" s="212">
        <v>18.6299991607666</v>
      </c>
      <c r="Q24" s="212">
        <v>17.90999984741211</v>
      </c>
      <c r="R24" s="212">
        <v>17.469999313354492</v>
      </c>
      <c r="S24" s="212">
        <v>17.229999542236328</v>
      </c>
      <c r="T24" s="212">
        <v>16.40999984741211</v>
      </c>
      <c r="U24" s="212">
        <v>15.850000381469727</v>
      </c>
      <c r="V24" s="212">
        <v>15.609999656677246</v>
      </c>
      <c r="W24" s="212">
        <v>15.430000305175781</v>
      </c>
      <c r="X24" s="212">
        <v>15.279999732971191</v>
      </c>
      <c r="Y24" s="212">
        <v>14.970000267028809</v>
      </c>
      <c r="Z24" s="219">
        <f t="shared" si="0"/>
        <v>15.464583396911621</v>
      </c>
      <c r="AA24" s="151">
        <v>22.309999465942383</v>
      </c>
      <c r="AB24" s="152" t="s">
        <v>81</v>
      </c>
      <c r="AC24" s="2">
        <v>22</v>
      </c>
      <c r="AD24" s="151">
        <v>9.5</v>
      </c>
      <c r="AE24" s="258" t="s">
        <v>481</v>
      </c>
      <c r="AF24" s="1"/>
    </row>
    <row r="25" spans="1:32" ht="11.25" customHeight="1">
      <c r="A25" s="220">
        <v>23</v>
      </c>
      <c r="B25" s="212">
        <v>15.109999656677246</v>
      </c>
      <c r="C25" s="212">
        <v>15.020000457763672</v>
      </c>
      <c r="D25" s="212">
        <v>14.789999961853027</v>
      </c>
      <c r="E25" s="212">
        <v>14.609999656677246</v>
      </c>
      <c r="F25" s="212">
        <v>14.470000267028809</v>
      </c>
      <c r="G25" s="212">
        <v>14.390000343322754</v>
      </c>
      <c r="H25" s="212">
        <v>14.420000076293945</v>
      </c>
      <c r="I25" s="212">
        <v>14.630000114440918</v>
      </c>
      <c r="J25" s="212">
        <v>15.100000381469727</v>
      </c>
      <c r="K25" s="212">
        <v>15.329999923706055</v>
      </c>
      <c r="L25" s="212">
        <v>17.219999313354492</v>
      </c>
      <c r="M25" s="212">
        <v>17.25</v>
      </c>
      <c r="N25" s="212">
        <v>16.8700008392334</v>
      </c>
      <c r="O25" s="212">
        <v>17.049999237060547</v>
      </c>
      <c r="P25" s="212">
        <v>16.65999984741211</v>
      </c>
      <c r="Q25" s="212">
        <v>16.299999237060547</v>
      </c>
      <c r="R25" s="212">
        <v>15.520000457763672</v>
      </c>
      <c r="S25" s="212">
        <v>14.9399995803833</v>
      </c>
      <c r="T25" s="212">
        <v>15.050000190734863</v>
      </c>
      <c r="U25" s="212">
        <v>14.880000114440918</v>
      </c>
      <c r="V25" s="212">
        <v>14.75</v>
      </c>
      <c r="W25" s="212">
        <v>14.34000015258789</v>
      </c>
      <c r="X25" s="212">
        <v>13.239999771118164</v>
      </c>
      <c r="Y25" s="212">
        <v>11.789999961853027</v>
      </c>
      <c r="Z25" s="219">
        <f t="shared" si="0"/>
        <v>15.15541664759318</v>
      </c>
      <c r="AA25" s="151">
        <v>17.739999771118164</v>
      </c>
      <c r="AB25" s="152" t="s">
        <v>316</v>
      </c>
      <c r="AC25" s="2">
        <v>23</v>
      </c>
      <c r="AD25" s="151">
        <v>11.739999771118164</v>
      </c>
      <c r="AE25" s="258" t="s">
        <v>342</v>
      </c>
      <c r="AF25" s="1"/>
    </row>
    <row r="26" spans="1:32" ht="11.25" customHeight="1">
      <c r="A26" s="220">
        <v>24</v>
      </c>
      <c r="B26" s="212">
        <v>11.59000015258789</v>
      </c>
      <c r="C26" s="212">
        <v>11.960000038146973</v>
      </c>
      <c r="D26" s="212">
        <v>11.319999694824219</v>
      </c>
      <c r="E26" s="212">
        <v>11.319999694824219</v>
      </c>
      <c r="F26" s="212">
        <v>11.760000228881836</v>
      </c>
      <c r="G26" s="212">
        <v>14.539999961853027</v>
      </c>
      <c r="H26" s="212">
        <v>12.619999885559082</v>
      </c>
      <c r="I26" s="212">
        <v>14.699999809265137</v>
      </c>
      <c r="J26" s="212">
        <v>15.880000114440918</v>
      </c>
      <c r="K26" s="212">
        <v>16.049999237060547</v>
      </c>
      <c r="L26" s="212">
        <v>16.450000762939453</v>
      </c>
      <c r="M26" s="212">
        <v>16.280000686645508</v>
      </c>
      <c r="N26" s="212">
        <v>16.149999618530273</v>
      </c>
      <c r="O26" s="212">
        <v>16.350000381469727</v>
      </c>
      <c r="P26" s="212">
        <v>16.149999618530273</v>
      </c>
      <c r="Q26" s="212">
        <v>15.970000267028809</v>
      </c>
      <c r="R26" s="212">
        <v>15.510000228881836</v>
      </c>
      <c r="S26" s="212">
        <v>15.069999694824219</v>
      </c>
      <c r="T26" s="212">
        <v>14.960000038146973</v>
      </c>
      <c r="U26" s="212">
        <v>15</v>
      </c>
      <c r="V26" s="212">
        <v>15.0600004196167</v>
      </c>
      <c r="W26" s="212">
        <v>15.029999732971191</v>
      </c>
      <c r="X26" s="212">
        <v>14.829999923706055</v>
      </c>
      <c r="Y26" s="212">
        <v>15</v>
      </c>
      <c r="Z26" s="219">
        <f t="shared" si="0"/>
        <v>14.564583341280619</v>
      </c>
      <c r="AA26" s="151">
        <v>16.649999618530273</v>
      </c>
      <c r="AB26" s="152" t="s">
        <v>186</v>
      </c>
      <c r="AC26" s="2">
        <v>24</v>
      </c>
      <c r="AD26" s="151">
        <v>10.970000267028809</v>
      </c>
      <c r="AE26" s="258" t="s">
        <v>482</v>
      </c>
      <c r="AF26" s="1"/>
    </row>
    <row r="27" spans="1:32" ht="11.25" customHeight="1">
      <c r="A27" s="220">
        <v>25</v>
      </c>
      <c r="B27" s="212">
        <v>14.819999694824219</v>
      </c>
      <c r="C27" s="212">
        <v>14.609999656677246</v>
      </c>
      <c r="D27" s="212">
        <v>14.130000114440918</v>
      </c>
      <c r="E27" s="212">
        <v>14.289999961853027</v>
      </c>
      <c r="F27" s="212">
        <v>14.079999923706055</v>
      </c>
      <c r="G27" s="212">
        <v>13.890000343322754</v>
      </c>
      <c r="H27" s="212">
        <v>13.819999694824219</v>
      </c>
      <c r="I27" s="212">
        <v>14.569999694824219</v>
      </c>
      <c r="J27" s="212">
        <v>15.479999542236328</v>
      </c>
      <c r="K27" s="212">
        <v>16.760000228881836</v>
      </c>
      <c r="L27" s="212">
        <v>16.6299991607666</v>
      </c>
      <c r="M27" s="212">
        <v>16.399999618530273</v>
      </c>
      <c r="N27" s="212">
        <v>16.610000610351562</v>
      </c>
      <c r="O27" s="212">
        <v>16.700000762939453</v>
      </c>
      <c r="P27" s="212">
        <v>16.18000030517578</v>
      </c>
      <c r="Q27" s="212">
        <v>15.960000038146973</v>
      </c>
      <c r="R27" s="212">
        <v>15.600000381469727</v>
      </c>
      <c r="S27" s="212">
        <v>15.119999885559082</v>
      </c>
      <c r="T27" s="212">
        <v>14.920000076293945</v>
      </c>
      <c r="U27" s="212">
        <v>14.880000114440918</v>
      </c>
      <c r="V27" s="212">
        <v>14.84000015258789</v>
      </c>
      <c r="W27" s="212">
        <v>14.920000076293945</v>
      </c>
      <c r="X27" s="212">
        <v>15.199999809265137</v>
      </c>
      <c r="Y27" s="212">
        <v>15.449999809265137</v>
      </c>
      <c r="Z27" s="219">
        <f t="shared" si="0"/>
        <v>15.244166652361551</v>
      </c>
      <c r="AA27" s="151">
        <v>17.239999771118164</v>
      </c>
      <c r="AB27" s="152" t="s">
        <v>468</v>
      </c>
      <c r="AC27" s="2">
        <v>25</v>
      </c>
      <c r="AD27" s="151">
        <v>13.569999694824219</v>
      </c>
      <c r="AE27" s="258" t="s">
        <v>483</v>
      </c>
      <c r="AF27" s="1"/>
    </row>
    <row r="28" spans="1:32" ht="11.25" customHeight="1">
      <c r="A28" s="220">
        <v>26</v>
      </c>
      <c r="B28" s="212">
        <v>15.920000076293945</v>
      </c>
      <c r="C28" s="212">
        <v>16.1200008392334</v>
      </c>
      <c r="D28" s="212">
        <v>16.200000762939453</v>
      </c>
      <c r="E28" s="212">
        <v>16.43000030517578</v>
      </c>
      <c r="F28" s="212">
        <v>15.84000015258789</v>
      </c>
      <c r="G28" s="212">
        <v>15.270000457763672</v>
      </c>
      <c r="H28" s="212">
        <v>15.25</v>
      </c>
      <c r="I28" s="212">
        <v>15.609999656677246</v>
      </c>
      <c r="J28" s="212">
        <v>16.09000015258789</v>
      </c>
      <c r="K28" s="212">
        <v>16.15999984741211</v>
      </c>
      <c r="L28" s="212">
        <v>16.299999237060547</v>
      </c>
      <c r="M28" s="212">
        <v>16.229999542236328</v>
      </c>
      <c r="N28" s="212">
        <v>16.299999237060547</v>
      </c>
      <c r="O28" s="212">
        <v>15.170000076293945</v>
      </c>
      <c r="P28" s="212">
        <v>15.470000267028809</v>
      </c>
      <c r="Q28" s="212">
        <v>16.030000686645508</v>
      </c>
      <c r="R28" s="212">
        <v>15.59000015258789</v>
      </c>
      <c r="S28" s="212">
        <v>15.520000457763672</v>
      </c>
      <c r="T28" s="212">
        <v>15.229999542236328</v>
      </c>
      <c r="U28" s="212">
        <v>14.550000190734863</v>
      </c>
      <c r="V28" s="212">
        <v>13.65999984741211</v>
      </c>
      <c r="W28" s="212">
        <v>13.210000038146973</v>
      </c>
      <c r="X28" s="212">
        <v>12.890000343322754</v>
      </c>
      <c r="Y28" s="212">
        <v>12.140000343322754</v>
      </c>
      <c r="Z28" s="219">
        <f t="shared" si="0"/>
        <v>15.299166758855185</v>
      </c>
      <c r="AA28" s="151">
        <v>16.5</v>
      </c>
      <c r="AB28" s="152" t="s">
        <v>85</v>
      </c>
      <c r="AC28" s="2">
        <v>26</v>
      </c>
      <c r="AD28" s="151">
        <v>12.140000343322754</v>
      </c>
      <c r="AE28" s="258" t="s">
        <v>245</v>
      </c>
      <c r="AF28" s="1"/>
    </row>
    <row r="29" spans="1:32" ht="11.25" customHeight="1">
      <c r="A29" s="220">
        <v>27</v>
      </c>
      <c r="B29" s="212">
        <v>11.960000038146973</v>
      </c>
      <c r="C29" s="212">
        <v>12.199999809265137</v>
      </c>
      <c r="D29" s="212">
        <v>11.850000381469727</v>
      </c>
      <c r="E29" s="212">
        <v>12.069999694824219</v>
      </c>
      <c r="F29" s="212">
        <v>12.260000228881836</v>
      </c>
      <c r="G29" s="212">
        <v>12.770000457763672</v>
      </c>
      <c r="H29" s="212">
        <v>12.880000114440918</v>
      </c>
      <c r="I29" s="212">
        <v>13.279999732971191</v>
      </c>
      <c r="J29" s="212">
        <v>14.84000015258789</v>
      </c>
      <c r="K29" s="212">
        <v>19.270000457763672</v>
      </c>
      <c r="L29" s="212">
        <v>21.059999465942383</v>
      </c>
      <c r="M29" s="212">
        <v>21.420000076293945</v>
      </c>
      <c r="N29" s="212">
        <v>20.149999618530273</v>
      </c>
      <c r="O29" s="212">
        <v>20.34000015258789</v>
      </c>
      <c r="P29" s="212">
        <v>20.56999969482422</v>
      </c>
      <c r="Q29" s="212">
        <v>19.729999542236328</v>
      </c>
      <c r="R29" s="212">
        <v>18.350000381469727</v>
      </c>
      <c r="S29" s="212">
        <v>18.360000610351562</v>
      </c>
      <c r="T29" s="212">
        <v>17.440000534057617</v>
      </c>
      <c r="U29" s="212">
        <v>17.329999923706055</v>
      </c>
      <c r="V29" s="212">
        <v>17.280000686645508</v>
      </c>
      <c r="W29" s="212">
        <v>12.899999618530273</v>
      </c>
      <c r="X29" s="212">
        <v>12.359999656677246</v>
      </c>
      <c r="Y29" s="212">
        <v>11.359999656677246</v>
      </c>
      <c r="Z29" s="219">
        <f t="shared" si="0"/>
        <v>15.917916695276896</v>
      </c>
      <c r="AA29" s="151">
        <v>21.969999313354492</v>
      </c>
      <c r="AB29" s="152" t="s">
        <v>273</v>
      </c>
      <c r="AC29" s="2">
        <v>27</v>
      </c>
      <c r="AD29" s="151">
        <v>11.329999923706055</v>
      </c>
      <c r="AE29" s="258" t="s">
        <v>84</v>
      </c>
      <c r="AF29" s="1"/>
    </row>
    <row r="30" spans="1:32" ht="11.25" customHeight="1">
      <c r="A30" s="220">
        <v>28</v>
      </c>
      <c r="B30" s="212">
        <v>11.619999885559082</v>
      </c>
      <c r="C30" s="212">
        <v>11.670000076293945</v>
      </c>
      <c r="D30" s="212">
        <v>12.180000305175781</v>
      </c>
      <c r="E30" s="212">
        <v>9.59000015258789</v>
      </c>
      <c r="F30" s="212">
        <v>8.600000381469727</v>
      </c>
      <c r="G30" s="212">
        <v>8.819999694824219</v>
      </c>
      <c r="H30" s="212">
        <v>10.880000114440918</v>
      </c>
      <c r="I30" s="212">
        <v>12.850000381469727</v>
      </c>
      <c r="J30" s="212">
        <v>16.229999542236328</v>
      </c>
      <c r="K30" s="212">
        <v>17.6200008392334</v>
      </c>
      <c r="L30" s="212">
        <v>19.5</v>
      </c>
      <c r="M30" s="212">
        <v>19.030000686645508</v>
      </c>
      <c r="N30" s="212">
        <v>18.770000457763672</v>
      </c>
      <c r="O30" s="212">
        <v>18.360000610351562</v>
      </c>
      <c r="P30" s="212">
        <v>18.110000610351562</v>
      </c>
      <c r="Q30" s="212">
        <v>17.790000915527344</v>
      </c>
      <c r="R30" s="212">
        <v>17.360000610351562</v>
      </c>
      <c r="S30" s="212">
        <v>15.720000267028809</v>
      </c>
      <c r="T30" s="212">
        <v>14.8100004196167</v>
      </c>
      <c r="U30" s="212">
        <v>14.75</v>
      </c>
      <c r="V30" s="212">
        <v>13.619999885559082</v>
      </c>
      <c r="W30" s="212">
        <v>14.829999923706055</v>
      </c>
      <c r="X30" s="212">
        <v>12.479999542236328</v>
      </c>
      <c r="Y30" s="212">
        <v>12.720000267028809</v>
      </c>
      <c r="Z30" s="219">
        <f t="shared" si="0"/>
        <v>14.496250232060751</v>
      </c>
      <c r="AA30" s="151">
        <v>20.59000015258789</v>
      </c>
      <c r="AB30" s="152" t="s">
        <v>316</v>
      </c>
      <c r="AC30" s="2">
        <v>28</v>
      </c>
      <c r="AD30" s="151">
        <v>8.350000381469727</v>
      </c>
      <c r="AE30" s="258" t="s">
        <v>90</v>
      </c>
      <c r="AF30" s="1"/>
    </row>
    <row r="31" spans="1:32" ht="11.25" customHeight="1">
      <c r="A31" s="220">
        <v>29</v>
      </c>
      <c r="B31" s="212">
        <v>12.079999923706055</v>
      </c>
      <c r="C31" s="212">
        <v>11.729999542236328</v>
      </c>
      <c r="D31" s="212">
        <v>11.4399995803833</v>
      </c>
      <c r="E31" s="212">
        <v>13.789999961853027</v>
      </c>
      <c r="F31" s="212">
        <v>10.859999656677246</v>
      </c>
      <c r="G31" s="212">
        <v>10.800000190734863</v>
      </c>
      <c r="H31" s="212">
        <v>11.329999923706055</v>
      </c>
      <c r="I31" s="212">
        <v>12.930000305175781</v>
      </c>
      <c r="J31" s="212">
        <v>14.779999732971191</v>
      </c>
      <c r="K31" s="212">
        <v>16.709999084472656</v>
      </c>
      <c r="L31" s="212">
        <v>17.139999389648438</v>
      </c>
      <c r="M31" s="212">
        <v>17.270000457763672</v>
      </c>
      <c r="N31" s="212">
        <v>19.059999465942383</v>
      </c>
      <c r="O31" s="212">
        <v>18.649999618530273</v>
      </c>
      <c r="P31" s="212">
        <v>18.290000915527344</v>
      </c>
      <c r="Q31" s="212">
        <v>17.690000534057617</v>
      </c>
      <c r="R31" s="212">
        <v>17.239999771118164</v>
      </c>
      <c r="S31" s="212">
        <v>16.56999969482422</v>
      </c>
      <c r="T31" s="212">
        <v>16.1299991607666</v>
      </c>
      <c r="U31" s="212">
        <v>15.630000114440918</v>
      </c>
      <c r="V31" s="212">
        <v>16.219999313354492</v>
      </c>
      <c r="W31" s="212">
        <v>15.489999771118164</v>
      </c>
      <c r="X31" s="212">
        <v>15.039999961853027</v>
      </c>
      <c r="Y31" s="212">
        <v>14.300000190734863</v>
      </c>
      <c r="Z31" s="219">
        <f t="shared" si="0"/>
        <v>15.048749844233194</v>
      </c>
      <c r="AA31" s="151">
        <v>20.09000015258789</v>
      </c>
      <c r="AB31" s="152" t="s">
        <v>73</v>
      </c>
      <c r="AC31" s="2">
        <v>29</v>
      </c>
      <c r="AD31" s="151">
        <v>10.609999656677246</v>
      </c>
      <c r="AE31" s="258" t="s">
        <v>484</v>
      </c>
      <c r="AF31" s="1"/>
    </row>
    <row r="32" spans="1:32" ht="11.25" customHeight="1">
      <c r="A32" s="220">
        <v>30</v>
      </c>
      <c r="B32" s="212">
        <v>13.710000038146973</v>
      </c>
      <c r="C32" s="212">
        <v>13.109999656677246</v>
      </c>
      <c r="D32" s="212">
        <v>12.680000305175781</v>
      </c>
      <c r="E32" s="212">
        <v>13.119999885559082</v>
      </c>
      <c r="F32" s="212">
        <v>12.420000076293945</v>
      </c>
      <c r="G32" s="212">
        <v>11.989999771118164</v>
      </c>
      <c r="H32" s="212">
        <v>12.800000190734863</v>
      </c>
      <c r="I32" s="212">
        <v>14.1899995803833</v>
      </c>
      <c r="J32" s="212">
        <v>17.360000610351562</v>
      </c>
      <c r="K32" s="212">
        <v>19.850000381469727</v>
      </c>
      <c r="L32" s="212">
        <v>22.81999969482422</v>
      </c>
      <c r="M32" s="212">
        <v>24.579999923706055</v>
      </c>
      <c r="N32" s="212">
        <v>21.700000762939453</v>
      </c>
      <c r="O32" s="212">
        <v>21.149999618530273</v>
      </c>
      <c r="P32" s="212">
        <v>20.31999969482422</v>
      </c>
      <c r="Q32" s="212">
        <v>19.8799991607666</v>
      </c>
      <c r="R32" s="212">
        <v>19.3700008392334</v>
      </c>
      <c r="S32" s="212">
        <v>18.40999984741211</v>
      </c>
      <c r="T32" s="212">
        <v>17.25</v>
      </c>
      <c r="U32" s="212">
        <v>17.459999084472656</v>
      </c>
      <c r="V32" s="212">
        <v>16.93000030517578</v>
      </c>
      <c r="W32" s="212">
        <v>15.319999694824219</v>
      </c>
      <c r="X32" s="212">
        <v>14.949999809265137</v>
      </c>
      <c r="Y32" s="212">
        <v>15.460000038146973</v>
      </c>
      <c r="Z32" s="219">
        <f t="shared" si="0"/>
        <v>16.951249957084656</v>
      </c>
      <c r="AA32" s="151">
        <v>25.229999542236328</v>
      </c>
      <c r="AB32" s="152" t="s">
        <v>173</v>
      </c>
      <c r="AC32" s="2">
        <v>30</v>
      </c>
      <c r="AD32" s="151">
        <v>11.899999618530273</v>
      </c>
      <c r="AE32" s="258" t="s">
        <v>479</v>
      </c>
      <c r="AF32" s="1"/>
    </row>
    <row r="33" spans="1:32" ht="11.25" customHeight="1">
      <c r="A33" s="220">
        <v>31</v>
      </c>
      <c r="B33" s="212">
        <v>13.449999809265137</v>
      </c>
      <c r="C33" s="212">
        <v>13.869999885559082</v>
      </c>
      <c r="D33" s="212">
        <v>14.220000267028809</v>
      </c>
      <c r="E33" s="212">
        <v>15.130000114440918</v>
      </c>
      <c r="F33" s="212">
        <v>15.210000038146973</v>
      </c>
      <c r="G33" s="212">
        <v>15.279999732971191</v>
      </c>
      <c r="H33" s="212">
        <v>15.479999542236328</v>
      </c>
      <c r="I33" s="212">
        <v>16.3799991607666</v>
      </c>
      <c r="J33" s="212">
        <v>17.540000915527344</v>
      </c>
      <c r="K33" s="212">
        <v>18.149999618530273</v>
      </c>
      <c r="L33" s="212">
        <v>18.5</v>
      </c>
      <c r="M33" s="212">
        <v>18.700000762939453</v>
      </c>
      <c r="N33" s="212">
        <v>17.540000915527344</v>
      </c>
      <c r="O33" s="212">
        <v>17.510000228881836</v>
      </c>
      <c r="P33" s="212">
        <v>16.40999984741211</v>
      </c>
      <c r="Q33" s="212">
        <v>16.459999084472656</v>
      </c>
      <c r="R33" s="212">
        <v>16.649999618530273</v>
      </c>
      <c r="S33" s="212">
        <v>16.559999465942383</v>
      </c>
      <c r="T33" s="212">
        <v>16.639999389648438</v>
      </c>
      <c r="U33" s="212">
        <v>16.31999969482422</v>
      </c>
      <c r="V33" s="212">
        <v>16.790000915527344</v>
      </c>
      <c r="W33" s="212">
        <v>15.680000305175781</v>
      </c>
      <c r="X33" s="212">
        <v>15.800000190734863</v>
      </c>
      <c r="Y33" s="212">
        <v>14.869999885559082</v>
      </c>
      <c r="Z33" s="219">
        <f t="shared" si="0"/>
        <v>16.21416664123535</v>
      </c>
      <c r="AA33" s="151">
        <v>19.110000610351562</v>
      </c>
      <c r="AB33" s="152" t="s">
        <v>81</v>
      </c>
      <c r="AC33" s="2">
        <v>31</v>
      </c>
      <c r="AD33" s="151">
        <v>13.289999961853027</v>
      </c>
      <c r="AE33" s="258" t="s">
        <v>485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14.589677410741006</v>
      </c>
      <c r="C34" s="222">
        <f t="shared" si="1"/>
        <v>14.357741878878686</v>
      </c>
      <c r="D34" s="222">
        <f t="shared" si="1"/>
        <v>14.079032344202842</v>
      </c>
      <c r="E34" s="222">
        <f t="shared" si="1"/>
        <v>14.030322536345452</v>
      </c>
      <c r="F34" s="222">
        <f t="shared" si="1"/>
        <v>13.69903226052561</v>
      </c>
      <c r="G34" s="222">
        <f t="shared" si="1"/>
        <v>13.674516185637444</v>
      </c>
      <c r="H34" s="222">
        <f t="shared" si="1"/>
        <v>14.408387091852003</v>
      </c>
      <c r="I34" s="222">
        <f t="shared" si="1"/>
        <v>15.728709590050482</v>
      </c>
      <c r="J34" s="222">
        <f t="shared" si="1"/>
        <v>17.49193554539834</v>
      </c>
      <c r="K34" s="222">
        <f t="shared" si="1"/>
        <v>18.992580721455237</v>
      </c>
      <c r="L34" s="222">
        <f t="shared" si="1"/>
        <v>19.69870961096979</v>
      </c>
      <c r="M34" s="222">
        <f t="shared" si="1"/>
        <v>19.957096899709395</v>
      </c>
      <c r="N34" s="222">
        <f t="shared" si="1"/>
        <v>19.50000012305475</v>
      </c>
      <c r="O34" s="222">
        <f t="shared" si="1"/>
        <v>19.466774294453284</v>
      </c>
      <c r="P34" s="222">
        <f t="shared" si="1"/>
        <v>19.252903261492328</v>
      </c>
      <c r="Q34" s="222">
        <f t="shared" si="1"/>
        <v>18.866451571064612</v>
      </c>
      <c r="R34" s="222">
        <f>AVERAGE(R3:R33)</f>
        <v>18.223548519995905</v>
      </c>
      <c r="S34" s="222">
        <f aca="true" t="shared" si="2" ref="S34:Y34">AVERAGE(S3:S33)</f>
        <v>17.630645075151996</v>
      </c>
      <c r="T34" s="222">
        <f t="shared" si="2"/>
        <v>17.200967757932602</v>
      </c>
      <c r="U34" s="222">
        <f t="shared" si="2"/>
        <v>16.8812902204452</v>
      </c>
      <c r="V34" s="222">
        <f t="shared" si="2"/>
        <v>16.393548380944036</v>
      </c>
      <c r="W34" s="222">
        <f t="shared" si="2"/>
        <v>15.801612915531281</v>
      </c>
      <c r="X34" s="222">
        <f t="shared" si="2"/>
        <v>15.285806440537975</v>
      </c>
      <c r="Y34" s="222">
        <f t="shared" si="2"/>
        <v>14.809354874395556</v>
      </c>
      <c r="Z34" s="222">
        <f>AVERAGE(B3:Y33)</f>
        <v>16.66752689628191</v>
      </c>
      <c r="AA34" s="223">
        <f>(AVERAGE(最高))</f>
        <v>20.95903218177057</v>
      </c>
      <c r="AB34" s="224"/>
      <c r="AC34" s="225"/>
      <c r="AD34" s="223">
        <f>(AVERAGE(最低))</f>
        <v>12.659677443965789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1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25.229999542236328</v>
      </c>
      <c r="C46" s="3">
        <v>30</v>
      </c>
      <c r="D46" s="159" t="s">
        <v>173</v>
      </c>
      <c r="E46" s="202"/>
      <c r="F46" s="156"/>
      <c r="G46" s="157">
        <f>MIN(最低)</f>
        <v>8.350000381469727</v>
      </c>
      <c r="H46" s="3">
        <v>28</v>
      </c>
      <c r="I46" s="260" t="s">
        <v>90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11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14.920000076293945</v>
      </c>
      <c r="C3" s="212">
        <v>14.520000457763672</v>
      </c>
      <c r="D3" s="212">
        <v>13.59000015258789</v>
      </c>
      <c r="E3" s="212">
        <v>12.869999885559082</v>
      </c>
      <c r="F3" s="212">
        <v>13.020000457763672</v>
      </c>
      <c r="G3" s="212">
        <v>12.6899995803833</v>
      </c>
      <c r="H3" s="212">
        <v>13.039999961853027</v>
      </c>
      <c r="I3" s="212">
        <v>14.880000114440918</v>
      </c>
      <c r="J3" s="212">
        <v>16.75</v>
      </c>
      <c r="K3" s="212">
        <v>18.079999923706055</v>
      </c>
      <c r="L3" s="212">
        <v>19.760000228881836</v>
      </c>
      <c r="M3" s="212">
        <v>19.540000915527344</v>
      </c>
      <c r="N3" s="212">
        <v>20.610000610351562</v>
      </c>
      <c r="O3" s="212">
        <v>22.90999984741211</v>
      </c>
      <c r="P3" s="212">
        <v>22.540000915527344</v>
      </c>
      <c r="Q3" s="212">
        <v>22.75</v>
      </c>
      <c r="R3" s="212">
        <v>22.239999771118164</v>
      </c>
      <c r="S3" s="212">
        <v>21.200000762939453</v>
      </c>
      <c r="T3" s="212">
        <v>20.270000457763672</v>
      </c>
      <c r="U3" s="212">
        <v>15.710000038146973</v>
      </c>
      <c r="V3" s="212">
        <v>13.829999923706055</v>
      </c>
      <c r="W3" s="212">
        <v>12.720000267028809</v>
      </c>
      <c r="X3" s="212">
        <v>12.40999984741211</v>
      </c>
      <c r="Y3" s="212">
        <v>12.239999771118164</v>
      </c>
      <c r="Z3" s="219">
        <f aca="true" t="shared" si="0" ref="Z3:Z32">AVERAGE(B3:Y3)</f>
        <v>16.795416831970215</v>
      </c>
      <c r="AA3" s="151">
        <v>23.389999389648438</v>
      </c>
      <c r="AB3" s="152" t="s">
        <v>220</v>
      </c>
      <c r="AC3" s="2">
        <v>1</v>
      </c>
      <c r="AD3" s="151">
        <v>12.199999809265137</v>
      </c>
      <c r="AE3" s="258" t="s">
        <v>375</v>
      </c>
      <c r="AF3" s="1"/>
    </row>
    <row r="4" spans="1:32" ht="11.25" customHeight="1">
      <c r="A4" s="220">
        <v>2</v>
      </c>
      <c r="B4" s="212">
        <v>11.800000190734863</v>
      </c>
      <c r="C4" s="212">
        <v>11.569999694824219</v>
      </c>
      <c r="D4" s="212">
        <v>11.40999984741211</v>
      </c>
      <c r="E4" s="212">
        <v>11.180000305175781</v>
      </c>
      <c r="F4" s="212">
        <v>11.180000305175781</v>
      </c>
      <c r="G4" s="212">
        <v>11.300000190734863</v>
      </c>
      <c r="H4" s="212">
        <v>12.140000343322754</v>
      </c>
      <c r="I4" s="212">
        <v>12.489999771118164</v>
      </c>
      <c r="J4" s="212">
        <v>13.069999694824219</v>
      </c>
      <c r="K4" s="212">
        <v>13.180000305175781</v>
      </c>
      <c r="L4" s="212">
        <v>13.289999961853027</v>
      </c>
      <c r="M4" s="212">
        <v>14.149999618530273</v>
      </c>
      <c r="N4" s="212">
        <v>13.079999923706055</v>
      </c>
      <c r="O4" s="212">
        <v>12.710000038146973</v>
      </c>
      <c r="P4" s="212">
        <v>12.449999809265137</v>
      </c>
      <c r="Q4" s="212">
        <v>12.0600004196167</v>
      </c>
      <c r="R4" s="212">
        <v>11.630000114440918</v>
      </c>
      <c r="S4" s="213">
        <v>9.039999961853027</v>
      </c>
      <c r="T4" s="212">
        <v>8.079999923706055</v>
      </c>
      <c r="U4" s="212">
        <v>5.821000099182129</v>
      </c>
      <c r="V4" s="212">
        <v>4.383999824523926</v>
      </c>
      <c r="W4" s="212">
        <v>4.066999912261963</v>
      </c>
      <c r="X4" s="212">
        <v>4.783999919891357</v>
      </c>
      <c r="Y4" s="212">
        <v>4.857999801635742</v>
      </c>
      <c r="Z4" s="219">
        <f t="shared" si="0"/>
        <v>10.405166665712992</v>
      </c>
      <c r="AA4" s="151">
        <v>14.279999732971191</v>
      </c>
      <c r="AB4" s="152" t="s">
        <v>120</v>
      </c>
      <c r="AC4" s="2">
        <v>2</v>
      </c>
      <c r="AD4" s="151">
        <v>3.8450000286102295</v>
      </c>
      <c r="AE4" s="258" t="s">
        <v>500</v>
      </c>
      <c r="AF4" s="1"/>
    </row>
    <row r="5" spans="1:32" ht="11.25" customHeight="1">
      <c r="A5" s="220">
        <v>3</v>
      </c>
      <c r="B5" s="212">
        <v>5.0269999504089355</v>
      </c>
      <c r="C5" s="212">
        <v>4.678999900817871</v>
      </c>
      <c r="D5" s="212">
        <v>4.394000053405762</v>
      </c>
      <c r="E5" s="212">
        <v>4.573999881744385</v>
      </c>
      <c r="F5" s="212">
        <v>4.057000160217285</v>
      </c>
      <c r="G5" s="212">
        <v>3.381999969482422</v>
      </c>
      <c r="H5" s="212">
        <v>4.196000099182129</v>
      </c>
      <c r="I5" s="212">
        <v>5.683000087738037</v>
      </c>
      <c r="J5" s="212">
        <v>8.319999694824219</v>
      </c>
      <c r="K5" s="212">
        <v>10.109999656677246</v>
      </c>
      <c r="L5" s="212">
        <v>10.899999618530273</v>
      </c>
      <c r="M5" s="212">
        <v>11.399999618530273</v>
      </c>
      <c r="N5" s="212">
        <v>10.770000457763672</v>
      </c>
      <c r="O5" s="212">
        <v>11.0600004196167</v>
      </c>
      <c r="P5" s="212">
        <v>10.170000076293945</v>
      </c>
      <c r="Q5" s="212">
        <v>10.109999656677246</v>
      </c>
      <c r="R5" s="212">
        <v>8.920000076293945</v>
      </c>
      <c r="S5" s="212">
        <v>8.979999542236328</v>
      </c>
      <c r="T5" s="212">
        <v>7.539999961853027</v>
      </c>
      <c r="U5" s="212">
        <v>6.623000144958496</v>
      </c>
      <c r="V5" s="212">
        <v>5.0289998054504395</v>
      </c>
      <c r="W5" s="212">
        <v>5.271999835968018</v>
      </c>
      <c r="X5" s="212">
        <v>4.078999996185303</v>
      </c>
      <c r="Y5" s="212">
        <v>3.2249999046325684</v>
      </c>
      <c r="Z5" s="219">
        <f t="shared" si="0"/>
        <v>7.020833273728688</v>
      </c>
      <c r="AA5" s="151">
        <v>12.829999923706055</v>
      </c>
      <c r="AB5" s="152" t="s">
        <v>135</v>
      </c>
      <c r="AC5" s="2">
        <v>3</v>
      </c>
      <c r="AD5" s="151">
        <v>3.194000005722046</v>
      </c>
      <c r="AE5" s="258" t="s">
        <v>375</v>
      </c>
      <c r="AF5" s="1"/>
    </row>
    <row r="6" spans="1:32" ht="11.25" customHeight="1">
      <c r="A6" s="220">
        <v>4</v>
      </c>
      <c r="B6" s="212">
        <v>2.697999954223633</v>
      </c>
      <c r="C6" s="212">
        <v>2.244999885559082</v>
      </c>
      <c r="D6" s="212">
        <v>2.2139999866485596</v>
      </c>
      <c r="E6" s="212">
        <v>1.9709999561309814</v>
      </c>
      <c r="F6" s="212">
        <v>1.8020000457763672</v>
      </c>
      <c r="G6" s="212">
        <v>1.7599999904632568</v>
      </c>
      <c r="H6" s="212">
        <v>2.4040000438690186</v>
      </c>
      <c r="I6" s="212">
        <v>5.1579999923706055</v>
      </c>
      <c r="J6" s="212">
        <v>7.420000076293945</v>
      </c>
      <c r="K6" s="212">
        <v>11.930000305175781</v>
      </c>
      <c r="L6" s="212">
        <v>12.359999656677246</v>
      </c>
      <c r="M6" s="212">
        <v>13.720000267028809</v>
      </c>
      <c r="N6" s="212">
        <v>14.010000228881836</v>
      </c>
      <c r="O6" s="212">
        <v>14.210000038146973</v>
      </c>
      <c r="P6" s="212">
        <v>14.210000038146973</v>
      </c>
      <c r="Q6" s="212">
        <v>13.800000190734863</v>
      </c>
      <c r="R6" s="212">
        <v>12.3100004196167</v>
      </c>
      <c r="S6" s="212">
        <v>12.15999984741211</v>
      </c>
      <c r="T6" s="212">
        <v>12.039999961853027</v>
      </c>
      <c r="U6" s="212">
        <v>10.720000267028809</v>
      </c>
      <c r="V6" s="212">
        <v>10.369999885559082</v>
      </c>
      <c r="W6" s="212">
        <v>9.699999809265137</v>
      </c>
      <c r="X6" s="212">
        <v>9.670000076293945</v>
      </c>
      <c r="Y6" s="212">
        <v>8.520000457763672</v>
      </c>
      <c r="Z6" s="219">
        <f t="shared" si="0"/>
        <v>8.641750057538351</v>
      </c>
      <c r="AA6" s="151">
        <v>15.319999694824219</v>
      </c>
      <c r="AB6" s="152" t="s">
        <v>486</v>
      </c>
      <c r="AC6" s="2">
        <v>4</v>
      </c>
      <c r="AD6" s="151">
        <v>1.6549999713897705</v>
      </c>
      <c r="AE6" s="258" t="s">
        <v>501</v>
      </c>
      <c r="AF6" s="1"/>
    </row>
    <row r="7" spans="1:32" ht="11.25" customHeight="1">
      <c r="A7" s="220">
        <v>5</v>
      </c>
      <c r="B7" s="212">
        <v>8.460000038146973</v>
      </c>
      <c r="C7" s="212">
        <v>8.170000076293945</v>
      </c>
      <c r="D7" s="212">
        <v>8.170000076293945</v>
      </c>
      <c r="E7" s="212">
        <v>7.980000019073486</v>
      </c>
      <c r="F7" s="212">
        <v>7.389999866485596</v>
      </c>
      <c r="G7" s="212">
        <v>7.349999904632568</v>
      </c>
      <c r="H7" s="212">
        <v>7.400000095367432</v>
      </c>
      <c r="I7" s="212">
        <v>10.039999961853027</v>
      </c>
      <c r="J7" s="212">
        <v>12.430000305175781</v>
      </c>
      <c r="K7" s="212">
        <v>13.600000381469727</v>
      </c>
      <c r="L7" s="212">
        <v>14.479999542236328</v>
      </c>
      <c r="M7" s="212">
        <v>16.530000686645508</v>
      </c>
      <c r="N7" s="212">
        <v>15.9399995803833</v>
      </c>
      <c r="O7" s="212">
        <v>16.079999923706055</v>
      </c>
      <c r="P7" s="212">
        <v>15.510000228881836</v>
      </c>
      <c r="Q7" s="212">
        <v>14.609999656677246</v>
      </c>
      <c r="R7" s="212">
        <v>14.09000015258789</v>
      </c>
      <c r="S7" s="212">
        <v>13.4399995803833</v>
      </c>
      <c r="T7" s="212">
        <v>12.779999732971191</v>
      </c>
      <c r="U7" s="212">
        <v>11.260000228881836</v>
      </c>
      <c r="V7" s="212">
        <v>10.649999618530273</v>
      </c>
      <c r="W7" s="212">
        <v>10.100000381469727</v>
      </c>
      <c r="X7" s="212">
        <v>9.789999961853027</v>
      </c>
      <c r="Y7" s="212">
        <v>8.979999542236328</v>
      </c>
      <c r="Z7" s="219">
        <f t="shared" si="0"/>
        <v>11.46791664759318</v>
      </c>
      <c r="AA7" s="151">
        <v>16.729999542236328</v>
      </c>
      <c r="AB7" s="152" t="s">
        <v>487</v>
      </c>
      <c r="AC7" s="2">
        <v>5</v>
      </c>
      <c r="AD7" s="151">
        <v>6.979000091552734</v>
      </c>
      <c r="AE7" s="258" t="s">
        <v>156</v>
      </c>
      <c r="AF7" s="1"/>
    </row>
    <row r="8" spans="1:32" ht="11.25" customHeight="1">
      <c r="A8" s="220">
        <v>6</v>
      </c>
      <c r="B8" s="212">
        <v>8.350000381469727</v>
      </c>
      <c r="C8" s="212">
        <v>8.479999542236328</v>
      </c>
      <c r="D8" s="212">
        <v>7.670000076293945</v>
      </c>
      <c r="E8" s="212">
        <v>7.420000076293945</v>
      </c>
      <c r="F8" s="212">
        <v>6.973999977111816</v>
      </c>
      <c r="G8" s="212">
        <v>6.857999801635742</v>
      </c>
      <c r="H8" s="212">
        <v>7.71999979019165</v>
      </c>
      <c r="I8" s="212">
        <v>10.15999984741211</v>
      </c>
      <c r="J8" s="212">
        <v>13.180000305175781</v>
      </c>
      <c r="K8" s="212">
        <v>18.020000457763672</v>
      </c>
      <c r="L8" s="212">
        <v>17.790000915527344</v>
      </c>
      <c r="M8" s="212">
        <v>17.59000015258789</v>
      </c>
      <c r="N8" s="212">
        <v>16.75</v>
      </c>
      <c r="O8" s="212">
        <v>16.6200008392334</v>
      </c>
      <c r="P8" s="212">
        <v>16.290000915527344</v>
      </c>
      <c r="Q8" s="212">
        <v>15.789999961853027</v>
      </c>
      <c r="R8" s="212">
        <v>14.84000015258789</v>
      </c>
      <c r="S8" s="212">
        <v>14.449999809265137</v>
      </c>
      <c r="T8" s="212">
        <v>14.5600004196167</v>
      </c>
      <c r="U8" s="212">
        <v>14.40999984741211</v>
      </c>
      <c r="V8" s="212">
        <v>12.5600004196167</v>
      </c>
      <c r="W8" s="212">
        <v>10.84000015258789</v>
      </c>
      <c r="X8" s="212">
        <v>9.899999618530273</v>
      </c>
      <c r="Y8" s="212">
        <v>9.8100004196167</v>
      </c>
      <c r="Z8" s="219">
        <f t="shared" si="0"/>
        <v>12.37633349498113</v>
      </c>
      <c r="AA8" s="151">
        <v>18.420000076293945</v>
      </c>
      <c r="AB8" s="152" t="s">
        <v>70</v>
      </c>
      <c r="AC8" s="2">
        <v>6</v>
      </c>
      <c r="AD8" s="151">
        <v>6.751999855041504</v>
      </c>
      <c r="AE8" s="258" t="s">
        <v>286</v>
      </c>
      <c r="AF8" s="1"/>
    </row>
    <row r="9" spans="1:32" ht="11.25" customHeight="1">
      <c r="A9" s="220">
        <v>7</v>
      </c>
      <c r="B9" s="212">
        <v>9.260000228881836</v>
      </c>
      <c r="C9" s="212">
        <v>9.239999771118164</v>
      </c>
      <c r="D9" s="212">
        <v>9.029999732971191</v>
      </c>
      <c r="E9" s="212">
        <v>8.739999771118164</v>
      </c>
      <c r="F9" s="212">
        <v>8.779999732971191</v>
      </c>
      <c r="G9" s="212">
        <v>8.279999732971191</v>
      </c>
      <c r="H9" s="212">
        <v>8.9399995803833</v>
      </c>
      <c r="I9" s="212">
        <v>10.729999542236328</v>
      </c>
      <c r="J9" s="212">
        <v>14.359999656677246</v>
      </c>
      <c r="K9" s="212">
        <v>16.40999984741211</v>
      </c>
      <c r="L9" s="212">
        <v>18.219999313354492</v>
      </c>
      <c r="M9" s="212">
        <v>18.709999084472656</v>
      </c>
      <c r="N9" s="212">
        <v>17.979999542236328</v>
      </c>
      <c r="O9" s="212">
        <v>17.829999923706055</v>
      </c>
      <c r="P9" s="212">
        <v>17.3799991607666</v>
      </c>
      <c r="Q9" s="212">
        <v>16.549999237060547</v>
      </c>
      <c r="R9" s="212">
        <v>15.979999542236328</v>
      </c>
      <c r="S9" s="212">
        <v>15.510000228881836</v>
      </c>
      <c r="T9" s="212">
        <v>15.9399995803833</v>
      </c>
      <c r="U9" s="212">
        <v>15.0600004196167</v>
      </c>
      <c r="V9" s="212">
        <v>15.869999885559082</v>
      </c>
      <c r="W9" s="212">
        <v>13.050000190734863</v>
      </c>
      <c r="X9" s="212">
        <v>12.5</v>
      </c>
      <c r="Y9" s="212">
        <v>12.670000076293945</v>
      </c>
      <c r="Z9" s="219">
        <f t="shared" si="0"/>
        <v>13.62583307425181</v>
      </c>
      <c r="AA9" s="151">
        <v>19.18000030517578</v>
      </c>
      <c r="AB9" s="152" t="s">
        <v>68</v>
      </c>
      <c r="AC9" s="2">
        <v>7</v>
      </c>
      <c r="AD9" s="151">
        <v>7.760000228881836</v>
      </c>
      <c r="AE9" s="258" t="s">
        <v>502</v>
      </c>
      <c r="AF9" s="1"/>
    </row>
    <row r="10" spans="1:32" ht="11.25" customHeight="1">
      <c r="A10" s="220">
        <v>8</v>
      </c>
      <c r="B10" s="212">
        <v>11.720000267028809</v>
      </c>
      <c r="C10" s="212">
        <v>10.9399995803833</v>
      </c>
      <c r="D10" s="212">
        <v>11.359999656677246</v>
      </c>
      <c r="E10" s="212">
        <v>11.130000114440918</v>
      </c>
      <c r="F10" s="212">
        <v>10.699999809265137</v>
      </c>
      <c r="G10" s="212">
        <v>10.390000343322754</v>
      </c>
      <c r="H10" s="212">
        <v>11.630000114440918</v>
      </c>
      <c r="I10" s="212">
        <v>12.600000381469727</v>
      </c>
      <c r="J10" s="212">
        <v>17.959999084472656</v>
      </c>
      <c r="K10" s="212">
        <v>17.459999084472656</v>
      </c>
      <c r="L10" s="212">
        <v>17.920000076293945</v>
      </c>
      <c r="M10" s="212">
        <v>18.049999237060547</v>
      </c>
      <c r="N10" s="212">
        <v>17.920000076293945</v>
      </c>
      <c r="O10" s="212">
        <v>19.040000915527344</v>
      </c>
      <c r="P10" s="212">
        <v>18.229999542236328</v>
      </c>
      <c r="Q10" s="212">
        <v>17.639999389648438</v>
      </c>
      <c r="R10" s="212">
        <v>17.43000030517578</v>
      </c>
      <c r="S10" s="212">
        <v>17.110000610351562</v>
      </c>
      <c r="T10" s="212">
        <v>15.760000228881836</v>
      </c>
      <c r="U10" s="212">
        <v>14.489999771118164</v>
      </c>
      <c r="V10" s="212">
        <v>13.489999771118164</v>
      </c>
      <c r="W10" s="212">
        <v>13.1899995803833</v>
      </c>
      <c r="X10" s="212">
        <v>12.470000267028809</v>
      </c>
      <c r="Y10" s="212">
        <v>12.260000228881836</v>
      </c>
      <c r="Z10" s="219">
        <f t="shared" si="0"/>
        <v>14.620416601498922</v>
      </c>
      <c r="AA10" s="151">
        <v>19.34000015258789</v>
      </c>
      <c r="AB10" s="152" t="s">
        <v>488</v>
      </c>
      <c r="AC10" s="2">
        <v>8</v>
      </c>
      <c r="AD10" s="151">
        <v>10.020000457763672</v>
      </c>
      <c r="AE10" s="258" t="s">
        <v>503</v>
      </c>
      <c r="AF10" s="1"/>
    </row>
    <row r="11" spans="1:32" ht="11.25" customHeight="1">
      <c r="A11" s="220">
        <v>9</v>
      </c>
      <c r="B11" s="212">
        <v>11.220000267028809</v>
      </c>
      <c r="C11" s="212">
        <v>11.069999694824219</v>
      </c>
      <c r="D11" s="212">
        <v>10.380000114440918</v>
      </c>
      <c r="E11" s="212">
        <v>10.569999694824219</v>
      </c>
      <c r="F11" s="212">
        <v>9.760000228881836</v>
      </c>
      <c r="G11" s="212">
        <v>10.140000343322754</v>
      </c>
      <c r="H11" s="212">
        <v>10.380000114440918</v>
      </c>
      <c r="I11" s="212">
        <v>12.029999732971191</v>
      </c>
      <c r="J11" s="212">
        <v>16.110000610351562</v>
      </c>
      <c r="K11" s="212">
        <v>18.290000915527344</v>
      </c>
      <c r="L11" s="212">
        <v>20.559999465942383</v>
      </c>
      <c r="M11" s="212">
        <v>21.110000610351562</v>
      </c>
      <c r="N11" s="212">
        <v>20.360000610351562</v>
      </c>
      <c r="O11" s="212">
        <v>19.610000610351562</v>
      </c>
      <c r="P11" s="212">
        <v>19.530000686645508</v>
      </c>
      <c r="Q11" s="212">
        <v>18.579999923706055</v>
      </c>
      <c r="R11" s="212">
        <v>17.790000915527344</v>
      </c>
      <c r="S11" s="212">
        <v>17.170000076293945</v>
      </c>
      <c r="T11" s="212">
        <v>17.06999969482422</v>
      </c>
      <c r="U11" s="212">
        <v>16.3799991607666</v>
      </c>
      <c r="V11" s="212">
        <v>16.270000457763672</v>
      </c>
      <c r="W11" s="212">
        <v>15.8100004196167</v>
      </c>
      <c r="X11" s="212">
        <v>15.850000381469727</v>
      </c>
      <c r="Y11" s="212">
        <v>13.930000305175781</v>
      </c>
      <c r="Z11" s="219">
        <f t="shared" si="0"/>
        <v>15.415416876475016</v>
      </c>
      <c r="AA11" s="151">
        <v>21.979999542236328</v>
      </c>
      <c r="AB11" s="152" t="s">
        <v>119</v>
      </c>
      <c r="AC11" s="2">
        <v>9</v>
      </c>
      <c r="AD11" s="151">
        <v>9.449999809265137</v>
      </c>
      <c r="AE11" s="258" t="s">
        <v>330</v>
      </c>
      <c r="AF11" s="1"/>
    </row>
    <row r="12" spans="1:32" ht="11.25" customHeight="1">
      <c r="A12" s="228">
        <v>10</v>
      </c>
      <c r="B12" s="214">
        <v>13.460000038146973</v>
      </c>
      <c r="C12" s="214">
        <v>12.979999542236328</v>
      </c>
      <c r="D12" s="214">
        <v>12.609999656677246</v>
      </c>
      <c r="E12" s="214">
        <v>13.359999656677246</v>
      </c>
      <c r="F12" s="214">
        <v>11.239999771118164</v>
      </c>
      <c r="G12" s="214">
        <v>11.479999542236328</v>
      </c>
      <c r="H12" s="214">
        <v>11.6899995803833</v>
      </c>
      <c r="I12" s="214">
        <v>13.789999961853027</v>
      </c>
      <c r="J12" s="214">
        <v>16.329999923706055</v>
      </c>
      <c r="K12" s="214">
        <v>18.68000030517578</v>
      </c>
      <c r="L12" s="214">
        <v>19.010000228881836</v>
      </c>
      <c r="M12" s="214">
        <v>19.459999084472656</v>
      </c>
      <c r="N12" s="214">
        <v>18.770000457763672</v>
      </c>
      <c r="O12" s="214">
        <v>18.829999923706055</v>
      </c>
      <c r="P12" s="214">
        <v>18.09000015258789</v>
      </c>
      <c r="Q12" s="214">
        <v>18.3700008392334</v>
      </c>
      <c r="R12" s="214">
        <v>17.110000610351562</v>
      </c>
      <c r="S12" s="214">
        <v>16.940000534057617</v>
      </c>
      <c r="T12" s="214">
        <v>16.729999542236328</v>
      </c>
      <c r="U12" s="214">
        <v>16.489999771118164</v>
      </c>
      <c r="V12" s="214">
        <v>17.139999389648438</v>
      </c>
      <c r="W12" s="214">
        <v>16.489999771118164</v>
      </c>
      <c r="X12" s="214">
        <v>16.209999084472656</v>
      </c>
      <c r="Y12" s="214">
        <v>15.960000038146973</v>
      </c>
      <c r="Z12" s="229">
        <f t="shared" si="0"/>
        <v>15.884166558583578</v>
      </c>
      <c r="AA12" s="157">
        <v>19.709999084472656</v>
      </c>
      <c r="AB12" s="215" t="s">
        <v>268</v>
      </c>
      <c r="AC12" s="216">
        <v>10</v>
      </c>
      <c r="AD12" s="157">
        <v>11.029999732971191</v>
      </c>
      <c r="AE12" s="259" t="s">
        <v>104</v>
      </c>
      <c r="AF12" s="1"/>
    </row>
    <row r="13" spans="1:32" ht="11.25" customHeight="1">
      <c r="A13" s="220">
        <v>11</v>
      </c>
      <c r="B13" s="212">
        <v>15.859999656677246</v>
      </c>
      <c r="C13" s="212">
        <v>16.1200008392334</v>
      </c>
      <c r="D13" s="212">
        <v>16.09000015258789</v>
      </c>
      <c r="E13" s="212">
        <v>15.930000305175781</v>
      </c>
      <c r="F13" s="212">
        <v>16.1299991607666</v>
      </c>
      <c r="G13" s="212">
        <v>15.960000038146973</v>
      </c>
      <c r="H13" s="212">
        <v>16.65999984741211</v>
      </c>
      <c r="I13" s="212">
        <v>16.579999923706055</v>
      </c>
      <c r="J13" s="212">
        <v>16.6200008392334</v>
      </c>
      <c r="K13" s="212">
        <v>16.639999389648438</v>
      </c>
      <c r="L13" s="212">
        <v>16.399999618530273</v>
      </c>
      <c r="M13" s="212">
        <v>16.239999771118164</v>
      </c>
      <c r="N13" s="212">
        <v>15.960000038146973</v>
      </c>
      <c r="O13" s="212">
        <v>15.949999809265137</v>
      </c>
      <c r="P13" s="212">
        <v>16.34000015258789</v>
      </c>
      <c r="Q13" s="212">
        <v>15.449999809265137</v>
      </c>
      <c r="R13" s="212">
        <v>14.640000343322754</v>
      </c>
      <c r="S13" s="212">
        <v>14.579999923706055</v>
      </c>
      <c r="T13" s="212">
        <v>14.4399995803833</v>
      </c>
      <c r="U13" s="212">
        <v>14.34000015258789</v>
      </c>
      <c r="V13" s="212">
        <v>14.079999923706055</v>
      </c>
      <c r="W13" s="212">
        <v>13.40999984741211</v>
      </c>
      <c r="X13" s="212">
        <v>13.579999923706055</v>
      </c>
      <c r="Y13" s="212">
        <v>13.130000114440918</v>
      </c>
      <c r="Z13" s="219">
        <f t="shared" si="0"/>
        <v>15.463749965031942</v>
      </c>
      <c r="AA13" s="151">
        <v>16.920000076293945</v>
      </c>
      <c r="AB13" s="152" t="s">
        <v>489</v>
      </c>
      <c r="AC13" s="2">
        <v>11</v>
      </c>
      <c r="AD13" s="151">
        <v>13.119999885559082</v>
      </c>
      <c r="AE13" s="258" t="s">
        <v>84</v>
      </c>
      <c r="AF13" s="1"/>
    </row>
    <row r="14" spans="1:32" ht="11.25" customHeight="1">
      <c r="A14" s="220">
        <v>12</v>
      </c>
      <c r="B14" s="212">
        <v>12.829999923706055</v>
      </c>
      <c r="C14" s="212">
        <v>12.8100004196167</v>
      </c>
      <c r="D14" s="212">
        <v>12.670000076293945</v>
      </c>
      <c r="E14" s="212">
        <v>12.199999809265137</v>
      </c>
      <c r="F14" s="212">
        <v>12</v>
      </c>
      <c r="G14" s="212">
        <v>11.6899995803833</v>
      </c>
      <c r="H14" s="212">
        <v>11.569999694824219</v>
      </c>
      <c r="I14" s="212">
        <v>11.399999618530273</v>
      </c>
      <c r="J14" s="212">
        <v>11.600000381469727</v>
      </c>
      <c r="K14" s="212">
        <v>11.869999885559082</v>
      </c>
      <c r="L14" s="212">
        <v>12.59000015258789</v>
      </c>
      <c r="M14" s="212">
        <v>12.760000228881836</v>
      </c>
      <c r="N14" s="212">
        <v>12.279999732971191</v>
      </c>
      <c r="O14" s="212">
        <v>12.270000457763672</v>
      </c>
      <c r="P14" s="212">
        <v>11.680000305175781</v>
      </c>
      <c r="Q14" s="212">
        <v>11.09000015258789</v>
      </c>
      <c r="R14" s="212">
        <v>10.960000038146973</v>
      </c>
      <c r="S14" s="212">
        <v>10.619999885559082</v>
      </c>
      <c r="T14" s="212">
        <v>9.979999542236328</v>
      </c>
      <c r="U14" s="212">
        <v>9.539999961853027</v>
      </c>
      <c r="V14" s="212">
        <v>9.8100004196167</v>
      </c>
      <c r="W14" s="212">
        <v>9.859999656677246</v>
      </c>
      <c r="X14" s="212">
        <v>10.039999961853027</v>
      </c>
      <c r="Y14" s="212">
        <v>10.170000076293945</v>
      </c>
      <c r="Z14" s="219">
        <f t="shared" si="0"/>
        <v>11.428749998410543</v>
      </c>
      <c r="AA14" s="151">
        <v>13.869999885559082</v>
      </c>
      <c r="AB14" s="152" t="s">
        <v>490</v>
      </c>
      <c r="AC14" s="2">
        <v>12</v>
      </c>
      <c r="AD14" s="151">
        <v>9.369999885559082</v>
      </c>
      <c r="AE14" s="258" t="s">
        <v>504</v>
      </c>
      <c r="AF14" s="1"/>
    </row>
    <row r="15" spans="1:32" ht="11.25" customHeight="1">
      <c r="A15" s="220">
        <v>13</v>
      </c>
      <c r="B15" s="212">
        <v>9.539999961853027</v>
      </c>
      <c r="C15" s="212">
        <v>9.800000190734863</v>
      </c>
      <c r="D15" s="212">
        <v>9.710000038146973</v>
      </c>
      <c r="E15" s="212">
        <v>9.819999694824219</v>
      </c>
      <c r="F15" s="212">
        <v>10.130000114440918</v>
      </c>
      <c r="G15" s="212">
        <v>10.220000267028809</v>
      </c>
      <c r="H15" s="212">
        <v>10.529999732971191</v>
      </c>
      <c r="I15" s="212">
        <v>11.289999961853027</v>
      </c>
      <c r="J15" s="212">
        <v>12.640000343322754</v>
      </c>
      <c r="K15" s="212">
        <v>13.140000343322754</v>
      </c>
      <c r="L15" s="212">
        <v>13.170000076293945</v>
      </c>
      <c r="M15" s="212">
        <v>13.40999984741211</v>
      </c>
      <c r="N15" s="212">
        <v>13.649999618530273</v>
      </c>
      <c r="O15" s="212">
        <v>13.239999771118164</v>
      </c>
      <c r="P15" s="212">
        <v>13.289999961853027</v>
      </c>
      <c r="Q15" s="212">
        <v>13.350000381469727</v>
      </c>
      <c r="R15" s="212">
        <v>13.229999542236328</v>
      </c>
      <c r="S15" s="212">
        <v>12.039999961853027</v>
      </c>
      <c r="T15" s="212">
        <v>12.59000015258789</v>
      </c>
      <c r="U15" s="212">
        <v>12.869999885559082</v>
      </c>
      <c r="V15" s="212">
        <v>13.319999694824219</v>
      </c>
      <c r="W15" s="212">
        <v>13.720000267028809</v>
      </c>
      <c r="X15" s="212">
        <v>14.149999618530273</v>
      </c>
      <c r="Y15" s="212">
        <v>14.449999809265137</v>
      </c>
      <c r="Z15" s="219">
        <f t="shared" si="0"/>
        <v>12.22083330154419</v>
      </c>
      <c r="AA15" s="151">
        <v>14.520000457763672</v>
      </c>
      <c r="AB15" s="152" t="s">
        <v>97</v>
      </c>
      <c r="AC15" s="2">
        <v>13</v>
      </c>
      <c r="AD15" s="151">
        <v>9.4399995803833</v>
      </c>
      <c r="AE15" s="258" t="s">
        <v>505</v>
      </c>
      <c r="AF15" s="1"/>
    </row>
    <row r="16" spans="1:32" ht="11.25" customHeight="1">
      <c r="A16" s="220">
        <v>14</v>
      </c>
      <c r="B16" s="212">
        <v>15.069999694824219</v>
      </c>
      <c r="C16" s="212">
        <v>15.789999961853027</v>
      </c>
      <c r="D16" s="212">
        <v>15.239999771118164</v>
      </c>
      <c r="E16" s="212">
        <v>13.449999809265137</v>
      </c>
      <c r="F16" s="212">
        <v>12.6899995803833</v>
      </c>
      <c r="G16" s="212">
        <v>12.4399995803833</v>
      </c>
      <c r="H16" s="212">
        <v>12.819999694824219</v>
      </c>
      <c r="I16" s="212">
        <v>13.300000190734863</v>
      </c>
      <c r="J16" s="212">
        <v>13.65999984741211</v>
      </c>
      <c r="K16" s="212">
        <v>14.300000190734863</v>
      </c>
      <c r="L16" s="212">
        <v>16.260000228881836</v>
      </c>
      <c r="M16" s="212">
        <v>17.799999237060547</v>
      </c>
      <c r="N16" s="212">
        <v>17.510000228881836</v>
      </c>
      <c r="O16" s="212">
        <v>18.959999084472656</v>
      </c>
      <c r="P16" s="212">
        <v>18.979999542236328</v>
      </c>
      <c r="Q16" s="212">
        <v>17.950000762939453</v>
      </c>
      <c r="R16" s="212">
        <v>17.399999618530273</v>
      </c>
      <c r="S16" s="212">
        <v>17.049999237060547</v>
      </c>
      <c r="T16" s="212">
        <v>16.34000015258789</v>
      </c>
      <c r="U16" s="212">
        <v>16.709999084472656</v>
      </c>
      <c r="V16" s="212">
        <v>15.5600004196167</v>
      </c>
      <c r="W16" s="212">
        <v>14.489999771118164</v>
      </c>
      <c r="X16" s="212">
        <v>14.15999984741211</v>
      </c>
      <c r="Y16" s="212">
        <v>13.220000267028809</v>
      </c>
      <c r="Z16" s="219">
        <f t="shared" si="0"/>
        <v>15.464583158493042</v>
      </c>
      <c r="AA16" s="151">
        <v>19.09000015258789</v>
      </c>
      <c r="AB16" s="152" t="s">
        <v>233</v>
      </c>
      <c r="AC16" s="2">
        <v>14</v>
      </c>
      <c r="AD16" s="151">
        <v>12.359999656677246</v>
      </c>
      <c r="AE16" s="258" t="s">
        <v>506</v>
      </c>
      <c r="AF16" s="1"/>
    </row>
    <row r="17" spans="1:32" ht="11.25" customHeight="1">
      <c r="A17" s="220">
        <v>15</v>
      </c>
      <c r="B17" s="212">
        <v>12.890000343322754</v>
      </c>
      <c r="C17" s="212">
        <v>11.779999732971191</v>
      </c>
      <c r="D17" s="212">
        <v>10.90999984741211</v>
      </c>
      <c r="E17" s="212">
        <v>9.760000228881836</v>
      </c>
      <c r="F17" s="212">
        <v>9.180000305175781</v>
      </c>
      <c r="G17" s="212">
        <v>8.59000015258789</v>
      </c>
      <c r="H17" s="212">
        <v>9.239999771118164</v>
      </c>
      <c r="I17" s="212">
        <v>10.430000305175781</v>
      </c>
      <c r="J17" s="212">
        <v>14.239999771118164</v>
      </c>
      <c r="K17" s="212">
        <v>16.270000457763672</v>
      </c>
      <c r="L17" s="212">
        <v>18.530000686645508</v>
      </c>
      <c r="M17" s="212">
        <v>20.75</v>
      </c>
      <c r="N17" s="212">
        <v>20.329999923706055</v>
      </c>
      <c r="O17" s="212">
        <v>20.559999465942383</v>
      </c>
      <c r="P17" s="212">
        <v>20.389999389648438</v>
      </c>
      <c r="Q17" s="212">
        <v>19.440000534057617</v>
      </c>
      <c r="R17" s="212">
        <v>16.049999237060547</v>
      </c>
      <c r="S17" s="212">
        <v>14.920000076293945</v>
      </c>
      <c r="T17" s="212">
        <v>14.180000305175781</v>
      </c>
      <c r="U17" s="212">
        <v>11.510000228881836</v>
      </c>
      <c r="V17" s="212">
        <v>11.039999961853027</v>
      </c>
      <c r="W17" s="212">
        <v>10.119999885559082</v>
      </c>
      <c r="X17" s="212">
        <v>9.789999961853027</v>
      </c>
      <c r="Y17" s="212">
        <v>9.229999542236328</v>
      </c>
      <c r="Z17" s="219">
        <f t="shared" si="0"/>
        <v>13.755416671435038</v>
      </c>
      <c r="AA17" s="151">
        <v>20.93000030517578</v>
      </c>
      <c r="AB17" s="152" t="s">
        <v>168</v>
      </c>
      <c r="AC17" s="2">
        <v>15</v>
      </c>
      <c r="AD17" s="151">
        <v>8.130000114440918</v>
      </c>
      <c r="AE17" s="258" t="s">
        <v>507</v>
      </c>
      <c r="AF17" s="1"/>
    </row>
    <row r="18" spans="1:32" ht="11.25" customHeight="1">
      <c r="A18" s="220">
        <v>16</v>
      </c>
      <c r="B18" s="212">
        <v>9.279999732971191</v>
      </c>
      <c r="C18" s="212">
        <v>8.819999694824219</v>
      </c>
      <c r="D18" s="212">
        <v>9.600000381469727</v>
      </c>
      <c r="E18" s="212">
        <v>8.819999694824219</v>
      </c>
      <c r="F18" s="212">
        <v>9.380000114440918</v>
      </c>
      <c r="G18" s="212">
        <v>8.520000457763672</v>
      </c>
      <c r="H18" s="212">
        <v>8.3100004196167</v>
      </c>
      <c r="I18" s="212">
        <v>8.989999771118164</v>
      </c>
      <c r="J18" s="212">
        <v>10.4399995803833</v>
      </c>
      <c r="K18" s="212">
        <v>11.920000076293945</v>
      </c>
      <c r="L18" s="212">
        <v>12.729999542236328</v>
      </c>
      <c r="M18" s="212">
        <v>13.25</v>
      </c>
      <c r="N18" s="212">
        <v>13.850000381469727</v>
      </c>
      <c r="O18" s="212">
        <v>14.229999542236328</v>
      </c>
      <c r="P18" s="212">
        <v>14.010000228881836</v>
      </c>
      <c r="Q18" s="212">
        <v>14.079999923706055</v>
      </c>
      <c r="R18" s="212">
        <v>13.010000228881836</v>
      </c>
      <c r="S18" s="212">
        <v>11.90999984741211</v>
      </c>
      <c r="T18" s="212">
        <v>10.430000305175781</v>
      </c>
      <c r="U18" s="212">
        <v>11.800000190734863</v>
      </c>
      <c r="V18" s="212">
        <v>11.329999923706055</v>
      </c>
      <c r="W18" s="212">
        <v>10.800000190734863</v>
      </c>
      <c r="X18" s="212">
        <v>10.390000343322754</v>
      </c>
      <c r="Y18" s="212">
        <v>10.40999984741211</v>
      </c>
      <c r="Z18" s="219">
        <f t="shared" si="0"/>
        <v>11.09625001748403</v>
      </c>
      <c r="AA18" s="151">
        <v>14.550000190734863</v>
      </c>
      <c r="AB18" s="152" t="s">
        <v>491</v>
      </c>
      <c r="AC18" s="2">
        <v>16</v>
      </c>
      <c r="AD18" s="151">
        <v>8.0600004196167</v>
      </c>
      <c r="AE18" s="258" t="s">
        <v>453</v>
      </c>
      <c r="AF18" s="1"/>
    </row>
    <row r="19" spans="1:32" ht="11.25" customHeight="1">
      <c r="A19" s="220">
        <v>17</v>
      </c>
      <c r="B19" s="212">
        <v>8.930000305175781</v>
      </c>
      <c r="C19" s="212">
        <v>8.680000305175781</v>
      </c>
      <c r="D19" s="212">
        <v>8.510000228881836</v>
      </c>
      <c r="E19" s="212">
        <v>8.760000228881836</v>
      </c>
      <c r="F19" s="212">
        <v>9.050000190734863</v>
      </c>
      <c r="G19" s="212">
        <v>9.109999656677246</v>
      </c>
      <c r="H19" s="212">
        <v>9.9399995803833</v>
      </c>
      <c r="I19" s="212">
        <v>10.430000305175781</v>
      </c>
      <c r="J19" s="212">
        <v>10.65999984741211</v>
      </c>
      <c r="K19" s="212">
        <v>10.319999694824219</v>
      </c>
      <c r="L19" s="212">
        <v>10.050000190734863</v>
      </c>
      <c r="M19" s="212">
        <v>9.550000190734863</v>
      </c>
      <c r="N19" s="212">
        <v>9.770000457763672</v>
      </c>
      <c r="O19" s="212">
        <v>9.789999961853027</v>
      </c>
      <c r="P19" s="212">
        <v>9.789999961853027</v>
      </c>
      <c r="Q19" s="212">
        <v>9.479999542236328</v>
      </c>
      <c r="R19" s="212">
        <v>9.25</v>
      </c>
      <c r="S19" s="212">
        <v>9.029999732971191</v>
      </c>
      <c r="T19" s="212">
        <v>9.260000228881836</v>
      </c>
      <c r="U19" s="212">
        <v>9.289999961853027</v>
      </c>
      <c r="V19" s="212">
        <v>9.4399995803833</v>
      </c>
      <c r="W19" s="212">
        <v>9.369999885559082</v>
      </c>
      <c r="X19" s="212">
        <v>8.869999885559082</v>
      </c>
      <c r="Y19" s="212">
        <v>8.609999656677246</v>
      </c>
      <c r="Z19" s="219">
        <f t="shared" si="0"/>
        <v>9.414166649182638</v>
      </c>
      <c r="AA19" s="151">
        <v>11.4399995803833</v>
      </c>
      <c r="AB19" s="152" t="s">
        <v>492</v>
      </c>
      <c r="AC19" s="2">
        <v>17</v>
      </c>
      <c r="AD19" s="151">
        <v>8.34000015258789</v>
      </c>
      <c r="AE19" s="258" t="s">
        <v>508</v>
      </c>
      <c r="AF19" s="1"/>
    </row>
    <row r="20" spans="1:32" ht="11.25" customHeight="1">
      <c r="A20" s="220">
        <v>18</v>
      </c>
      <c r="B20" s="212">
        <v>9.039999961853027</v>
      </c>
      <c r="C20" s="212">
        <v>8.329999923706055</v>
      </c>
      <c r="D20" s="212">
        <v>8.319999694824219</v>
      </c>
      <c r="E20" s="212">
        <v>8.270000457763672</v>
      </c>
      <c r="F20" s="212">
        <v>8.010000228881836</v>
      </c>
      <c r="G20" s="212">
        <v>7.539999961853027</v>
      </c>
      <c r="H20" s="212">
        <v>7.159999847412109</v>
      </c>
      <c r="I20" s="212">
        <v>8.180000305175781</v>
      </c>
      <c r="J20" s="212">
        <v>8.130000114440918</v>
      </c>
      <c r="K20" s="212">
        <v>9.59000015258789</v>
      </c>
      <c r="L20" s="212">
        <v>11.720000267028809</v>
      </c>
      <c r="M20" s="212">
        <v>10.859999656677246</v>
      </c>
      <c r="N20" s="212">
        <v>11.15999984741211</v>
      </c>
      <c r="O20" s="212">
        <v>11.890000343322754</v>
      </c>
      <c r="P20" s="212">
        <v>11.800000190734863</v>
      </c>
      <c r="Q20" s="212">
        <v>10.680000305175781</v>
      </c>
      <c r="R20" s="212">
        <v>9.350000381469727</v>
      </c>
      <c r="S20" s="212">
        <v>7.869999885559082</v>
      </c>
      <c r="T20" s="212">
        <v>7.090000152587891</v>
      </c>
      <c r="U20" s="212">
        <v>6.211999893188477</v>
      </c>
      <c r="V20" s="212">
        <v>5.599999904632568</v>
      </c>
      <c r="W20" s="212">
        <v>4.98799991607666</v>
      </c>
      <c r="X20" s="212">
        <v>4.281000137329102</v>
      </c>
      <c r="Y20" s="212">
        <v>3.944000005722046</v>
      </c>
      <c r="Z20" s="219">
        <f t="shared" si="0"/>
        <v>8.333958397308985</v>
      </c>
      <c r="AA20" s="151">
        <v>12.539999961853027</v>
      </c>
      <c r="AB20" s="152" t="s">
        <v>493</v>
      </c>
      <c r="AC20" s="2">
        <v>18</v>
      </c>
      <c r="AD20" s="151">
        <v>3.617000102996826</v>
      </c>
      <c r="AE20" s="258" t="s">
        <v>199</v>
      </c>
      <c r="AF20" s="1"/>
    </row>
    <row r="21" spans="1:32" ht="11.25" customHeight="1">
      <c r="A21" s="220">
        <v>19</v>
      </c>
      <c r="B21" s="212">
        <v>3.8910000324249268</v>
      </c>
      <c r="C21" s="212">
        <v>6.203000068664551</v>
      </c>
      <c r="D21" s="212">
        <v>6.796000003814697</v>
      </c>
      <c r="E21" s="212">
        <v>6.77400016784668</v>
      </c>
      <c r="F21" s="212">
        <v>4.703999996185303</v>
      </c>
      <c r="G21" s="212">
        <v>6.635000228881836</v>
      </c>
      <c r="H21" s="212">
        <v>6.495999813079834</v>
      </c>
      <c r="I21" s="212">
        <v>7.039999961853027</v>
      </c>
      <c r="J21" s="212">
        <v>7.320000171661377</v>
      </c>
      <c r="K21" s="212">
        <v>7.869999885559082</v>
      </c>
      <c r="L21" s="212">
        <v>9.15999984741211</v>
      </c>
      <c r="M21" s="212">
        <v>9.520000457763672</v>
      </c>
      <c r="N21" s="212">
        <v>8.680000305175781</v>
      </c>
      <c r="O21" s="212">
        <v>8.510000228881836</v>
      </c>
      <c r="P21" s="212">
        <v>7.690000057220459</v>
      </c>
      <c r="Q21" s="212">
        <v>7.769999980926514</v>
      </c>
      <c r="R21" s="212">
        <v>8.109999656677246</v>
      </c>
      <c r="S21" s="212">
        <v>7.929999828338623</v>
      </c>
      <c r="T21" s="212">
        <v>7.610000133514404</v>
      </c>
      <c r="U21" s="212">
        <v>6.458000183105469</v>
      </c>
      <c r="V21" s="212">
        <v>5.025000095367432</v>
      </c>
      <c r="W21" s="212">
        <v>4.611000061035156</v>
      </c>
      <c r="X21" s="212">
        <v>4.431000232696533</v>
      </c>
      <c r="Y21" s="212">
        <v>3.7019999027252197</v>
      </c>
      <c r="Z21" s="219">
        <f t="shared" si="0"/>
        <v>6.78900005420049</v>
      </c>
      <c r="AA21" s="151">
        <v>9.569999694824219</v>
      </c>
      <c r="AB21" s="152" t="s">
        <v>494</v>
      </c>
      <c r="AC21" s="2">
        <v>19</v>
      </c>
      <c r="AD21" s="151">
        <v>3.6689999103546143</v>
      </c>
      <c r="AE21" s="258" t="s">
        <v>241</v>
      </c>
      <c r="AF21" s="1"/>
    </row>
    <row r="22" spans="1:32" ht="11.25" customHeight="1">
      <c r="A22" s="228">
        <v>20</v>
      </c>
      <c r="B22" s="214">
        <v>3.322999954223633</v>
      </c>
      <c r="C22" s="214">
        <v>3.0380001068115234</v>
      </c>
      <c r="D22" s="214">
        <v>2.86899995803833</v>
      </c>
      <c r="E22" s="214">
        <v>2.625999927520752</v>
      </c>
      <c r="F22" s="214">
        <v>3.197000026702881</v>
      </c>
      <c r="G22" s="214">
        <v>6.322999954223633</v>
      </c>
      <c r="H22" s="214">
        <v>6.90500020980835</v>
      </c>
      <c r="I22" s="214">
        <v>9.529999732971191</v>
      </c>
      <c r="J22" s="214">
        <v>10.569999694824219</v>
      </c>
      <c r="K22" s="214">
        <v>11.859999656677246</v>
      </c>
      <c r="L22" s="214">
        <v>11.970000267028809</v>
      </c>
      <c r="M22" s="214">
        <v>11.800000190734863</v>
      </c>
      <c r="N22" s="214">
        <v>11.359999656677246</v>
      </c>
      <c r="O22" s="214">
        <v>11.359999656677246</v>
      </c>
      <c r="P22" s="214">
        <v>11.09000015258789</v>
      </c>
      <c r="Q22" s="214">
        <v>10.460000038146973</v>
      </c>
      <c r="R22" s="214">
        <v>10.270000457763672</v>
      </c>
      <c r="S22" s="214">
        <v>10.210000038146973</v>
      </c>
      <c r="T22" s="214">
        <v>10.220000267028809</v>
      </c>
      <c r="U22" s="214">
        <v>10.289999961853027</v>
      </c>
      <c r="V22" s="214">
        <v>10.319999694824219</v>
      </c>
      <c r="W22" s="214">
        <v>10.5</v>
      </c>
      <c r="X22" s="214">
        <v>10.630000114440918</v>
      </c>
      <c r="Y22" s="214">
        <v>10.760000228881836</v>
      </c>
      <c r="Z22" s="229">
        <f t="shared" si="0"/>
        <v>8.811708331108093</v>
      </c>
      <c r="AA22" s="157">
        <v>13</v>
      </c>
      <c r="AB22" s="215" t="s">
        <v>495</v>
      </c>
      <c r="AC22" s="216">
        <v>20</v>
      </c>
      <c r="AD22" s="157">
        <v>2.3420000076293945</v>
      </c>
      <c r="AE22" s="259" t="s">
        <v>509</v>
      </c>
      <c r="AF22" s="1"/>
    </row>
    <row r="23" spans="1:32" ht="11.25" customHeight="1">
      <c r="A23" s="220">
        <v>21</v>
      </c>
      <c r="B23" s="212">
        <v>10.829999923706055</v>
      </c>
      <c r="C23" s="212">
        <v>8.4399995803833</v>
      </c>
      <c r="D23" s="212">
        <v>8.329999923706055</v>
      </c>
      <c r="E23" s="212">
        <v>7.889999866485596</v>
      </c>
      <c r="F23" s="212">
        <v>7.320000171661377</v>
      </c>
      <c r="G23" s="212">
        <v>7.25</v>
      </c>
      <c r="H23" s="212">
        <v>6.275000095367432</v>
      </c>
      <c r="I23" s="212">
        <v>7.25</v>
      </c>
      <c r="J23" s="212">
        <v>10.039999961853027</v>
      </c>
      <c r="K23" s="212">
        <v>12.710000038146973</v>
      </c>
      <c r="L23" s="212">
        <v>14.220000267028809</v>
      </c>
      <c r="M23" s="212">
        <v>15.420000076293945</v>
      </c>
      <c r="N23" s="212">
        <v>15</v>
      </c>
      <c r="O23" s="212">
        <v>15.149999618530273</v>
      </c>
      <c r="P23" s="212">
        <v>13.6899995803833</v>
      </c>
      <c r="Q23" s="212">
        <v>12.569999694824219</v>
      </c>
      <c r="R23" s="212">
        <v>10.989999771118164</v>
      </c>
      <c r="S23" s="212">
        <v>9.630000114440918</v>
      </c>
      <c r="T23" s="212">
        <v>8.3100004196167</v>
      </c>
      <c r="U23" s="212">
        <v>7.570000171661377</v>
      </c>
      <c r="V23" s="212">
        <v>6.8460001945495605</v>
      </c>
      <c r="W23" s="212">
        <v>6.316999912261963</v>
      </c>
      <c r="X23" s="212">
        <v>5.916999816894531</v>
      </c>
      <c r="Y23" s="212">
        <v>6.7220001220703125</v>
      </c>
      <c r="Z23" s="219">
        <f t="shared" si="0"/>
        <v>9.778624971707663</v>
      </c>
      <c r="AA23" s="151">
        <v>16.079999923706055</v>
      </c>
      <c r="AB23" s="152" t="s">
        <v>496</v>
      </c>
      <c r="AC23" s="2">
        <v>21</v>
      </c>
      <c r="AD23" s="151">
        <v>5.590000152587891</v>
      </c>
      <c r="AE23" s="258" t="s">
        <v>510</v>
      </c>
      <c r="AF23" s="1"/>
    </row>
    <row r="24" spans="1:32" ht="11.25" customHeight="1">
      <c r="A24" s="220">
        <v>22</v>
      </c>
      <c r="B24" s="212">
        <v>7.139999866485596</v>
      </c>
      <c r="C24" s="212">
        <v>6.859000205993652</v>
      </c>
      <c r="D24" s="212">
        <v>6.383999824523926</v>
      </c>
      <c r="E24" s="212">
        <v>6.110000133514404</v>
      </c>
      <c r="F24" s="212">
        <v>5.677000045776367</v>
      </c>
      <c r="G24" s="212">
        <v>5.7820000648498535</v>
      </c>
      <c r="H24" s="212">
        <v>5.953000068664551</v>
      </c>
      <c r="I24" s="212">
        <v>6.586999893188477</v>
      </c>
      <c r="J24" s="212">
        <v>7.420000076293945</v>
      </c>
      <c r="K24" s="212">
        <v>7.739999771118164</v>
      </c>
      <c r="L24" s="212">
        <v>7.650000095367432</v>
      </c>
      <c r="M24" s="212">
        <v>7.610000133514404</v>
      </c>
      <c r="N24" s="212">
        <v>7.829999923706055</v>
      </c>
      <c r="O24" s="212">
        <v>8.210000038146973</v>
      </c>
      <c r="P24" s="212">
        <v>8.069999694824219</v>
      </c>
      <c r="Q24" s="212">
        <v>7.940000057220459</v>
      </c>
      <c r="R24" s="212">
        <v>8.119999885559082</v>
      </c>
      <c r="S24" s="212">
        <v>8.220000267028809</v>
      </c>
      <c r="T24" s="212">
        <v>7.440000057220459</v>
      </c>
      <c r="U24" s="212">
        <v>6.541999816894531</v>
      </c>
      <c r="V24" s="212">
        <v>6.965000152587891</v>
      </c>
      <c r="W24" s="212">
        <v>6.5929999351501465</v>
      </c>
      <c r="X24" s="212">
        <v>6.446000099182129</v>
      </c>
      <c r="Y24" s="212">
        <v>6.372000217437744</v>
      </c>
      <c r="Z24" s="219">
        <f t="shared" si="0"/>
        <v>7.0691666801770525</v>
      </c>
      <c r="AA24" s="151">
        <v>8.329999923706055</v>
      </c>
      <c r="AB24" s="152" t="s">
        <v>497</v>
      </c>
      <c r="AC24" s="2">
        <v>22</v>
      </c>
      <c r="AD24" s="151">
        <v>5.559999942779541</v>
      </c>
      <c r="AE24" s="258" t="s">
        <v>511</v>
      </c>
      <c r="AF24" s="1"/>
    </row>
    <row r="25" spans="1:32" ht="11.25" customHeight="1">
      <c r="A25" s="220">
        <v>23</v>
      </c>
      <c r="B25" s="212">
        <v>6.794000148773193</v>
      </c>
      <c r="C25" s="212">
        <v>6.815000057220459</v>
      </c>
      <c r="D25" s="212">
        <v>6.8470001220703125</v>
      </c>
      <c r="E25" s="212">
        <v>6.645999908447266</v>
      </c>
      <c r="F25" s="212">
        <v>7.179999828338623</v>
      </c>
      <c r="G25" s="212">
        <v>6.941999912261963</v>
      </c>
      <c r="H25" s="212">
        <v>7.429999828338623</v>
      </c>
      <c r="I25" s="212">
        <v>7.699999809265137</v>
      </c>
      <c r="J25" s="212">
        <v>8.350000381469727</v>
      </c>
      <c r="K25" s="212">
        <v>11.729999542236328</v>
      </c>
      <c r="L25" s="212">
        <v>14.25</v>
      </c>
      <c r="M25" s="212">
        <v>15.720000267028809</v>
      </c>
      <c r="N25" s="212">
        <v>14.029999732971191</v>
      </c>
      <c r="O25" s="212">
        <v>13.260000228881836</v>
      </c>
      <c r="P25" s="212">
        <v>13.520000457763672</v>
      </c>
      <c r="Q25" s="212">
        <v>13.270000457763672</v>
      </c>
      <c r="R25" s="212">
        <v>12.079999923706055</v>
      </c>
      <c r="S25" s="212">
        <v>10.770000457763672</v>
      </c>
      <c r="T25" s="212">
        <v>10.779999732971191</v>
      </c>
      <c r="U25" s="212">
        <v>9.899999618530273</v>
      </c>
      <c r="V25" s="212">
        <v>9.550000190734863</v>
      </c>
      <c r="W25" s="212">
        <v>8.130000114440918</v>
      </c>
      <c r="X25" s="212">
        <v>6.909999847412109</v>
      </c>
      <c r="Y25" s="212">
        <v>7.599999904632568</v>
      </c>
      <c r="Z25" s="219">
        <f t="shared" si="0"/>
        <v>9.841833353042603</v>
      </c>
      <c r="AA25" s="151">
        <v>16.739999771118164</v>
      </c>
      <c r="AB25" s="152" t="s">
        <v>498</v>
      </c>
      <c r="AC25" s="2">
        <v>23</v>
      </c>
      <c r="AD25" s="151">
        <v>6.328999996185303</v>
      </c>
      <c r="AE25" s="258" t="s">
        <v>512</v>
      </c>
      <c r="AF25" s="1"/>
    </row>
    <row r="26" spans="1:32" ht="11.25" customHeight="1">
      <c r="A26" s="220">
        <v>24</v>
      </c>
      <c r="B26" s="212">
        <v>5.695000171661377</v>
      </c>
      <c r="C26" s="212">
        <v>5.886000156402588</v>
      </c>
      <c r="D26" s="212">
        <v>5.854000091552734</v>
      </c>
      <c r="E26" s="212">
        <v>5.875999927520752</v>
      </c>
      <c r="F26" s="212">
        <v>5.389999866485596</v>
      </c>
      <c r="G26" s="212">
        <v>6.236000061035156</v>
      </c>
      <c r="H26" s="212">
        <v>5.1479997634887695</v>
      </c>
      <c r="I26" s="212">
        <v>8.100000381469727</v>
      </c>
      <c r="J26" s="212">
        <v>8.960000038146973</v>
      </c>
      <c r="K26" s="212">
        <v>13.40999984741211</v>
      </c>
      <c r="L26" s="212">
        <v>14.579999923706055</v>
      </c>
      <c r="M26" s="212">
        <v>14.010000228881836</v>
      </c>
      <c r="N26" s="212">
        <v>13.899999618530273</v>
      </c>
      <c r="O26" s="212">
        <v>13.40999984741211</v>
      </c>
      <c r="P26" s="212">
        <v>13.529999732971191</v>
      </c>
      <c r="Q26" s="212">
        <v>13.260000228881836</v>
      </c>
      <c r="R26" s="212">
        <v>12.819999694824219</v>
      </c>
      <c r="S26" s="212">
        <v>12.569999694824219</v>
      </c>
      <c r="T26" s="212">
        <v>12.739999771118164</v>
      </c>
      <c r="U26" s="212">
        <v>13.020000457763672</v>
      </c>
      <c r="V26" s="212">
        <v>13.390000343322754</v>
      </c>
      <c r="W26" s="212">
        <v>12.65999984741211</v>
      </c>
      <c r="X26" s="212">
        <v>13.59000015258789</v>
      </c>
      <c r="Y26" s="212">
        <v>10.399999618530273</v>
      </c>
      <c r="Z26" s="219">
        <f t="shared" si="0"/>
        <v>10.601458311080933</v>
      </c>
      <c r="AA26" s="151">
        <v>14.930000305175781</v>
      </c>
      <c r="AB26" s="152" t="s">
        <v>321</v>
      </c>
      <c r="AC26" s="2">
        <v>24</v>
      </c>
      <c r="AD26" s="151">
        <v>4.915999889373779</v>
      </c>
      <c r="AE26" s="258" t="s">
        <v>145</v>
      </c>
      <c r="AF26" s="1"/>
    </row>
    <row r="27" spans="1:32" ht="11.25" customHeight="1">
      <c r="A27" s="220">
        <v>25</v>
      </c>
      <c r="B27" s="212">
        <v>10.140000343322754</v>
      </c>
      <c r="C27" s="212">
        <v>9.979999542236328</v>
      </c>
      <c r="D27" s="212">
        <v>10.149999618530273</v>
      </c>
      <c r="E27" s="212">
        <v>10.380000114440918</v>
      </c>
      <c r="F27" s="212">
        <v>10.739999771118164</v>
      </c>
      <c r="G27" s="212">
        <v>10.270000457763672</v>
      </c>
      <c r="H27" s="212">
        <v>11.59000015258789</v>
      </c>
      <c r="I27" s="212">
        <v>11.75</v>
      </c>
      <c r="J27" s="212">
        <v>11.25</v>
      </c>
      <c r="K27" s="212">
        <v>11.600000381469727</v>
      </c>
      <c r="L27" s="212">
        <v>12.140000343322754</v>
      </c>
      <c r="M27" s="212">
        <v>14.869999885559082</v>
      </c>
      <c r="N27" s="212">
        <v>14.4399995803833</v>
      </c>
      <c r="O27" s="212">
        <v>14.899999618530273</v>
      </c>
      <c r="P27" s="212">
        <v>14.09000015258789</v>
      </c>
      <c r="Q27" s="212">
        <v>13.579999923706055</v>
      </c>
      <c r="R27" s="212">
        <v>12.869999885559082</v>
      </c>
      <c r="S27" s="212">
        <v>12.40999984741211</v>
      </c>
      <c r="T27" s="212">
        <v>11.850000381469727</v>
      </c>
      <c r="U27" s="212">
        <v>11.869999885559082</v>
      </c>
      <c r="V27" s="212">
        <v>10.630000114440918</v>
      </c>
      <c r="W27" s="212">
        <v>11.460000038146973</v>
      </c>
      <c r="X27" s="212">
        <v>10.670000076293945</v>
      </c>
      <c r="Y27" s="212">
        <v>10.34000015258789</v>
      </c>
      <c r="Z27" s="219">
        <f t="shared" si="0"/>
        <v>11.832083344459534</v>
      </c>
      <c r="AA27" s="151">
        <v>15.229999542236328</v>
      </c>
      <c r="AB27" s="152" t="s">
        <v>175</v>
      </c>
      <c r="AC27" s="2">
        <v>25</v>
      </c>
      <c r="AD27" s="151">
        <v>9.930000305175781</v>
      </c>
      <c r="AE27" s="258" t="s">
        <v>513</v>
      </c>
      <c r="AF27" s="1"/>
    </row>
    <row r="28" spans="1:32" ht="11.25" customHeight="1">
      <c r="A28" s="220">
        <v>26</v>
      </c>
      <c r="B28" s="212">
        <v>12.630000114440918</v>
      </c>
      <c r="C28" s="212">
        <v>11.15999984741211</v>
      </c>
      <c r="D28" s="212">
        <v>10.779999732971191</v>
      </c>
      <c r="E28" s="212">
        <v>10.6899995803833</v>
      </c>
      <c r="F28" s="212">
        <v>10.729999542236328</v>
      </c>
      <c r="G28" s="212">
        <v>10.59000015258789</v>
      </c>
      <c r="H28" s="212">
        <v>10.890000343322754</v>
      </c>
      <c r="I28" s="212">
        <v>10.670000076293945</v>
      </c>
      <c r="J28" s="212">
        <v>12.039999961853027</v>
      </c>
      <c r="K28" s="212">
        <v>14.779999732971191</v>
      </c>
      <c r="L28" s="212">
        <v>15.609999656677246</v>
      </c>
      <c r="M28" s="212">
        <v>15.430000305175781</v>
      </c>
      <c r="N28" s="212">
        <v>14.720000267028809</v>
      </c>
      <c r="O28" s="212">
        <v>14.239999771118164</v>
      </c>
      <c r="P28" s="212">
        <v>14.15999984741211</v>
      </c>
      <c r="Q28" s="212">
        <v>13.729999542236328</v>
      </c>
      <c r="R28" s="212">
        <v>13.350000381469727</v>
      </c>
      <c r="S28" s="212">
        <v>13.039999961853027</v>
      </c>
      <c r="T28" s="212">
        <v>12.930000305175781</v>
      </c>
      <c r="U28" s="212">
        <v>11.779999732971191</v>
      </c>
      <c r="V28" s="212">
        <v>11.779999732971191</v>
      </c>
      <c r="W28" s="212">
        <v>9.479999542236328</v>
      </c>
      <c r="X28" s="212">
        <v>8.630000114440918</v>
      </c>
      <c r="Y28" s="212">
        <v>8.270000457763672</v>
      </c>
      <c r="Z28" s="219">
        <f t="shared" si="0"/>
        <v>12.171249945958456</v>
      </c>
      <c r="AA28" s="151">
        <v>16</v>
      </c>
      <c r="AB28" s="152" t="s">
        <v>173</v>
      </c>
      <c r="AC28" s="2">
        <v>26</v>
      </c>
      <c r="AD28" s="151">
        <v>8.020000457763672</v>
      </c>
      <c r="AE28" s="258" t="s">
        <v>514</v>
      </c>
      <c r="AF28" s="1"/>
    </row>
    <row r="29" spans="1:32" ht="11.25" customHeight="1">
      <c r="A29" s="220">
        <v>27</v>
      </c>
      <c r="B29" s="212">
        <v>8.34000015258789</v>
      </c>
      <c r="C29" s="212">
        <v>7.940000057220459</v>
      </c>
      <c r="D29" s="212">
        <v>7.849999904632568</v>
      </c>
      <c r="E29" s="212">
        <v>7.739999771118164</v>
      </c>
      <c r="F29" s="212">
        <v>7.670000076293945</v>
      </c>
      <c r="G29" s="212">
        <v>7.03000020980835</v>
      </c>
      <c r="H29" s="212">
        <v>7.079999923706055</v>
      </c>
      <c r="I29" s="212">
        <v>8.100000381469727</v>
      </c>
      <c r="J29" s="212">
        <v>11.65999984741211</v>
      </c>
      <c r="K29" s="212">
        <v>14.850000381469727</v>
      </c>
      <c r="L29" s="212">
        <v>15.640000343322754</v>
      </c>
      <c r="M29" s="212">
        <v>15.399999618530273</v>
      </c>
      <c r="N29" s="212">
        <v>15.359999656677246</v>
      </c>
      <c r="O29" s="212">
        <v>15.239999771118164</v>
      </c>
      <c r="P29" s="212">
        <v>14.890000343322754</v>
      </c>
      <c r="Q29" s="212">
        <v>14.640000343322754</v>
      </c>
      <c r="R29" s="212">
        <v>14.210000038146973</v>
      </c>
      <c r="S29" s="212">
        <v>13.40999984741211</v>
      </c>
      <c r="T29" s="212">
        <v>12.550000190734863</v>
      </c>
      <c r="U29" s="212">
        <v>11.819999694824219</v>
      </c>
      <c r="V29" s="212">
        <v>11.430000305175781</v>
      </c>
      <c r="W29" s="212">
        <v>11.050000190734863</v>
      </c>
      <c r="X29" s="212">
        <v>10.880000114440918</v>
      </c>
      <c r="Y29" s="212">
        <v>10.5600004196167</v>
      </c>
      <c r="Z29" s="219">
        <f t="shared" si="0"/>
        <v>11.472500065962473</v>
      </c>
      <c r="AA29" s="151">
        <v>16.81999969482422</v>
      </c>
      <c r="AB29" s="152" t="s">
        <v>211</v>
      </c>
      <c r="AC29" s="2">
        <v>27</v>
      </c>
      <c r="AD29" s="151">
        <v>6.677999973297119</v>
      </c>
      <c r="AE29" s="258" t="s">
        <v>515</v>
      </c>
      <c r="AF29" s="1"/>
    </row>
    <row r="30" spans="1:32" ht="11.25" customHeight="1">
      <c r="A30" s="220">
        <v>28</v>
      </c>
      <c r="B30" s="212">
        <v>10.479999542236328</v>
      </c>
      <c r="C30" s="212">
        <v>9.279999732971191</v>
      </c>
      <c r="D30" s="212">
        <v>9.029999732971191</v>
      </c>
      <c r="E30" s="212">
        <v>9.170000076293945</v>
      </c>
      <c r="F30" s="212">
        <v>8.920000076293945</v>
      </c>
      <c r="G30" s="212">
        <v>10.699999809265137</v>
      </c>
      <c r="H30" s="212">
        <v>11.510000228881836</v>
      </c>
      <c r="I30" s="212">
        <v>12.989999771118164</v>
      </c>
      <c r="J30" s="212">
        <v>14.039999961853027</v>
      </c>
      <c r="K30" s="212">
        <v>14.880000114440918</v>
      </c>
      <c r="L30" s="212">
        <v>15.529999732971191</v>
      </c>
      <c r="M30" s="212">
        <v>15.460000038146973</v>
      </c>
      <c r="N30" s="212">
        <v>15.279999732971191</v>
      </c>
      <c r="O30" s="212">
        <v>15.390000343322754</v>
      </c>
      <c r="P30" s="212">
        <v>14.4399995803833</v>
      </c>
      <c r="Q30" s="212">
        <v>14.079999923706055</v>
      </c>
      <c r="R30" s="212">
        <v>12.5</v>
      </c>
      <c r="S30" s="212">
        <v>11.170000076293945</v>
      </c>
      <c r="T30" s="212">
        <v>10.329999923706055</v>
      </c>
      <c r="U30" s="212">
        <v>9.869999885559082</v>
      </c>
      <c r="V30" s="212">
        <v>9.229999542236328</v>
      </c>
      <c r="W30" s="212">
        <v>9.050000190734863</v>
      </c>
      <c r="X30" s="212">
        <v>8.710000038146973</v>
      </c>
      <c r="Y30" s="212">
        <v>8.350000381469727</v>
      </c>
      <c r="Z30" s="219">
        <f t="shared" si="0"/>
        <v>11.682916601498922</v>
      </c>
      <c r="AA30" s="151">
        <v>15.9399995803833</v>
      </c>
      <c r="AB30" s="152" t="s">
        <v>276</v>
      </c>
      <c r="AC30" s="2">
        <v>28</v>
      </c>
      <c r="AD30" s="151">
        <v>8.319999694824219</v>
      </c>
      <c r="AE30" s="258" t="s">
        <v>190</v>
      </c>
      <c r="AF30" s="1"/>
    </row>
    <row r="31" spans="1:32" ht="11.25" customHeight="1">
      <c r="A31" s="220">
        <v>29</v>
      </c>
      <c r="B31" s="212">
        <v>8.220000267028809</v>
      </c>
      <c r="C31" s="212">
        <v>8.020000457763672</v>
      </c>
      <c r="D31" s="212">
        <v>7.630000114440918</v>
      </c>
      <c r="E31" s="212">
        <v>7.309999942779541</v>
      </c>
      <c r="F31" s="212">
        <v>6.794000148773193</v>
      </c>
      <c r="G31" s="212">
        <v>6.551000118255615</v>
      </c>
      <c r="H31" s="212">
        <v>6.701000213623047</v>
      </c>
      <c r="I31" s="212">
        <v>8.119999885559082</v>
      </c>
      <c r="J31" s="212">
        <v>9.109999656677246</v>
      </c>
      <c r="K31" s="212">
        <v>10.760000228881836</v>
      </c>
      <c r="L31" s="212">
        <v>11.510000228881836</v>
      </c>
      <c r="M31" s="212">
        <v>11.569999694824219</v>
      </c>
      <c r="N31" s="212">
        <v>10.890000343322754</v>
      </c>
      <c r="O31" s="212">
        <v>10.619999885559082</v>
      </c>
      <c r="P31" s="212">
        <v>10.40999984741211</v>
      </c>
      <c r="Q31" s="212">
        <v>9.850000381469727</v>
      </c>
      <c r="R31" s="212">
        <v>9.460000038146973</v>
      </c>
      <c r="S31" s="212">
        <v>9.260000228881836</v>
      </c>
      <c r="T31" s="212">
        <v>8.260000228881836</v>
      </c>
      <c r="U31" s="212">
        <v>8.510000228881836</v>
      </c>
      <c r="V31" s="212">
        <v>8.829999923706055</v>
      </c>
      <c r="W31" s="212">
        <v>8.59000015258789</v>
      </c>
      <c r="X31" s="212">
        <v>7.710000038146973</v>
      </c>
      <c r="Y31" s="212">
        <v>7.809999942779541</v>
      </c>
      <c r="Z31" s="219">
        <f t="shared" si="0"/>
        <v>8.854000091552734</v>
      </c>
      <c r="AA31" s="151">
        <v>12.109999656677246</v>
      </c>
      <c r="AB31" s="152" t="s">
        <v>498</v>
      </c>
      <c r="AC31" s="2">
        <v>29</v>
      </c>
      <c r="AD31" s="151">
        <v>6.255000114440918</v>
      </c>
      <c r="AE31" s="258" t="s">
        <v>516</v>
      </c>
      <c r="AF31" s="1"/>
    </row>
    <row r="32" spans="1:32" ht="11.25" customHeight="1">
      <c r="A32" s="220">
        <v>30</v>
      </c>
      <c r="B32" s="212">
        <v>7.260000228881836</v>
      </c>
      <c r="C32" s="212">
        <v>7.139999866485596</v>
      </c>
      <c r="D32" s="212">
        <v>7.070000171661377</v>
      </c>
      <c r="E32" s="212">
        <v>6.519999980926514</v>
      </c>
      <c r="F32" s="212">
        <v>6.5929999351501465</v>
      </c>
      <c r="G32" s="212">
        <v>7.269999980926514</v>
      </c>
      <c r="H32" s="212">
        <v>7.650000095367432</v>
      </c>
      <c r="I32" s="212">
        <v>8.039999961853027</v>
      </c>
      <c r="J32" s="212">
        <v>8.630000114440918</v>
      </c>
      <c r="K32" s="212">
        <v>9.079999923706055</v>
      </c>
      <c r="L32" s="212">
        <v>10.079999923706055</v>
      </c>
      <c r="M32" s="212">
        <v>9.979999542236328</v>
      </c>
      <c r="N32" s="212">
        <v>10.300000190734863</v>
      </c>
      <c r="O32" s="212">
        <v>10.680000305175781</v>
      </c>
      <c r="P32" s="212">
        <v>10.729999542236328</v>
      </c>
      <c r="Q32" s="212">
        <v>10.770000457763672</v>
      </c>
      <c r="R32" s="212">
        <v>10.699999809265137</v>
      </c>
      <c r="S32" s="212">
        <v>10.819999694824219</v>
      </c>
      <c r="T32" s="212">
        <v>10.5</v>
      </c>
      <c r="U32" s="212">
        <v>10.079999923706055</v>
      </c>
      <c r="V32" s="212">
        <v>10.069999694824219</v>
      </c>
      <c r="W32" s="212">
        <v>10.109999656677246</v>
      </c>
      <c r="X32" s="212">
        <v>9.779999732971191</v>
      </c>
      <c r="Y32" s="212">
        <v>9.869999885559082</v>
      </c>
      <c r="Z32" s="219">
        <f t="shared" si="0"/>
        <v>9.155124942461649</v>
      </c>
      <c r="AA32" s="151">
        <v>10.9399995803833</v>
      </c>
      <c r="AB32" s="152" t="s">
        <v>499</v>
      </c>
      <c r="AC32" s="2">
        <v>30</v>
      </c>
      <c r="AD32" s="151">
        <v>6.129000186920166</v>
      </c>
      <c r="AE32" s="258" t="s">
        <v>517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10</v>
      </c>
      <c r="B34" s="222">
        <f aca="true" t="shared" si="1" ref="B34:Q34">AVERAGE(B3:B33)</f>
        <v>9.503266723950704</v>
      </c>
      <c r="C34" s="222">
        <f t="shared" si="1"/>
        <v>9.22616662979126</v>
      </c>
      <c r="D34" s="222">
        <f t="shared" si="1"/>
        <v>9.048933291435242</v>
      </c>
      <c r="E34" s="222">
        <f t="shared" si="1"/>
        <v>8.81789996623993</v>
      </c>
      <c r="F34" s="222">
        <f t="shared" si="1"/>
        <v>8.546266651153564</v>
      </c>
      <c r="G34" s="222">
        <f t="shared" si="1"/>
        <v>8.642633334795635</v>
      </c>
      <c r="H34" s="222">
        <f t="shared" si="1"/>
        <v>8.979933301607767</v>
      </c>
      <c r="I34" s="222">
        <f t="shared" si="1"/>
        <v>10.134599987665812</v>
      </c>
      <c r="J34" s="222">
        <f t="shared" si="1"/>
        <v>11.776999998092652</v>
      </c>
      <c r="K34" s="222">
        <f t="shared" si="1"/>
        <v>13.369333362579345</v>
      </c>
      <c r="L34" s="222">
        <f t="shared" si="1"/>
        <v>14.269333346684773</v>
      </c>
      <c r="M34" s="222">
        <f t="shared" si="1"/>
        <v>14.722333288192749</v>
      </c>
      <c r="N34" s="222">
        <f t="shared" si="1"/>
        <v>14.416333357493082</v>
      </c>
      <c r="O34" s="222">
        <f t="shared" si="1"/>
        <v>14.558666674296061</v>
      </c>
      <c r="P34" s="222">
        <f t="shared" si="1"/>
        <v>14.233000008265178</v>
      </c>
      <c r="Q34" s="222">
        <f t="shared" si="1"/>
        <v>13.790000057220459</v>
      </c>
      <c r="R34" s="222">
        <f>AVERAGE(R3:R33)</f>
        <v>13.05700003306071</v>
      </c>
      <c r="S34" s="222">
        <f aca="true" t="shared" si="2" ref="S34:Y34">AVERAGE(S3:S33)</f>
        <v>12.448666652043661</v>
      </c>
      <c r="T34" s="222">
        <f t="shared" si="2"/>
        <v>11.953333377838135</v>
      </c>
      <c r="U34" s="222">
        <f t="shared" si="2"/>
        <v>11.231533288955688</v>
      </c>
      <c r="V34" s="222">
        <f t="shared" si="2"/>
        <v>10.794633293151856</v>
      </c>
      <c r="W34" s="222">
        <f t="shared" si="2"/>
        <v>10.2182666460673</v>
      </c>
      <c r="X34" s="222">
        <f t="shared" si="2"/>
        <v>9.90759997367859</v>
      </c>
      <c r="Y34" s="222">
        <f t="shared" si="2"/>
        <v>9.545766703287761</v>
      </c>
      <c r="Z34" s="222">
        <f>AVERAGE(B3:Y33)</f>
        <v>11.38302083114783</v>
      </c>
      <c r="AA34" s="223">
        <f>(AVERAGE(最高))</f>
        <v>15.690999857584636</v>
      </c>
      <c r="AB34" s="224"/>
      <c r="AC34" s="225"/>
      <c r="AD34" s="223">
        <f>(AVERAGE(最低))</f>
        <v>7.302000013987223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23.389999389648438</v>
      </c>
      <c r="C46" s="3">
        <v>1</v>
      </c>
      <c r="D46" s="159" t="s">
        <v>220</v>
      </c>
      <c r="E46" s="202"/>
      <c r="F46" s="156"/>
      <c r="G46" s="157">
        <f>MIN(最低)</f>
        <v>1.6549999713897705</v>
      </c>
      <c r="H46" s="3">
        <v>4</v>
      </c>
      <c r="I46" s="260" t="s">
        <v>501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12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9.470000267028809</v>
      </c>
      <c r="C3" s="212">
        <v>9.3100004196167</v>
      </c>
      <c r="D3" s="212">
        <v>9.40999984741211</v>
      </c>
      <c r="E3" s="212">
        <v>5.242000102996826</v>
      </c>
      <c r="F3" s="212">
        <v>4.745999813079834</v>
      </c>
      <c r="G3" s="212">
        <v>4.34499979019165</v>
      </c>
      <c r="H3" s="212">
        <v>8.670000076293945</v>
      </c>
      <c r="I3" s="212">
        <v>6.172999858856201</v>
      </c>
      <c r="J3" s="212">
        <v>11.5</v>
      </c>
      <c r="K3" s="212">
        <v>13.020000457763672</v>
      </c>
      <c r="L3" s="212">
        <v>13.289999961853027</v>
      </c>
      <c r="M3" s="212">
        <v>13.350000381469727</v>
      </c>
      <c r="N3" s="212">
        <v>12.289999961853027</v>
      </c>
      <c r="O3" s="212">
        <v>12.229999542236328</v>
      </c>
      <c r="P3" s="212">
        <v>11.90999984741211</v>
      </c>
      <c r="Q3" s="212">
        <v>11.210000038146973</v>
      </c>
      <c r="R3" s="212">
        <v>10.390000343322754</v>
      </c>
      <c r="S3" s="212">
        <v>9.920000076293945</v>
      </c>
      <c r="T3" s="212">
        <v>9.25</v>
      </c>
      <c r="U3" s="212">
        <v>7.099999904632568</v>
      </c>
      <c r="V3" s="212">
        <v>8.4399995803833</v>
      </c>
      <c r="W3" s="212">
        <v>8.25</v>
      </c>
      <c r="X3" s="212">
        <v>5.854000091552734</v>
      </c>
      <c r="Y3" s="212">
        <v>4.75600004196167</v>
      </c>
      <c r="Z3" s="219">
        <f aca="true" t="shared" si="0" ref="Z3:Z33">AVERAGE(B3:Y3)</f>
        <v>9.171916683514914</v>
      </c>
      <c r="AA3" s="151">
        <v>14.100000381469727</v>
      </c>
      <c r="AB3" s="152" t="s">
        <v>211</v>
      </c>
      <c r="AC3" s="2">
        <v>1</v>
      </c>
      <c r="AD3" s="151">
        <v>4.006999969482422</v>
      </c>
      <c r="AE3" s="258" t="s">
        <v>529</v>
      </c>
      <c r="AF3" s="1"/>
    </row>
    <row r="4" spans="1:32" ht="11.25" customHeight="1">
      <c r="A4" s="220">
        <v>2</v>
      </c>
      <c r="B4" s="212">
        <v>4.534999847412109</v>
      </c>
      <c r="C4" s="212">
        <v>4.38700008392334</v>
      </c>
      <c r="D4" s="212">
        <v>3.7130000591278076</v>
      </c>
      <c r="E4" s="212">
        <v>3.437999963760376</v>
      </c>
      <c r="F4" s="212">
        <v>3.1110000610351562</v>
      </c>
      <c r="G4" s="212">
        <v>2.984999895095825</v>
      </c>
      <c r="H4" s="212">
        <v>2.984999895095825</v>
      </c>
      <c r="I4" s="212">
        <v>5.064000129699707</v>
      </c>
      <c r="J4" s="212">
        <v>8.260000228881836</v>
      </c>
      <c r="K4" s="212">
        <v>11.40999984741211</v>
      </c>
      <c r="L4" s="212">
        <v>13.739999771118164</v>
      </c>
      <c r="M4" s="212">
        <v>15.850000381469727</v>
      </c>
      <c r="N4" s="212">
        <v>14.779999732971191</v>
      </c>
      <c r="O4" s="212">
        <v>14.5</v>
      </c>
      <c r="P4" s="212">
        <v>13.890000343322754</v>
      </c>
      <c r="Q4" s="212">
        <v>13.529999732971191</v>
      </c>
      <c r="R4" s="212">
        <v>12.770000457763672</v>
      </c>
      <c r="S4" s="213">
        <v>12.6899995803833</v>
      </c>
      <c r="T4" s="212">
        <v>11.399999618530273</v>
      </c>
      <c r="U4" s="212">
        <v>9.170000076293945</v>
      </c>
      <c r="V4" s="212">
        <v>9.329999923706055</v>
      </c>
      <c r="W4" s="212">
        <v>9.010000228881836</v>
      </c>
      <c r="X4" s="212">
        <v>8.600000381469727</v>
      </c>
      <c r="Y4" s="212">
        <v>9.90999984741211</v>
      </c>
      <c r="Z4" s="219">
        <f t="shared" si="0"/>
        <v>9.127416670322418</v>
      </c>
      <c r="AA4" s="151">
        <v>16.389999389648438</v>
      </c>
      <c r="AB4" s="152" t="s">
        <v>518</v>
      </c>
      <c r="AC4" s="2">
        <v>2</v>
      </c>
      <c r="AD4" s="151">
        <v>2.7309999465942383</v>
      </c>
      <c r="AE4" s="258" t="s">
        <v>530</v>
      </c>
      <c r="AF4" s="1"/>
    </row>
    <row r="5" spans="1:32" ht="11.25" customHeight="1">
      <c r="A5" s="220">
        <v>3</v>
      </c>
      <c r="B5" s="212">
        <v>8.050000190734863</v>
      </c>
      <c r="C5" s="212">
        <v>8.0600004196167</v>
      </c>
      <c r="D5" s="212">
        <v>8.260000228881836</v>
      </c>
      <c r="E5" s="212">
        <v>11.630000114440918</v>
      </c>
      <c r="F5" s="212">
        <v>7.75</v>
      </c>
      <c r="G5" s="212">
        <v>8.329999923706055</v>
      </c>
      <c r="H5" s="212">
        <v>9.920000076293945</v>
      </c>
      <c r="I5" s="212">
        <v>11.210000038146973</v>
      </c>
      <c r="J5" s="212">
        <v>11.149999618530273</v>
      </c>
      <c r="K5" s="212">
        <v>11.300000190734863</v>
      </c>
      <c r="L5" s="212">
        <v>11.34000015258789</v>
      </c>
      <c r="M5" s="212">
        <v>11.489999771118164</v>
      </c>
      <c r="N5" s="212">
        <v>11.350000381469727</v>
      </c>
      <c r="O5" s="212">
        <v>11.510000228881836</v>
      </c>
      <c r="P5" s="212">
        <v>11.520000457763672</v>
      </c>
      <c r="Q5" s="212">
        <v>11.479999542236328</v>
      </c>
      <c r="R5" s="212">
        <v>11.430000305175781</v>
      </c>
      <c r="S5" s="212">
        <v>11.199999809265137</v>
      </c>
      <c r="T5" s="212">
        <v>10.039999961853027</v>
      </c>
      <c r="U5" s="212">
        <v>9.779999732971191</v>
      </c>
      <c r="V5" s="212">
        <v>9.850000381469727</v>
      </c>
      <c r="W5" s="212">
        <v>9.470000267028809</v>
      </c>
      <c r="X5" s="212">
        <v>9.300000190734863</v>
      </c>
      <c r="Y5" s="212">
        <v>8.90999984741211</v>
      </c>
      <c r="Z5" s="219">
        <f t="shared" si="0"/>
        <v>10.180416742960611</v>
      </c>
      <c r="AA5" s="151">
        <v>11.920000076293945</v>
      </c>
      <c r="AB5" s="152" t="s">
        <v>291</v>
      </c>
      <c r="AC5" s="2">
        <v>3</v>
      </c>
      <c r="AD5" s="151">
        <v>7.699999809265137</v>
      </c>
      <c r="AE5" s="258" t="s">
        <v>146</v>
      </c>
      <c r="AF5" s="1"/>
    </row>
    <row r="6" spans="1:32" ht="11.25" customHeight="1">
      <c r="A6" s="220">
        <v>4</v>
      </c>
      <c r="B6" s="212">
        <v>9.010000228881836</v>
      </c>
      <c r="C6" s="212">
        <v>8.449999809265137</v>
      </c>
      <c r="D6" s="212">
        <v>8.279999732971191</v>
      </c>
      <c r="E6" s="212">
        <v>7.989999771118164</v>
      </c>
      <c r="F6" s="212">
        <v>7.96999979019165</v>
      </c>
      <c r="G6" s="212">
        <v>7.96999979019165</v>
      </c>
      <c r="H6" s="212">
        <v>7.53000020980835</v>
      </c>
      <c r="I6" s="212">
        <v>8.59000015258789</v>
      </c>
      <c r="J6" s="212">
        <v>9.760000228881836</v>
      </c>
      <c r="K6" s="212">
        <v>11.1899995803833</v>
      </c>
      <c r="L6" s="212">
        <v>11.640000343322754</v>
      </c>
      <c r="M6" s="212">
        <v>11.149999618530273</v>
      </c>
      <c r="N6" s="212">
        <v>11.170000076293945</v>
      </c>
      <c r="O6" s="212">
        <v>11.279999732971191</v>
      </c>
      <c r="P6" s="212">
        <v>10.859999656677246</v>
      </c>
      <c r="Q6" s="212">
        <v>10.390000343322754</v>
      </c>
      <c r="R6" s="212">
        <v>9.789999961853027</v>
      </c>
      <c r="S6" s="212">
        <v>9.3100004196167</v>
      </c>
      <c r="T6" s="212">
        <v>8.760000228881836</v>
      </c>
      <c r="U6" s="212">
        <v>8.270000457763672</v>
      </c>
      <c r="V6" s="212">
        <v>8.449999809265137</v>
      </c>
      <c r="W6" s="212">
        <v>8.0600004196167</v>
      </c>
      <c r="X6" s="212">
        <v>6.330999851226807</v>
      </c>
      <c r="Y6" s="212">
        <v>8.069999694824219</v>
      </c>
      <c r="Z6" s="219">
        <f t="shared" si="0"/>
        <v>9.177958329518637</v>
      </c>
      <c r="AA6" s="151">
        <v>12.350000381469727</v>
      </c>
      <c r="AB6" s="152" t="s">
        <v>519</v>
      </c>
      <c r="AC6" s="2">
        <v>4</v>
      </c>
      <c r="AD6" s="151">
        <v>6.119999885559082</v>
      </c>
      <c r="AE6" s="258" t="s">
        <v>458</v>
      </c>
      <c r="AF6" s="1"/>
    </row>
    <row r="7" spans="1:32" ht="11.25" customHeight="1">
      <c r="A7" s="220">
        <v>5</v>
      </c>
      <c r="B7" s="212">
        <v>5.548999786376953</v>
      </c>
      <c r="C7" s="212">
        <v>6.965000152587891</v>
      </c>
      <c r="D7" s="212">
        <v>8.0600004196167</v>
      </c>
      <c r="E7" s="212">
        <v>8.75</v>
      </c>
      <c r="F7" s="212">
        <v>8.8100004196167</v>
      </c>
      <c r="G7" s="212">
        <v>8.630000114440918</v>
      </c>
      <c r="H7" s="212">
        <v>8.84000015258789</v>
      </c>
      <c r="I7" s="212">
        <v>9.350000381469727</v>
      </c>
      <c r="J7" s="212">
        <v>10.039999961853027</v>
      </c>
      <c r="K7" s="212">
        <v>10.949999809265137</v>
      </c>
      <c r="L7" s="212">
        <v>12.390000343322754</v>
      </c>
      <c r="M7" s="212">
        <v>12.399999618530273</v>
      </c>
      <c r="N7" s="212">
        <v>12.920000076293945</v>
      </c>
      <c r="O7" s="212">
        <v>13.220000267028809</v>
      </c>
      <c r="P7" s="212">
        <v>12.880000114440918</v>
      </c>
      <c r="Q7" s="212">
        <v>13.210000038146973</v>
      </c>
      <c r="R7" s="212">
        <v>13.640000343322754</v>
      </c>
      <c r="S7" s="212">
        <v>13.890000343322754</v>
      </c>
      <c r="T7" s="212">
        <v>13.670000076293945</v>
      </c>
      <c r="U7" s="212">
        <v>12.260000228881836</v>
      </c>
      <c r="V7" s="212">
        <v>12.140000343322754</v>
      </c>
      <c r="W7" s="212">
        <v>12</v>
      </c>
      <c r="X7" s="212">
        <v>11.260000228881836</v>
      </c>
      <c r="Y7" s="212">
        <v>10.569999694824219</v>
      </c>
      <c r="Z7" s="219">
        <f t="shared" si="0"/>
        <v>10.933083454767862</v>
      </c>
      <c r="AA7" s="151">
        <v>14.5</v>
      </c>
      <c r="AB7" s="152" t="s">
        <v>520</v>
      </c>
      <c r="AC7" s="2">
        <v>5</v>
      </c>
      <c r="AD7" s="151">
        <v>5.179999828338623</v>
      </c>
      <c r="AE7" s="258" t="s">
        <v>531</v>
      </c>
      <c r="AF7" s="1"/>
    </row>
    <row r="8" spans="1:32" ht="11.25" customHeight="1">
      <c r="A8" s="220">
        <v>6</v>
      </c>
      <c r="B8" s="212">
        <v>9.84000015258789</v>
      </c>
      <c r="C8" s="212">
        <v>9.470000267028809</v>
      </c>
      <c r="D8" s="212">
        <v>8.880000114440918</v>
      </c>
      <c r="E8" s="212">
        <v>8.329999923706055</v>
      </c>
      <c r="F8" s="212">
        <v>7.920000076293945</v>
      </c>
      <c r="G8" s="212">
        <v>7.650000095367432</v>
      </c>
      <c r="H8" s="212">
        <v>7.179999828338623</v>
      </c>
      <c r="I8" s="212">
        <v>7.199999809265137</v>
      </c>
      <c r="J8" s="212">
        <v>8.319999694824219</v>
      </c>
      <c r="K8" s="212">
        <v>9.420000076293945</v>
      </c>
      <c r="L8" s="212">
        <v>12.15999984741211</v>
      </c>
      <c r="M8" s="212">
        <v>13.279999732971191</v>
      </c>
      <c r="N8" s="212">
        <v>14.199999809265137</v>
      </c>
      <c r="O8" s="212">
        <v>14.140000343322754</v>
      </c>
      <c r="P8" s="212">
        <v>14.25</v>
      </c>
      <c r="Q8" s="212">
        <v>13.260000228881836</v>
      </c>
      <c r="R8" s="212">
        <v>12.84000015258789</v>
      </c>
      <c r="S8" s="212">
        <v>11.670000076293945</v>
      </c>
      <c r="T8" s="212">
        <v>9.920000076293945</v>
      </c>
      <c r="U8" s="212">
        <v>9.369999885559082</v>
      </c>
      <c r="V8" s="212">
        <v>8.59000015258789</v>
      </c>
      <c r="W8" s="212">
        <v>8.539999961853027</v>
      </c>
      <c r="X8" s="212">
        <v>7.110000133514404</v>
      </c>
      <c r="Y8" s="212">
        <v>6.288000106811523</v>
      </c>
      <c r="Z8" s="219">
        <f t="shared" si="0"/>
        <v>9.99283335606257</v>
      </c>
      <c r="AA8" s="151">
        <v>15.1899995803833</v>
      </c>
      <c r="AB8" s="152" t="s">
        <v>521</v>
      </c>
      <c r="AC8" s="2">
        <v>6</v>
      </c>
      <c r="AD8" s="151">
        <v>6.235000133514404</v>
      </c>
      <c r="AE8" s="258" t="s">
        <v>148</v>
      </c>
      <c r="AF8" s="1"/>
    </row>
    <row r="9" spans="1:32" ht="11.25" customHeight="1">
      <c r="A9" s="220">
        <v>7</v>
      </c>
      <c r="B9" s="212">
        <v>4.714000225067139</v>
      </c>
      <c r="C9" s="212">
        <v>4.565999984741211</v>
      </c>
      <c r="D9" s="212">
        <v>3.8380000591278076</v>
      </c>
      <c r="E9" s="212">
        <v>3.8489999771118164</v>
      </c>
      <c r="F9" s="212">
        <v>3.375</v>
      </c>
      <c r="G9" s="212">
        <v>2.700000047683716</v>
      </c>
      <c r="H9" s="212">
        <v>3.2170000076293945</v>
      </c>
      <c r="I9" s="212">
        <v>5.307000160217285</v>
      </c>
      <c r="J9" s="212">
        <v>7.110000133514404</v>
      </c>
      <c r="K9" s="212">
        <v>10.0600004196167</v>
      </c>
      <c r="L9" s="212">
        <v>11.899999618530273</v>
      </c>
      <c r="M9" s="212">
        <v>13.300000190734863</v>
      </c>
      <c r="N9" s="212">
        <v>12.579999923706055</v>
      </c>
      <c r="O9" s="212">
        <v>12.609999656677246</v>
      </c>
      <c r="P9" s="212">
        <v>12.050000190734863</v>
      </c>
      <c r="Q9" s="212">
        <v>10.779999732971191</v>
      </c>
      <c r="R9" s="212">
        <v>9.220000267028809</v>
      </c>
      <c r="S9" s="212">
        <v>8.210000038146973</v>
      </c>
      <c r="T9" s="212">
        <v>7.78000020980835</v>
      </c>
      <c r="U9" s="212">
        <v>7.75</v>
      </c>
      <c r="V9" s="212">
        <v>7.730000019073486</v>
      </c>
      <c r="W9" s="212">
        <v>6.340000152587891</v>
      </c>
      <c r="X9" s="212">
        <v>5.695000171661377</v>
      </c>
      <c r="Y9" s="212">
        <v>4.670000076293945</v>
      </c>
      <c r="Z9" s="219">
        <f t="shared" si="0"/>
        <v>7.4729583859443665</v>
      </c>
      <c r="AA9" s="151">
        <v>14.220000267028809</v>
      </c>
      <c r="AB9" s="152" t="s">
        <v>490</v>
      </c>
      <c r="AC9" s="2">
        <v>7</v>
      </c>
      <c r="AD9" s="151">
        <v>2.4679999351501465</v>
      </c>
      <c r="AE9" s="258" t="s">
        <v>343</v>
      </c>
      <c r="AF9" s="1"/>
    </row>
    <row r="10" spans="1:32" ht="11.25" customHeight="1">
      <c r="A10" s="220">
        <v>8</v>
      </c>
      <c r="B10" s="212">
        <v>4.563000202178955</v>
      </c>
      <c r="C10" s="212">
        <v>5.164999961853027</v>
      </c>
      <c r="D10" s="212">
        <v>5.703000068664551</v>
      </c>
      <c r="E10" s="212">
        <v>3.1500000953674316</v>
      </c>
      <c r="F10" s="212">
        <v>1.7280000448226929</v>
      </c>
      <c r="G10" s="212">
        <v>2.496999979019165</v>
      </c>
      <c r="H10" s="212">
        <v>1.590999960899353</v>
      </c>
      <c r="I10" s="212">
        <v>3.121000051498413</v>
      </c>
      <c r="J10" s="212">
        <v>5.326000213623047</v>
      </c>
      <c r="K10" s="212">
        <v>8.930000305175781</v>
      </c>
      <c r="L10" s="212">
        <v>11.640000343322754</v>
      </c>
      <c r="M10" s="212">
        <v>11.329999923706055</v>
      </c>
      <c r="N10" s="212">
        <v>10.510000228881836</v>
      </c>
      <c r="O10" s="212">
        <v>10.680000305175781</v>
      </c>
      <c r="P10" s="212">
        <v>10.720000267028809</v>
      </c>
      <c r="Q10" s="212">
        <v>10.420000076293945</v>
      </c>
      <c r="R10" s="212">
        <v>9.949999809265137</v>
      </c>
      <c r="S10" s="212">
        <v>8.050000190734863</v>
      </c>
      <c r="T10" s="212">
        <v>6.76200008392334</v>
      </c>
      <c r="U10" s="212">
        <v>6.455999851226807</v>
      </c>
      <c r="V10" s="212">
        <v>6.76200008392334</v>
      </c>
      <c r="W10" s="212">
        <v>5.863999843597412</v>
      </c>
      <c r="X10" s="212">
        <v>6.127999782562256</v>
      </c>
      <c r="Y10" s="212">
        <v>5.7270002365112305</v>
      </c>
      <c r="Z10" s="219">
        <f t="shared" si="0"/>
        <v>6.782208412885666</v>
      </c>
      <c r="AA10" s="151">
        <v>11.989999771118164</v>
      </c>
      <c r="AB10" s="152" t="s">
        <v>519</v>
      </c>
      <c r="AC10" s="2">
        <v>8</v>
      </c>
      <c r="AD10" s="151">
        <v>1.2430000305175781</v>
      </c>
      <c r="AE10" s="258" t="s">
        <v>412</v>
      </c>
      <c r="AF10" s="1"/>
    </row>
    <row r="11" spans="1:32" ht="11.25" customHeight="1">
      <c r="A11" s="220">
        <v>9</v>
      </c>
      <c r="B11" s="212">
        <v>5.822999954223633</v>
      </c>
      <c r="C11" s="212">
        <v>8.890000343322754</v>
      </c>
      <c r="D11" s="212">
        <v>7.340000152587891</v>
      </c>
      <c r="E11" s="212">
        <v>6.688000202178955</v>
      </c>
      <c r="F11" s="212">
        <v>6.2870001792907715</v>
      </c>
      <c r="G11" s="212">
        <v>6.466000080108643</v>
      </c>
      <c r="H11" s="212">
        <v>6.751999855041504</v>
      </c>
      <c r="I11" s="212">
        <v>6.701000213623047</v>
      </c>
      <c r="J11" s="212">
        <v>7.630000114440918</v>
      </c>
      <c r="K11" s="212">
        <v>8.5</v>
      </c>
      <c r="L11" s="212">
        <v>11.520000457763672</v>
      </c>
      <c r="M11" s="212">
        <v>11.760000228881836</v>
      </c>
      <c r="N11" s="212">
        <v>12.539999961853027</v>
      </c>
      <c r="O11" s="212">
        <v>12.130000114440918</v>
      </c>
      <c r="P11" s="212">
        <v>11.979999542236328</v>
      </c>
      <c r="Q11" s="212">
        <v>11.670000076293945</v>
      </c>
      <c r="R11" s="212">
        <v>11.510000228881836</v>
      </c>
      <c r="S11" s="212">
        <v>11.140000343322754</v>
      </c>
      <c r="T11" s="212">
        <v>11.180000305175781</v>
      </c>
      <c r="U11" s="212">
        <v>11.15999984741211</v>
      </c>
      <c r="V11" s="212">
        <v>10.760000228881836</v>
      </c>
      <c r="W11" s="212">
        <v>10.109999656677246</v>
      </c>
      <c r="X11" s="212">
        <v>10.779999732971191</v>
      </c>
      <c r="Y11" s="212">
        <v>10.90999984741211</v>
      </c>
      <c r="Z11" s="219">
        <f t="shared" si="0"/>
        <v>9.592791736125946</v>
      </c>
      <c r="AA11" s="151">
        <v>12.65999984741211</v>
      </c>
      <c r="AB11" s="152" t="s">
        <v>368</v>
      </c>
      <c r="AC11" s="2">
        <v>9</v>
      </c>
      <c r="AD11" s="151">
        <v>5.64300012588501</v>
      </c>
      <c r="AE11" s="258" t="s">
        <v>532</v>
      </c>
      <c r="AF11" s="1"/>
    </row>
    <row r="12" spans="1:32" ht="11.25" customHeight="1">
      <c r="A12" s="228">
        <v>10</v>
      </c>
      <c r="B12" s="214">
        <v>10.460000038146973</v>
      </c>
      <c r="C12" s="214">
        <v>10.3100004196167</v>
      </c>
      <c r="D12" s="214">
        <v>9.869999885559082</v>
      </c>
      <c r="E12" s="214">
        <v>9.6899995803833</v>
      </c>
      <c r="F12" s="214">
        <v>9.850000381469727</v>
      </c>
      <c r="G12" s="214">
        <v>9.25</v>
      </c>
      <c r="H12" s="214">
        <v>8.390000343322754</v>
      </c>
      <c r="I12" s="214">
        <v>8.859999656677246</v>
      </c>
      <c r="J12" s="214">
        <v>9.890000343322754</v>
      </c>
      <c r="K12" s="214">
        <v>10.630000114440918</v>
      </c>
      <c r="L12" s="214">
        <v>11.069999694824219</v>
      </c>
      <c r="M12" s="214">
        <v>11.029999732971191</v>
      </c>
      <c r="N12" s="214">
        <v>10.600000381469727</v>
      </c>
      <c r="O12" s="214">
        <v>10.5600004196167</v>
      </c>
      <c r="P12" s="214">
        <v>10.329999923706055</v>
      </c>
      <c r="Q12" s="214">
        <v>9.680000305175781</v>
      </c>
      <c r="R12" s="214">
        <v>9.529999732971191</v>
      </c>
      <c r="S12" s="214">
        <v>9.15999984741211</v>
      </c>
      <c r="T12" s="214">
        <v>8.399999618530273</v>
      </c>
      <c r="U12" s="214">
        <v>7.889999866485596</v>
      </c>
      <c r="V12" s="214">
        <v>7.71999979019165</v>
      </c>
      <c r="W12" s="214">
        <v>7.690000057220459</v>
      </c>
      <c r="X12" s="214">
        <v>7.78000020980835</v>
      </c>
      <c r="Y12" s="214">
        <v>7.769999980926514</v>
      </c>
      <c r="Z12" s="229">
        <f t="shared" si="0"/>
        <v>9.433750013510386</v>
      </c>
      <c r="AA12" s="157">
        <v>11.680000305175781</v>
      </c>
      <c r="AB12" s="215" t="s">
        <v>79</v>
      </c>
      <c r="AC12" s="216">
        <v>10</v>
      </c>
      <c r="AD12" s="157">
        <v>7.559999942779541</v>
      </c>
      <c r="AE12" s="259" t="s">
        <v>533</v>
      </c>
      <c r="AF12" s="1"/>
    </row>
    <row r="13" spans="1:32" ht="11.25" customHeight="1">
      <c r="A13" s="220">
        <v>11</v>
      </c>
      <c r="B13" s="212">
        <v>8.010000228881836</v>
      </c>
      <c r="C13" s="212">
        <v>7.78000020980835</v>
      </c>
      <c r="D13" s="212">
        <v>8.430000305175781</v>
      </c>
      <c r="E13" s="212">
        <v>8.449999809265137</v>
      </c>
      <c r="F13" s="212">
        <v>8.510000228881836</v>
      </c>
      <c r="G13" s="212">
        <v>8.8100004196167</v>
      </c>
      <c r="H13" s="212">
        <v>9.069999694824219</v>
      </c>
      <c r="I13" s="212">
        <v>9.380000114440918</v>
      </c>
      <c r="J13" s="212">
        <v>9.350000381469727</v>
      </c>
      <c r="K13" s="212">
        <v>9.260000228881836</v>
      </c>
      <c r="L13" s="212">
        <v>9.59000015258789</v>
      </c>
      <c r="M13" s="212">
        <v>8.979999542236328</v>
      </c>
      <c r="N13" s="212">
        <v>8.550000190734863</v>
      </c>
      <c r="O13" s="212">
        <v>8.699999809265137</v>
      </c>
      <c r="P13" s="212">
        <v>9.039999961853027</v>
      </c>
      <c r="Q13" s="212">
        <v>9.170000076293945</v>
      </c>
      <c r="R13" s="212">
        <v>11.300000190734863</v>
      </c>
      <c r="S13" s="212">
        <v>11.75</v>
      </c>
      <c r="T13" s="212">
        <v>12.010000228881836</v>
      </c>
      <c r="U13" s="212">
        <v>11.260000228881836</v>
      </c>
      <c r="V13" s="212">
        <v>11.079999923706055</v>
      </c>
      <c r="W13" s="212">
        <v>10.859999656677246</v>
      </c>
      <c r="X13" s="212">
        <v>10.90999984741211</v>
      </c>
      <c r="Y13" s="212">
        <v>11.3100004196167</v>
      </c>
      <c r="Z13" s="219">
        <f t="shared" si="0"/>
        <v>9.648333410422007</v>
      </c>
      <c r="AA13" s="151">
        <v>12.09000015258789</v>
      </c>
      <c r="AB13" s="152" t="s">
        <v>522</v>
      </c>
      <c r="AC13" s="2">
        <v>11</v>
      </c>
      <c r="AD13" s="151">
        <v>7.730000019073486</v>
      </c>
      <c r="AE13" s="258" t="s">
        <v>534</v>
      </c>
      <c r="AF13" s="1"/>
    </row>
    <row r="14" spans="1:32" ht="11.25" customHeight="1">
      <c r="A14" s="220">
        <v>12</v>
      </c>
      <c r="B14" s="212">
        <v>10.859999656677246</v>
      </c>
      <c r="C14" s="212">
        <v>10.34000015258789</v>
      </c>
      <c r="D14" s="212">
        <v>10.420000076293945</v>
      </c>
      <c r="E14" s="212">
        <v>10.510000228881836</v>
      </c>
      <c r="F14" s="212">
        <v>10.729999542236328</v>
      </c>
      <c r="G14" s="212">
        <v>10.920000076293945</v>
      </c>
      <c r="H14" s="212">
        <v>10.3100004196167</v>
      </c>
      <c r="I14" s="212">
        <v>9.329999923706055</v>
      </c>
      <c r="J14" s="212">
        <v>9.989999771118164</v>
      </c>
      <c r="K14" s="212">
        <v>10.960000038146973</v>
      </c>
      <c r="L14" s="212">
        <v>12.9399995803833</v>
      </c>
      <c r="M14" s="212">
        <v>14.489999771118164</v>
      </c>
      <c r="N14" s="212">
        <v>14.970000267028809</v>
      </c>
      <c r="O14" s="212">
        <v>15.390000343322754</v>
      </c>
      <c r="P14" s="212">
        <v>14.850000381469727</v>
      </c>
      <c r="Q14" s="212">
        <v>14.260000228881836</v>
      </c>
      <c r="R14" s="212">
        <v>13.539999961853027</v>
      </c>
      <c r="S14" s="212">
        <v>12.539999961853027</v>
      </c>
      <c r="T14" s="212">
        <v>11.760000228881836</v>
      </c>
      <c r="U14" s="212">
        <v>11.170000076293945</v>
      </c>
      <c r="V14" s="212">
        <v>10.75</v>
      </c>
      <c r="W14" s="212">
        <v>10.050000190734863</v>
      </c>
      <c r="X14" s="212">
        <v>9.720000267028809</v>
      </c>
      <c r="Y14" s="212">
        <v>9.649999618530273</v>
      </c>
      <c r="Z14" s="219">
        <f t="shared" si="0"/>
        <v>11.68541669845581</v>
      </c>
      <c r="AA14" s="151">
        <v>16.020000457763672</v>
      </c>
      <c r="AB14" s="152" t="s">
        <v>57</v>
      </c>
      <c r="AC14" s="2">
        <v>12</v>
      </c>
      <c r="AD14" s="151">
        <v>9.260000228881836</v>
      </c>
      <c r="AE14" s="258" t="s">
        <v>535</v>
      </c>
      <c r="AF14" s="1"/>
    </row>
    <row r="15" spans="1:32" ht="11.25" customHeight="1">
      <c r="A15" s="220">
        <v>13</v>
      </c>
      <c r="B15" s="212">
        <v>9.779999732971191</v>
      </c>
      <c r="C15" s="212">
        <v>8.149999618530273</v>
      </c>
      <c r="D15" s="212">
        <v>8.300000190734863</v>
      </c>
      <c r="E15" s="212">
        <v>7.369999885559082</v>
      </c>
      <c r="F15" s="212">
        <v>7.460000038146973</v>
      </c>
      <c r="G15" s="212">
        <v>5.464000225067139</v>
      </c>
      <c r="H15" s="212">
        <v>6.573999881744385</v>
      </c>
      <c r="I15" s="212">
        <v>6.690000057220459</v>
      </c>
      <c r="J15" s="212">
        <v>7.440000057220459</v>
      </c>
      <c r="K15" s="212">
        <v>8.600000381469727</v>
      </c>
      <c r="L15" s="212">
        <v>10.779999732971191</v>
      </c>
      <c r="M15" s="212">
        <v>11.930000305175781</v>
      </c>
      <c r="N15" s="212">
        <v>10.989999771118164</v>
      </c>
      <c r="O15" s="212">
        <v>10.859999656677246</v>
      </c>
      <c r="P15" s="212">
        <v>10.890000343322754</v>
      </c>
      <c r="Q15" s="212">
        <v>10.390000343322754</v>
      </c>
      <c r="R15" s="212">
        <v>9.680000305175781</v>
      </c>
      <c r="S15" s="212">
        <v>8.9399995803833</v>
      </c>
      <c r="T15" s="212">
        <v>8.579999923706055</v>
      </c>
      <c r="U15" s="212">
        <v>8.09000015258789</v>
      </c>
      <c r="V15" s="212">
        <v>7.909999847412109</v>
      </c>
      <c r="W15" s="212">
        <v>8.010000228881836</v>
      </c>
      <c r="X15" s="212">
        <v>7.579999923706055</v>
      </c>
      <c r="Y15" s="212">
        <v>6.888999938964844</v>
      </c>
      <c r="Z15" s="219">
        <f t="shared" si="0"/>
        <v>8.639458338419596</v>
      </c>
      <c r="AA15" s="151">
        <v>12.119999885559082</v>
      </c>
      <c r="AB15" s="152" t="s">
        <v>113</v>
      </c>
      <c r="AC15" s="2">
        <v>13</v>
      </c>
      <c r="AD15" s="151">
        <v>5.421999931335449</v>
      </c>
      <c r="AE15" s="258" t="s">
        <v>256</v>
      </c>
      <c r="AF15" s="1"/>
    </row>
    <row r="16" spans="1:32" ht="11.25" customHeight="1">
      <c r="A16" s="220">
        <v>14</v>
      </c>
      <c r="B16" s="212">
        <v>6.76200008392334</v>
      </c>
      <c r="C16" s="212">
        <v>6.994999885559082</v>
      </c>
      <c r="D16" s="212">
        <v>6.909999847412109</v>
      </c>
      <c r="E16" s="212">
        <v>6.8379998207092285</v>
      </c>
      <c r="F16" s="212">
        <v>6.5</v>
      </c>
      <c r="G16" s="212">
        <v>6.36299991607666</v>
      </c>
      <c r="H16" s="212">
        <v>5.686999797821045</v>
      </c>
      <c r="I16" s="212">
        <v>6.701000213623047</v>
      </c>
      <c r="J16" s="212">
        <v>7.269999980926514</v>
      </c>
      <c r="K16" s="212">
        <v>7.710000038146973</v>
      </c>
      <c r="L16" s="212">
        <v>7.920000076293945</v>
      </c>
      <c r="M16" s="212">
        <v>8.279999732971191</v>
      </c>
      <c r="N16" s="212">
        <v>8.710000038146973</v>
      </c>
      <c r="O16" s="212">
        <v>9.050000190734863</v>
      </c>
      <c r="P16" s="212">
        <v>8.979999542236328</v>
      </c>
      <c r="Q16" s="212">
        <v>9.050000190734863</v>
      </c>
      <c r="R16" s="212">
        <v>8.9399995803833</v>
      </c>
      <c r="S16" s="212">
        <v>8.789999961853027</v>
      </c>
      <c r="T16" s="212">
        <v>8.34000015258789</v>
      </c>
      <c r="U16" s="212">
        <v>8.260000228881836</v>
      </c>
      <c r="V16" s="212">
        <v>7.070000171661377</v>
      </c>
      <c r="W16" s="212">
        <v>6.044000148773193</v>
      </c>
      <c r="X16" s="212">
        <v>5.473999977111816</v>
      </c>
      <c r="Y16" s="212">
        <v>4.7769999504089355</v>
      </c>
      <c r="Z16" s="219">
        <f t="shared" si="0"/>
        <v>7.3925416469573975</v>
      </c>
      <c r="AA16" s="151">
        <v>9.5</v>
      </c>
      <c r="AB16" s="152" t="s">
        <v>523</v>
      </c>
      <c r="AC16" s="2">
        <v>14</v>
      </c>
      <c r="AD16" s="151">
        <v>4.75600004196167</v>
      </c>
      <c r="AE16" s="258" t="s">
        <v>84</v>
      </c>
      <c r="AF16" s="1"/>
    </row>
    <row r="17" spans="1:32" ht="11.25" customHeight="1">
      <c r="A17" s="220">
        <v>15</v>
      </c>
      <c r="B17" s="212">
        <v>3.9760000705718994</v>
      </c>
      <c r="C17" s="212">
        <v>3.8910000324249268</v>
      </c>
      <c r="D17" s="212">
        <v>3.0369999408721924</v>
      </c>
      <c r="E17" s="212">
        <v>3.0899999141693115</v>
      </c>
      <c r="F17" s="212">
        <v>3.6389999389648438</v>
      </c>
      <c r="G17" s="212">
        <v>3.618000030517578</v>
      </c>
      <c r="H17" s="212">
        <v>4.0929999351501465</v>
      </c>
      <c r="I17" s="212">
        <v>3.2179999351501465</v>
      </c>
      <c r="J17" s="212">
        <v>4.539000034332275</v>
      </c>
      <c r="K17" s="212">
        <v>5.4679999351501465</v>
      </c>
      <c r="L17" s="212">
        <v>6.882999897003174</v>
      </c>
      <c r="M17" s="212">
        <v>8.470000267028809</v>
      </c>
      <c r="N17" s="212">
        <v>7.849999904632568</v>
      </c>
      <c r="O17" s="212">
        <v>7.869999885559082</v>
      </c>
      <c r="P17" s="212">
        <v>7.619999885559082</v>
      </c>
      <c r="Q17" s="212">
        <v>7.260000228881836</v>
      </c>
      <c r="R17" s="212">
        <v>6.553999900817871</v>
      </c>
      <c r="S17" s="212">
        <v>6.205999851226807</v>
      </c>
      <c r="T17" s="212">
        <v>5.9629998207092285</v>
      </c>
      <c r="U17" s="212">
        <v>6.140999794006348</v>
      </c>
      <c r="V17" s="212">
        <v>5.369999885559082</v>
      </c>
      <c r="W17" s="212">
        <v>3.934000015258789</v>
      </c>
      <c r="X17" s="212">
        <v>3.4079999923706055</v>
      </c>
      <c r="Y17" s="212">
        <v>2.5420000553131104</v>
      </c>
      <c r="Z17" s="219">
        <f t="shared" si="0"/>
        <v>5.193333297967911</v>
      </c>
      <c r="AA17" s="151">
        <v>8.9399995803833</v>
      </c>
      <c r="AB17" s="152" t="s">
        <v>66</v>
      </c>
      <c r="AC17" s="2">
        <v>15</v>
      </c>
      <c r="AD17" s="151">
        <v>2.384000062942505</v>
      </c>
      <c r="AE17" s="258" t="s">
        <v>536</v>
      </c>
      <c r="AF17" s="1"/>
    </row>
    <row r="18" spans="1:32" ht="11.25" customHeight="1">
      <c r="A18" s="220">
        <v>16</v>
      </c>
      <c r="B18" s="212">
        <v>2.0460000038146973</v>
      </c>
      <c r="C18" s="212">
        <v>1.7300000190734863</v>
      </c>
      <c r="D18" s="212">
        <v>1.4450000524520874</v>
      </c>
      <c r="E18" s="212">
        <v>2.0989999771118164</v>
      </c>
      <c r="F18" s="212">
        <v>5.034999847412109</v>
      </c>
      <c r="G18" s="212">
        <v>5.193999767303467</v>
      </c>
      <c r="H18" s="212">
        <v>4.7820000648498535</v>
      </c>
      <c r="I18" s="212">
        <v>5.40500020980835</v>
      </c>
      <c r="J18" s="212">
        <v>6.144999980926514</v>
      </c>
      <c r="K18" s="212">
        <v>6.671999931335449</v>
      </c>
      <c r="L18" s="212">
        <v>7.230000019073486</v>
      </c>
      <c r="M18" s="212">
        <v>7.139999866485596</v>
      </c>
      <c r="N18" s="212">
        <v>7.579999923706055</v>
      </c>
      <c r="O18" s="212">
        <v>7.059999942779541</v>
      </c>
      <c r="P18" s="212">
        <v>6.9670000076293945</v>
      </c>
      <c r="Q18" s="212">
        <v>6.797999858856201</v>
      </c>
      <c r="R18" s="212">
        <v>6.460000038146973</v>
      </c>
      <c r="S18" s="212">
        <v>5.25600004196167</v>
      </c>
      <c r="T18" s="212">
        <v>4.547999858856201</v>
      </c>
      <c r="U18" s="212">
        <v>4.611999988555908</v>
      </c>
      <c r="V18" s="212">
        <v>4.340000152587891</v>
      </c>
      <c r="W18" s="212">
        <v>4.138000011444092</v>
      </c>
      <c r="X18" s="212">
        <v>4.063000202178955</v>
      </c>
      <c r="Y18" s="212">
        <v>3.8310000896453857</v>
      </c>
      <c r="Z18" s="219">
        <f t="shared" si="0"/>
        <v>5.023999993999799</v>
      </c>
      <c r="AA18" s="151">
        <v>7.679999828338623</v>
      </c>
      <c r="AB18" s="152" t="s">
        <v>524</v>
      </c>
      <c r="AC18" s="2">
        <v>16</v>
      </c>
      <c r="AD18" s="151">
        <v>1.3079999685287476</v>
      </c>
      <c r="AE18" s="258" t="s">
        <v>537</v>
      </c>
      <c r="AF18" s="1"/>
    </row>
    <row r="19" spans="1:32" ht="11.25" customHeight="1">
      <c r="A19" s="220">
        <v>17</v>
      </c>
      <c r="B19" s="212">
        <v>3.821000099182129</v>
      </c>
      <c r="C19" s="212">
        <v>3.6410000324249268</v>
      </c>
      <c r="D19" s="212">
        <v>3.503999948501587</v>
      </c>
      <c r="E19" s="212">
        <v>3.313999891281128</v>
      </c>
      <c r="F19" s="212">
        <v>2.7750000953674316</v>
      </c>
      <c r="G19" s="212">
        <v>2.7750000953674316</v>
      </c>
      <c r="H19" s="212">
        <v>2.8489999771118164</v>
      </c>
      <c r="I19" s="212">
        <v>3.736999988555908</v>
      </c>
      <c r="J19" s="212">
        <v>3.9579999446868896</v>
      </c>
      <c r="K19" s="212">
        <v>4.307000160217285</v>
      </c>
      <c r="L19" s="212">
        <v>5.415999889373779</v>
      </c>
      <c r="M19" s="212">
        <v>6.420000076293945</v>
      </c>
      <c r="N19" s="212">
        <v>6.01800012588501</v>
      </c>
      <c r="O19" s="212">
        <v>6.579999923706055</v>
      </c>
      <c r="P19" s="212">
        <v>6.315000057220459</v>
      </c>
      <c r="Q19" s="212">
        <v>6.26200008392334</v>
      </c>
      <c r="R19" s="212">
        <v>5.440000057220459</v>
      </c>
      <c r="S19" s="212">
        <v>5.313000202178955</v>
      </c>
      <c r="T19" s="212">
        <v>5.375</v>
      </c>
      <c r="U19" s="212">
        <v>3.1029999256134033</v>
      </c>
      <c r="V19" s="212">
        <v>3.9260001182556152</v>
      </c>
      <c r="W19" s="212">
        <v>2.068000078201294</v>
      </c>
      <c r="X19" s="212">
        <v>1.2339999675750732</v>
      </c>
      <c r="Y19" s="212">
        <v>-0.010999999940395355</v>
      </c>
      <c r="Z19" s="219">
        <f t="shared" si="0"/>
        <v>4.089166697425147</v>
      </c>
      <c r="AA19" s="151">
        <v>7.139999866485596</v>
      </c>
      <c r="AB19" s="152" t="s">
        <v>518</v>
      </c>
      <c r="AC19" s="2">
        <v>17</v>
      </c>
      <c r="AD19" s="151">
        <v>-0.0949999988079071</v>
      </c>
      <c r="AE19" s="258" t="s">
        <v>84</v>
      </c>
      <c r="AF19" s="1"/>
    </row>
    <row r="20" spans="1:32" ht="11.25" customHeight="1">
      <c r="A20" s="220">
        <v>18</v>
      </c>
      <c r="B20" s="212">
        <v>-0.2849999964237213</v>
      </c>
      <c r="C20" s="212">
        <v>0.8009999990463257</v>
      </c>
      <c r="D20" s="212">
        <v>0.5690000057220459</v>
      </c>
      <c r="E20" s="212">
        <v>0.29499998688697815</v>
      </c>
      <c r="F20" s="212">
        <v>0.5690000057220459</v>
      </c>
      <c r="G20" s="212">
        <v>0.9070000052452087</v>
      </c>
      <c r="H20" s="212">
        <v>1.0440000295639038</v>
      </c>
      <c r="I20" s="212">
        <v>2.693000078201294</v>
      </c>
      <c r="J20" s="212">
        <v>4.445000171661377</v>
      </c>
      <c r="K20" s="212">
        <v>6.736000061035156</v>
      </c>
      <c r="L20" s="212">
        <v>8.100000381469727</v>
      </c>
      <c r="M20" s="212">
        <v>8.84000015258789</v>
      </c>
      <c r="N20" s="212">
        <v>7.869999885559082</v>
      </c>
      <c r="O20" s="212">
        <v>7.78000020980835</v>
      </c>
      <c r="P20" s="212">
        <v>6.85099983215332</v>
      </c>
      <c r="Q20" s="212">
        <v>5.232999801635742</v>
      </c>
      <c r="R20" s="212">
        <v>3.4070000648498535</v>
      </c>
      <c r="S20" s="212">
        <v>2.319000005722046</v>
      </c>
      <c r="T20" s="212">
        <v>1.3600000143051147</v>
      </c>
      <c r="U20" s="212">
        <v>0.5270000100135803</v>
      </c>
      <c r="V20" s="212">
        <v>-0.020999999716877937</v>
      </c>
      <c r="W20" s="212">
        <v>-0.06300000101327896</v>
      </c>
      <c r="X20" s="212">
        <v>-0.5479999780654907</v>
      </c>
      <c r="Y20" s="212">
        <v>-1.875</v>
      </c>
      <c r="Z20" s="219">
        <f t="shared" si="0"/>
        <v>2.8147500302487365</v>
      </c>
      <c r="AA20" s="151">
        <v>9.489999771118164</v>
      </c>
      <c r="AB20" s="152" t="s">
        <v>65</v>
      </c>
      <c r="AC20" s="2">
        <v>18</v>
      </c>
      <c r="AD20" s="151">
        <v>-2.01200008392334</v>
      </c>
      <c r="AE20" s="258" t="s">
        <v>199</v>
      </c>
      <c r="AF20" s="1"/>
    </row>
    <row r="21" spans="1:32" ht="11.25" customHeight="1">
      <c r="A21" s="220">
        <v>19</v>
      </c>
      <c r="B21" s="212">
        <v>-2.1389999389648438</v>
      </c>
      <c r="C21" s="212">
        <v>0.8960000276565552</v>
      </c>
      <c r="D21" s="212">
        <v>-0.7910000085830688</v>
      </c>
      <c r="E21" s="212">
        <v>-1.6970000267028809</v>
      </c>
      <c r="F21" s="212">
        <v>-1.6660000085830688</v>
      </c>
      <c r="G21" s="212">
        <v>-2.7720000743865967</v>
      </c>
      <c r="H21" s="212">
        <v>-2.7720000743865967</v>
      </c>
      <c r="I21" s="212">
        <v>-1.5299999713897705</v>
      </c>
      <c r="J21" s="212">
        <v>1.1390000581741333</v>
      </c>
      <c r="K21" s="212">
        <v>3.111999988555908</v>
      </c>
      <c r="L21" s="212">
        <v>5.235000133514404</v>
      </c>
      <c r="M21" s="212">
        <v>5.508999824523926</v>
      </c>
      <c r="N21" s="212">
        <v>5.934999942779541</v>
      </c>
      <c r="O21" s="212">
        <v>5.0879998207092285</v>
      </c>
      <c r="P21" s="212">
        <v>5.078000068664551</v>
      </c>
      <c r="Q21" s="212">
        <v>5.671000003814697</v>
      </c>
      <c r="R21" s="212">
        <v>4.53000020980835</v>
      </c>
      <c r="S21" s="212">
        <v>3.9059998989105225</v>
      </c>
      <c r="T21" s="212">
        <v>2.500999927520752</v>
      </c>
      <c r="U21" s="212">
        <v>0.17900000512599945</v>
      </c>
      <c r="V21" s="212">
        <v>-0.41100001335144043</v>
      </c>
      <c r="W21" s="212">
        <v>-1.034000039100647</v>
      </c>
      <c r="X21" s="212">
        <v>-1.434000015258789</v>
      </c>
      <c r="Y21" s="212">
        <v>-1.6979999542236328</v>
      </c>
      <c r="Z21" s="219">
        <f t="shared" si="0"/>
        <v>1.2847916577011347</v>
      </c>
      <c r="AA21" s="151">
        <v>6.821000099182129</v>
      </c>
      <c r="AB21" s="152" t="s">
        <v>167</v>
      </c>
      <c r="AC21" s="2">
        <v>19</v>
      </c>
      <c r="AD21" s="151">
        <v>-2.8980000019073486</v>
      </c>
      <c r="AE21" s="258" t="s">
        <v>516</v>
      </c>
      <c r="AF21" s="1"/>
    </row>
    <row r="22" spans="1:32" ht="11.25" customHeight="1">
      <c r="A22" s="228">
        <v>20</v>
      </c>
      <c r="B22" s="214">
        <v>-2.0880000591278076</v>
      </c>
      <c r="C22" s="214">
        <v>-2.372999906539917</v>
      </c>
      <c r="D22" s="214">
        <v>-2.7739999294281006</v>
      </c>
      <c r="E22" s="214">
        <v>-1.4450000524520874</v>
      </c>
      <c r="F22" s="214">
        <v>-2.246999979019165</v>
      </c>
      <c r="G22" s="214">
        <v>-3.069999933242798</v>
      </c>
      <c r="H22" s="214">
        <v>-3.5339999198913574</v>
      </c>
      <c r="I22" s="214">
        <v>-1.9730000495910645</v>
      </c>
      <c r="J22" s="214">
        <v>1.5099999904632568</v>
      </c>
      <c r="K22" s="214">
        <v>4.150000095367432</v>
      </c>
      <c r="L22" s="214">
        <v>6.591000080108643</v>
      </c>
      <c r="M22" s="214">
        <v>8.5600004196167</v>
      </c>
      <c r="N22" s="214">
        <v>9</v>
      </c>
      <c r="O22" s="214">
        <v>9.210000038146973</v>
      </c>
      <c r="P22" s="214">
        <v>8.739999771118164</v>
      </c>
      <c r="Q22" s="214">
        <v>8.130000114440918</v>
      </c>
      <c r="R22" s="214">
        <v>5.997000217437744</v>
      </c>
      <c r="S22" s="214">
        <v>5.193999767303467</v>
      </c>
      <c r="T22" s="214">
        <v>5.184000015258789</v>
      </c>
      <c r="U22" s="214">
        <v>3.4509999752044678</v>
      </c>
      <c r="V22" s="214">
        <v>2.447999954223633</v>
      </c>
      <c r="W22" s="214">
        <v>1.8680000305175781</v>
      </c>
      <c r="X22" s="214">
        <v>1.6460000276565552</v>
      </c>
      <c r="Y22" s="214">
        <v>1.7309999465942383</v>
      </c>
      <c r="Z22" s="229">
        <f t="shared" si="0"/>
        <v>2.662750025590261</v>
      </c>
      <c r="AA22" s="157">
        <v>10.449999809265137</v>
      </c>
      <c r="AB22" s="215" t="s">
        <v>169</v>
      </c>
      <c r="AC22" s="216">
        <v>20</v>
      </c>
      <c r="AD22" s="157">
        <v>-3.5759999752044678</v>
      </c>
      <c r="AE22" s="259" t="s">
        <v>191</v>
      </c>
      <c r="AF22" s="1"/>
    </row>
    <row r="23" spans="1:32" ht="11.25" customHeight="1">
      <c r="A23" s="220">
        <v>21</v>
      </c>
      <c r="B23" s="212">
        <v>2.194999933242798</v>
      </c>
      <c r="C23" s="212">
        <v>1.815000057220459</v>
      </c>
      <c r="D23" s="212">
        <v>1.593999981880188</v>
      </c>
      <c r="E23" s="212">
        <v>0.3059999942779541</v>
      </c>
      <c r="F23" s="212">
        <v>-0.2529999911785126</v>
      </c>
      <c r="G23" s="212">
        <v>0.210999995470047</v>
      </c>
      <c r="H23" s="212">
        <v>-1.0130000114440918</v>
      </c>
      <c r="I23" s="212">
        <v>1.4889999628067017</v>
      </c>
      <c r="J23" s="212">
        <v>2.5329999923706055</v>
      </c>
      <c r="K23" s="212">
        <v>5.659999847412109</v>
      </c>
      <c r="L23" s="212">
        <v>7.070000171661377</v>
      </c>
      <c r="M23" s="212">
        <v>6.947000026702881</v>
      </c>
      <c r="N23" s="212">
        <v>6.525000095367432</v>
      </c>
      <c r="O23" s="212">
        <v>6.039000034332275</v>
      </c>
      <c r="P23" s="212">
        <v>5.309999942779541</v>
      </c>
      <c r="Q23" s="212">
        <v>4.306000232696533</v>
      </c>
      <c r="R23" s="212">
        <v>3.071000099182129</v>
      </c>
      <c r="S23" s="212">
        <v>2.2049999237060547</v>
      </c>
      <c r="T23" s="212">
        <v>1.0230000019073486</v>
      </c>
      <c r="U23" s="212">
        <v>0.10499999672174454</v>
      </c>
      <c r="V23" s="212">
        <v>0.5059999823570251</v>
      </c>
      <c r="W23" s="212">
        <v>0.07400000095367432</v>
      </c>
      <c r="X23" s="212">
        <v>-1.6859999895095825</v>
      </c>
      <c r="Y23" s="212">
        <v>-0.7910000085830688</v>
      </c>
      <c r="Z23" s="219">
        <f t="shared" si="0"/>
        <v>2.3017083446805677</v>
      </c>
      <c r="AA23" s="151">
        <v>8.270000457763672</v>
      </c>
      <c r="AB23" s="152" t="s">
        <v>525</v>
      </c>
      <c r="AC23" s="2">
        <v>21</v>
      </c>
      <c r="AD23" s="151">
        <v>-2.0869998931884766</v>
      </c>
      <c r="AE23" s="258" t="s">
        <v>538</v>
      </c>
      <c r="AF23" s="1"/>
    </row>
    <row r="24" spans="1:32" ht="11.25" customHeight="1">
      <c r="A24" s="220">
        <v>22</v>
      </c>
      <c r="B24" s="212">
        <v>-1.4759999513626099</v>
      </c>
      <c r="C24" s="212">
        <v>-2.9830000400543213</v>
      </c>
      <c r="D24" s="212">
        <v>0.4009999930858612</v>
      </c>
      <c r="E24" s="212">
        <v>-2.0769999027252197</v>
      </c>
      <c r="F24" s="212">
        <v>-3.5309998989105225</v>
      </c>
      <c r="G24" s="212">
        <v>-3.8580000400543213</v>
      </c>
      <c r="H24" s="212">
        <v>-4.078999996185303</v>
      </c>
      <c r="I24" s="212">
        <v>-2.6050000190734863</v>
      </c>
      <c r="J24" s="212">
        <v>0.1899999976158142</v>
      </c>
      <c r="K24" s="212">
        <v>4.074999809265137</v>
      </c>
      <c r="L24" s="212">
        <v>6.11299991607666</v>
      </c>
      <c r="M24" s="212">
        <v>8.149999618530273</v>
      </c>
      <c r="N24" s="212">
        <v>8.5600004196167</v>
      </c>
      <c r="O24" s="212">
        <v>8.289999961853027</v>
      </c>
      <c r="P24" s="212">
        <v>8.829999923706055</v>
      </c>
      <c r="Q24" s="212">
        <v>7.940000057220459</v>
      </c>
      <c r="R24" s="212">
        <v>6.420000076293945</v>
      </c>
      <c r="S24" s="212">
        <v>5.098999977111816</v>
      </c>
      <c r="T24" s="212">
        <v>4.993000030517578</v>
      </c>
      <c r="U24" s="212">
        <v>4.686999797821045</v>
      </c>
      <c r="V24" s="212">
        <v>3.6410000324249268</v>
      </c>
      <c r="W24" s="212">
        <v>1.2549999952316284</v>
      </c>
      <c r="X24" s="212">
        <v>0.210999995470047</v>
      </c>
      <c r="Y24" s="212">
        <v>-0.2849999964237213</v>
      </c>
      <c r="Z24" s="219">
        <f t="shared" si="0"/>
        <v>2.4150416565438113</v>
      </c>
      <c r="AA24" s="151">
        <v>10.3100004196167</v>
      </c>
      <c r="AB24" s="152" t="s">
        <v>526</v>
      </c>
      <c r="AC24" s="2">
        <v>22</v>
      </c>
      <c r="AD24" s="151">
        <v>-4.3420000076293945</v>
      </c>
      <c r="AE24" s="258" t="s">
        <v>539</v>
      </c>
      <c r="AF24" s="1"/>
    </row>
    <row r="25" spans="1:32" ht="11.25" customHeight="1">
      <c r="A25" s="220">
        <v>23</v>
      </c>
      <c r="B25" s="212">
        <v>-0.5590000152587891</v>
      </c>
      <c r="C25" s="212">
        <v>-0.9490000009536743</v>
      </c>
      <c r="D25" s="212">
        <v>-0.6959999799728394</v>
      </c>
      <c r="E25" s="212">
        <v>-1.371000051498413</v>
      </c>
      <c r="F25" s="212">
        <v>-0.7490000128746033</v>
      </c>
      <c r="G25" s="212">
        <v>-1.1069999933242798</v>
      </c>
      <c r="H25" s="212">
        <v>-1.180999994277954</v>
      </c>
      <c r="I25" s="212">
        <v>-0.7379999756813049</v>
      </c>
      <c r="J25" s="212">
        <v>3.0829999446868896</v>
      </c>
      <c r="K25" s="212">
        <v>6.948999881744385</v>
      </c>
      <c r="L25" s="212">
        <v>9.859999656677246</v>
      </c>
      <c r="M25" s="212">
        <v>12.229999542236328</v>
      </c>
      <c r="N25" s="212">
        <v>11.949999809265137</v>
      </c>
      <c r="O25" s="212">
        <v>11.869999885559082</v>
      </c>
      <c r="P25" s="212">
        <v>12.4399995803833</v>
      </c>
      <c r="Q25" s="212">
        <v>10.59000015258789</v>
      </c>
      <c r="R25" s="212">
        <v>8.359999656677246</v>
      </c>
      <c r="S25" s="212">
        <v>7.949999809265137</v>
      </c>
      <c r="T25" s="212">
        <v>7.679999828338623</v>
      </c>
      <c r="U25" s="212">
        <v>7.840000152587891</v>
      </c>
      <c r="V25" s="212">
        <v>4.315999984741211</v>
      </c>
      <c r="W25" s="212">
        <v>3.7679998874664307</v>
      </c>
      <c r="X25" s="212">
        <v>3.071000099182129</v>
      </c>
      <c r="Y25" s="212">
        <v>1.3819999694824219</v>
      </c>
      <c r="Z25" s="219">
        <f t="shared" si="0"/>
        <v>4.832874909043312</v>
      </c>
      <c r="AA25" s="151">
        <v>12.859999656677246</v>
      </c>
      <c r="AB25" s="152" t="s">
        <v>180</v>
      </c>
      <c r="AC25" s="2">
        <v>23</v>
      </c>
      <c r="AD25" s="151">
        <v>-1.9299999475479126</v>
      </c>
      <c r="AE25" s="258" t="s">
        <v>156</v>
      </c>
      <c r="AF25" s="1"/>
    </row>
    <row r="26" spans="1:32" ht="11.25" customHeight="1">
      <c r="A26" s="220">
        <v>24</v>
      </c>
      <c r="B26" s="212">
        <v>2.194000005722046</v>
      </c>
      <c r="C26" s="212">
        <v>1.7089999914169312</v>
      </c>
      <c r="D26" s="212">
        <v>3.007999897003174</v>
      </c>
      <c r="E26" s="212">
        <v>1.7519999742507935</v>
      </c>
      <c r="F26" s="212">
        <v>2.046999931335449</v>
      </c>
      <c r="G26" s="212">
        <v>2.490999937057495</v>
      </c>
      <c r="H26" s="212">
        <v>2.259000062942505</v>
      </c>
      <c r="I26" s="212">
        <v>2.871999979019165</v>
      </c>
      <c r="J26" s="212">
        <v>6.145999908447266</v>
      </c>
      <c r="K26" s="212">
        <v>9.399999618530273</v>
      </c>
      <c r="L26" s="212">
        <v>11.460000038146973</v>
      </c>
      <c r="M26" s="212">
        <v>13.300000190734863</v>
      </c>
      <c r="N26" s="212">
        <v>12.0600004196167</v>
      </c>
      <c r="O26" s="212">
        <v>10.960000038146973</v>
      </c>
      <c r="P26" s="212">
        <v>10.470000267028809</v>
      </c>
      <c r="Q26" s="212">
        <v>10.0600004196167</v>
      </c>
      <c r="R26" s="212">
        <v>9.6899995803833</v>
      </c>
      <c r="S26" s="212">
        <v>9.550000190734863</v>
      </c>
      <c r="T26" s="212">
        <v>9.279999732971191</v>
      </c>
      <c r="U26" s="212">
        <v>8.539999961853027</v>
      </c>
      <c r="V26" s="212">
        <v>3.861999988555908</v>
      </c>
      <c r="W26" s="212">
        <v>3.565999984741211</v>
      </c>
      <c r="X26" s="212">
        <v>3.5980000495910645</v>
      </c>
      <c r="Y26" s="212">
        <v>4.072999954223633</v>
      </c>
      <c r="Z26" s="219">
        <f t="shared" si="0"/>
        <v>6.431125005086263</v>
      </c>
      <c r="AA26" s="151">
        <v>13.84000015258789</v>
      </c>
      <c r="AB26" s="152" t="s">
        <v>116</v>
      </c>
      <c r="AC26" s="2">
        <v>24</v>
      </c>
      <c r="AD26" s="151">
        <v>0.7699999809265137</v>
      </c>
      <c r="AE26" s="258" t="s">
        <v>540</v>
      </c>
      <c r="AF26" s="1"/>
    </row>
    <row r="27" spans="1:32" ht="11.25" customHeight="1">
      <c r="A27" s="220">
        <v>25</v>
      </c>
      <c r="B27" s="212">
        <v>4.210000038146973</v>
      </c>
      <c r="C27" s="212">
        <v>4.622000217437744</v>
      </c>
      <c r="D27" s="212">
        <v>4.36899995803833</v>
      </c>
      <c r="E27" s="212">
        <v>3.7039999961853027</v>
      </c>
      <c r="F27" s="212">
        <v>3.746000051498413</v>
      </c>
      <c r="G27" s="212">
        <v>3.7360000610351562</v>
      </c>
      <c r="H27" s="212">
        <v>4.705999851226807</v>
      </c>
      <c r="I27" s="212">
        <v>6.396999835968018</v>
      </c>
      <c r="J27" s="212">
        <v>7.949999809265137</v>
      </c>
      <c r="K27" s="212">
        <v>9.640000343322754</v>
      </c>
      <c r="L27" s="212">
        <v>10.390000343322754</v>
      </c>
      <c r="M27" s="212">
        <v>10.829999923706055</v>
      </c>
      <c r="N27" s="212">
        <v>9.960000038146973</v>
      </c>
      <c r="O27" s="212">
        <v>9.9399995803833</v>
      </c>
      <c r="P27" s="212">
        <v>9.140000343322754</v>
      </c>
      <c r="Q27" s="212">
        <v>8.529999732971191</v>
      </c>
      <c r="R27" s="212">
        <v>8.210000038146973</v>
      </c>
      <c r="S27" s="212">
        <v>7.989999771118164</v>
      </c>
      <c r="T27" s="212">
        <v>6.926000118255615</v>
      </c>
      <c r="U27" s="212">
        <v>5.804999828338623</v>
      </c>
      <c r="V27" s="212">
        <v>5.53000020980835</v>
      </c>
      <c r="W27" s="212">
        <v>5.39300012588501</v>
      </c>
      <c r="X27" s="212">
        <v>3.936000108718872</v>
      </c>
      <c r="Y27" s="212">
        <v>2.9860000610351562</v>
      </c>
      <c r="Z27" s="219">
        <f t="shared" si="0"/>
        <v>6.610250016053517</v>
      </c>
      <c r="AA27" s="151">
        <v>11.079999923706055</v>
      </c>
      <c r="AB27" s="152" t="s">
        <v>114</v>
      </c>
      <c r="AC27" s="2">
        <v>25</v>
      </c>
      <c r="AD27" s="151">
        <v>2.109999895095825</v>
      </c>
      <c r="AE27" s="258" t="s">
        <v>541</v>
      </c>
      <c r="AF27" s="1"/>
    </row>
    <row r="28" spans="1:32" ht="11.25" customHeight="1">
      <c r="A28" s="220">
        <v>26</v>
      </c>
      <c r="B28" s="212">
        <v>2.7109999656677246</v>
      </c>
      <c r="C28" s="212">
        <v>2.9539999961853027</v>
      </c>
      <c r="D28" s="212">
        <v>5.954999923706055</v>
      </c>
      <c r="E28" s="212">
        <v>3.1549999713897705</v>
      </c>
      <c r="F28" s="212">
        <v>3.2720000743865967</v>
      </c>
      <c r="G28" s="212">
        <v>4.09499979019165</v>
      </c>
      <c r="H28" s="212">
        <v>3.6619999408721924</v>
      </c>
      <c r="I28" s="212">
        <v>4.433000087738037</v>
      </c>
      <c r="J28" s="212">
        <v>5.479000091552734</v>
      </c>
      <c r="K28" s="212">
        <v>6.809999942779541</v>
      </c>
      <c r="L28" s="212">
        <v>8.850000381469727</v>
      </c>
      <c r="M28" s="212">
        <v>10.25</v>
      </c>
      <c r="N28" s="212">
        <v>10.989999771118164</v>
      </c>
      <c r="O28" s="212">
        <v>11.210000038146973</v>
      </c>
      <c r="P28" s="212">
        <v>11.59000015258789</v>
      </c>
      <c r="Q28" s="212">
        <v>10.979999542236328</v>
      </c>
      <c r="R28" s="212">
        <v>10.1899995803833</v>
      </c>
      <c r="S28" s="212">
        <v>9.680000305175781</v>
      </c>
      <c r="T28" s="212">
        <v>9.569999694824219</v>
      </c>
      <c r="U28" s="212">
        <v>5.494999885559082</v>
      </c>
      <c r="V28" s="212">
        <v>5.294000148773193</v>
      </c>
      <c r="W28" s="212">
        <v>4.079999923706055</v>
      </c>
      <c r="X28" s="212">
        <v>3.1410000324249268</v>
      </c>
      <c r="Y28" s="212">
        <v>3.2679998874664307</v>
      </c>
      <c r="Z28" s="219">
        <f t="shared" si="0"/>
        <v>6.5464166303475695</v>
      </c>
      <c r="AA28" s="151">
        <v>11.880000114440918</v>
      </c>
      <c r="AB28" s="152" t="s">
        <v>212</v>
      </c>
      <c r="AC28" s="2">
        <v>26</v>
      </c>
      <c r="AD28" s="151">
        <v>2.447999954223633</v>
      </c>
      <c r="AE28" s="258" t="s">
        <v>144</v>
      </c>
      <c r="AF28" s="1"/>
    </row>
    <row r="29" spans="1:32" ht="11.25" customHeight="1">
      <c r="A29" s="220">
        <v>27</v>
      </c>
      <c r="B29" s="212">
        <v>3.8589999675750732</v>
      </c>
      <c r="C29" s="212">
        <v>2.7939999103546143</v>
      </c>
      <c r="D29" s="212">
        <v>2.9730000495910645</v>
      </c>
      <c r="E29" s="212">
        <v>1.718000054359436</v>
      </c>
      <c r="F29" s="212">
        <v>2.5929999351501465</v>
      </c>
      <c r="G29" s="212">
        <v>3.509999990463257</v>
      </c>
      <c r="H29" s="212">
        <v>3.625999927520752</v>
      </c>
      <c r="I29" s="212">
        <v>4.081999778747559</v>
      </c>
      <c r="J29" s="212">
        <v>6.943999767303467</v>
      </c>
      <c r="K29" s="212">
        <v>9.170000076293945</v>
      </c>
      <c r="L29" s="212">
        <v>10.520000457763672</v>
      </c>
      <c r="M29" s="212">
        <v>10.25</v>
      </c>
      <c r="N29" s="212">
        <v>9.65999984741211</v>
      </c>
      <c r="O29" s="212">
        <v>9.449999809265137</v>
      </c>
      <c r="P29" s="212">
        <v>9.739999771118164</v>
      </c>
      <c r="Q29" s="212">
        <v>9.170000076293945</v>
      </c>
      <c r="R29" s="212">
        <v>8.869999885559082</v>
      </c>
      <c r="S29" s="212">
        <v>8.800000190734863</v>
      </c>
      <c r="T29" s="212">
        <v>8.739999771118164</v>
      </c>
      <c r="U29" s="212">
        <v>8.649999618530273</v>
      </c>
      <c r="V29" s="212">
        <v>8.829999923706055</v>
      </c>
      <c r="W29" s="212">
        <v>9</v>
      </c>
      <c r="X29" s="212">
        <v>9.15999984741211</v>
      </c>
      <c r="Y29" s="212">
        <v>9.130000114440918</v>
      </c>
      <c r="Z29" s="219">
        <f t="shared" si="0"/>
        <v>7.134958282113075</v>
      </c>
      <c r="AA29" s="151">
        <v>11.039999961853027</v>
      </c>
      <c r="AB29" s="152" t="s">
        <v>213</v>
      </c>
      <c r="AC29" s="2">
        <v>27</v>
      </c>
      <c r="AD29" s="151">
        <v>1.4019999504089355</v>
      </c>
      <c r="AE29" s="258" t="s">
        <v>337</v>
      </c>
      <c r="AF29" s="1"/>
    </row>
    <row r="30" spans="1:32" ht="11.25" customHeight="1">
      <c r="A30" s="220">
        <v>28</v>
      </c>
      <c r="B30" s="212">
        <v>9.149999618530273</v>
      </c>
      <c r="C30" s="212">
        <v>8.239999771118164</v>
      </c>
      <c r="D30" s="212">
        <v>7.380000114440918</v>
      </c>
      <c r="E30" s="212">
        <v>6.775000095367432</v>
      </c>
      <c r="F30" s="212">
        <v>6.098999977111816</v>
      </c>
      <c r="G30" s="212">
        <v>6.458000183105469</v>
      </c>
      <c r="H30" s="212">
        <v>6.099999904632568</v>
      </c>
      <c r="I30" s="212">
        <v>5.7729997634887695</v>
      </c>
      <c r="J30" s="212">
        <v>5.934000015258789</v>
      </c>
      <c r="K30" s="212">
        <v>6.663000106811523</v>
      </c>
      <c r="L30" s="212">
        <v>6.881999969482422</v>
      </c>
      <c r="M30" s="212">
        <v>7.980000019073486</v>
      </c>
      <c r="N30" s="212">
        <v>9.020000457763672</v>
      </c>
      <c r="O30" s="212">
        <v>9.329999923706055</v>
      </c>
      <c r="P30" s="212">
        <v>9.460000038146973</v>
      </c>
      <c r="Q30" s="212">
        <v>9.300000190734863</v>
      </c>
      <c r="R30" s="212">
        <v>7.789999961853027</v>
      </c>
      <c r="S30" s="212">
        <v>6.353000164031982</v>
      </c>
      <c r="T30" s="212">
        <v>5.645999908447266</v>
      </c>
      <c r="U30" s="212">
        <v>5.656000137329102</v>
      </c>
      <c r="V30" s="212">
        <v>4.420000076293945</v>
      </c>
      <c r="W30" s="212">
        <v>3.174999952316284</v>
      </c>
      <c r="X30" s="212">
        <v>2.2039999961853027</v>
      </c>
      <c r="Y30" s="212">
        <v>1.8880000114440918</v>
      </c>
      <c r="Z30" s="219">
        <f t="shared" si="0"/>
        <v>6.569833348194758</v>
      </c>
      <c r="AA30" s="151">
        <v>9.760000228881836</v>
      </c>
      <c r="AB30" s="152" t="s">
        <v>527</v>
      </c>
      <c r="AC30" s="2">
        <v>28</v>
      </c>
      <c r="AD30" s="151">
        <v>1.6660000085830688</v>
      </c>
      <c r="AE30" s="258" t="s">
        <v>252</v>
      </c>
      <c r="AF30" s="1"/>
    </row>
    <row r="31" spans="1:32" ht="11.25" customHeight="1">
      <c r="A31" s="220">
        <v>29</v>
      </c>
      <c r="B31" s="212">
        <v>1.180999994277954</v>
      </c>
      <c r="C31" s="212">
        <v>0.08399999886751175</v>
      </c>
      <c r="D31" s="212">
        <v>0.05299999937415123</v>
      </c>
      <c r="E31" s="212">
        <v>-0.7170000076293945</v>
      </c>
      <c r="F31" s="212">
        <v>-0.7170000076293945</v>
      </c>
      <c r="G31" s="212">
        <v>-0.0949999988079071</v>
      </c>
      <c r="H31" s="212">
        <v>0.3479999899864197</v>
      </c>
      <c r="I31" s="212">
        <v>-0.7279999852180481</v>
      </c>
      <c r="J31" s="212">
        <v>2.0260000228881836</v>
      </c>
      <c r="K31" s="212">
        <v>5.341000080108643</v>
      </c>
      <c r="L31" s="212">
        <v>8.430000305175781</v>
      </c>
      <c r="M31" s="212">
        <v>9.109999656677246</v>
      </c>
      <c r="N31" s="212">
        <v>8.260000228881836</v>
      </c>
      <c r="O31" s="212">
        <v>7.710000038146973</v>
      </c>
      <c r="P31" s="212">
        <v>7.510000228881836</v>
      </c>
      <c r="Q31" s="212">
        <v>7.289999961853027</v>
      </c>
      <c r="R31" s="212">
        <v>6.980000019073486</v>
      </c>
      <c r="S31" s="212">
        <v>5.447000026702881</v>
      </c>
      <c r="T31" s="212">
        <v>4.043000221252441</v>
      </c>
      <c r="U31" s="212">
        <v>3.503999948501587</v>
      </c>
      <c r="V31" s="212">
        <v>3.6730000972747803</v>
      </c>
      <c r="W31" s="212">
        <v>3.619999885559082</v>
      </c>
      <c r="X31" s="212">
        <v>4.064000129699707</v>
      </c>
      <c r="Y31" s="212">
        <v>4.633999824523926</v>
      </c>
      <c r="Z31" s="219">
        <f t="shared" si="0"/>
        <v>3.793791694100946</v>
      </c>
      <c r="AA31" s="151">
        <v>9.760000228881836</v>
      </c>
      <c r="AB31" s="152" t="s">
        <v>215</v>
      </c>
      <c r="AC31" s="2">
        <v>29</v>
      </c>
      <c r="AD31" s="151">
        <v>-1.0119999647140503</v>
      </c>
      <c r="AE31" s="258" t="s">
        <v>542</v>
      </c>
      <c r="AF31" s="1"/>
    </row>
    <row r="32" spans="1:32" ht="11.25" customHeight="1">
      <c r="A32" s="220">
        <v>30</v>
      </c>
      <c r="B32" s="212">
        <v>4.8460001945495605</v>
      </c>
      <c r="C32" s="212">
        <v>4.043000221252441</v>
      </c>
      <c r="D32" s="212">
        <v>0.8119999766349792</v>
      </c>
      <c r="E32" s="212">
        <v>0.8230000138282776</v>
      </c>
      <c r="F32" s="212">
        <v>0.9279999732971191</v>
      </c>
      <c r="G32" s="212">
        <v>0.24300000071525574</v>
      </c>
      <c r="H32" s="212">
        <v>0.5799999833106995</v>
      </c>
      <c r="I32" s="212">
        <v>0.7279999852180481</v>
      </c>
      <c r="J32" s="212">
        <v>3.1559998989105225</v>
      </c>
      <c r="K32" s="212">
        <v>3.874000072479248</v>
      </c>
      <c r="L32" s="212">
        <v>6.695000171661377</v>
      </c>
      <c r="M32" s="212">
        <v>8.539999961853027</v>
      </c>
      <c r="N32" s="212">
        <v>8.050000190734863</v>
      </c>
      <c r="O32" s="212">
        <v>8</v>
      </c>
      <c r="P32" s="212">
        <v>8.300000190734863</v>
      </c>
      <c r="Q32" s="212">
        <v>8</v>
      </c>
      <c r="R32" s="212">
        <v>7.210000038146973</v>
      </c>
      <c r="S32" s="212">
        <v>5.710000038146973</v>
      </c>
      <c r="T32" s="212">
        <v>5.361000061035156</v>
      </c>
      <c r="U32" s="212">
        <v>3.734999895095825</v>
      </c>
      <c r="V32" s="212">
        <v>2.7109999656677246</v>
      </c>
      <c r="W32" s="212">
        <v>2.6059999465942383</v>
      </c>
      <c r="X32" s="212">
        <v>2.321000099182129</v>
      </c>
      <c r="Y32" s="212">
        <v>2.4790000915527344</v>
      </c>
      <c r="Z32" s="219">
        <f t="shared" si="0"/>
        <v>4.156291707108418</v>
      </c>
      <c r="AA32" s="151">
        <v>8.710000038146973</v>
      </c>
      <c r="AB32" s="152" t="s">
        <v>177</v>
      </c>
      <c r="AC32" s="2">
        <v>30</v>
      </c>
      <c r="AD32" s="151">
        <v>-0.15800000727176666</v>
      </c>
      <c r="AE32" s="258" t="s">
        <v>543</v>
      </c>
      <c r="AF32" s="1"/>
    </row>
    <row r="33" spans="1:32" ht="11.25" customHeight="1">
      <c r="A33" s="220">
        <v>31</v>
      </c>
      <c r="B33" s="212">
        <v>2.015000104904175</v>
      </c>
      <c r="C33" s="212">
        <v>1.2450000047683716</v>
      </c>
      <c r="D33" s="212">
        <v>1.4880000352859497</v>
      </c>
      <c r="E33" s="212">
        <v>1.097000002861023</v>
      </c>
      <c r="F33" s="212">
        <v>1.687999963760376</v>
      </c>
      <c r="G33" s="212">
        <v>1.5609999895095825</v>
      </c>
      <c r="H33" s="212">
        <v>3.0280001163482666</v>
      </c>
      <c r="I33" s="212">
        <v>3.4200000762939453</v>
      </c>
      <c r="J33" s="212">
        <v>5.743000030517578</v>
      </c>
      <c r="K33" s="212">
        <v>6.038000106811523</v>
      </c>
      <c r="L33" s="212">
        <v>7.349999904632568</v>
      </c>
      <c r="M33" s="212">
        <v>8.029999732971191</v>
      </c>
      <c r="N33" s="212">
        <v>8.640000343322754</v>
      </c>
      <c r="O33" s="212">
        <v>6.85099983215332</v>
      </c>
      <c r="P33" s="212">
        <v>4.464000225067139</v>
      </c>
      <c r="Q33" s="212">
        <v>4.0320000648498535</v>
      </c>
      <c r="R33" s="212">
        <v>3.007999897003174</v>
      </c>
      <c r="S33" s="212">
        <v>1.909999966621399</v>
      </c>
      <c r="T33" s="212">
        <v>0.7910000085830688</v>
      </c>
      <c r="U33" s="212">
        <v>0.421999990940094</v>
      </c>
      <c r="V33" s="212">
        <v>0.010999999940395355</v>
      </c>
      <c r="W33" s="212">
        <v>-0.8230000138282776</v>
      </c>
      <c r="X33" s="212">
        <v>-1.2450000047683716</v>
      </c>
      <c r="Y33" s="212">
        <v>-1.7400000095367432</v>
      </c>
      <c r="Z33" s="219">
        <f t="shared" si="0"/>
        <v>2.876000015375515</v>
      </c>
      <c r="AA33" s="151">
        <v>9.850000381469727</v>
      </c>
      <c r="AB33" s="152" t="s">
        <v>528</v>
      </c>
      <c r="AC33" s="2">
        <v>31</v>
      </c>
      <c r="AD33" s="151">
        <v>-1.9830000400543213</v>
      </c>
      <c r="AE33" s="258" t="s">
        <v>423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4.615580665488397</v>
      </c>
      <c r="C34" s="222">
        <f t="shared" si="1"/>
        <v>4.548322647088958</v>
      </c>
      <c r="D34" s="222">
        <f t="shared" si="1"/>
        <v>4.507774224084232</v>
      </c>
      <c r="E34" s="222">
        <f t="shared" si="1"/>
        <v>3.9595483647238825</v>
      </c>
      <c r="F34" s="222">
        <f t="shared" si="1"/>
        <v>3.8056451764798935</v>
      </c>
      <c r="G34" s="222">
        <f t="shared" si="1"/>
        <v>3.7508709728717804</v>
      </c>
      <c r="H34" s="222">
        <f t="shared" si="1"/>
        <v>3.9101290318273727</v>
      </c>
      <c r="I34" s="222">
        <f t="shared" si="1"/>
        <v>4.527419369066915</v>
      </c>
      <c r="J34" s="222">
        <f t="shared" si="1"/>
        <v>6.256645173795762</v>
      </c>
      <c r="K34" s="222">
        <f t="shared" si="1"/>
        <v>7.935645211127497</v>
      </c>
      <c r="L34" s="222">
        <f t="shared" si="1"/>
        <v>9.515967799771216</v>
      </c>
      <c r="M34" s="222">
        <f t="shared" si="1"/>
        <v>10.295999942287322</v>
      </c>
      <c r="N34" s="222">
        <f t="shared" si="1"/>
        <v>10.131871038867581</v>
      </c>
      <c r="O34" s="222">
        <f t="shared" si="1"/>
        <v>10.003161276540448</v>
      </c>
      <c r="P34" s="222">
        <f t="shared" si="1"/>
        <v>9.773387124461513</v>
      </c>
      <c r="Q34" s="222">
        <f t="shared" si="1"/>
        <v>9.292000047622189</v>
      </c>
      <c r="R34" s="222">
        <f>AVERAGE(R3:R33)</f>
        <v>8.603774224558185</v>
      </c>
      <c r="S34" s="222">
        <f aca="true" t="shared" si="2" ref="S34:Y34">AVERAGE(S3:S33)</f>
        <v>7.9402580761140396</v>
      </c>
      <c r="T34" s="222">
        <f t="shared" si="2"/>
        <v>7.31729031378223</v>
      </c>
      <c r="U34" s="222">
        <f t="shared" si="2"/>
        <v>6.4657419177313</v>
      </c>
      <c r="V34" s="222">
        <f t="shared" si="2"/>
        <v>5.968645185893101</v>
      </c>
      <c r="W34" s="222">
        <f t="shared" si="2"/>
        <v>5.38461292246657</v>
      </c>
      <c r="X34" s="222">
        <f t="shared" si="2"/>
        <v>4.827935527409276</v>
      </c>
      <c r="Y34" s="222">
        <f t="shared" si="2"/>
        <v>4.5726128819008025</v>
      </c>
      <c r="Z34" s="222">
        <f>AVERAGE(B3:Y33)</f>
        <v>6.579618296498353</v>
      </c>
      <c r="AA34" s="223">
        <f>(AVERAGE(最高))</f>
        <v>11.374548419829338</v>
      </c>
      <c r="AB34" s="224"/>
      <c r="AC34" s="225"/>
      <c r="AD34" s="223">
        <f>(AVERAGE(最低))</f>
        <v>2.195161281574157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10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16.389999389648438</v>
      </c>
      <c r="C46" s="3">
        <v>2</v>
      </c>
      <c r="D46" s="159" t="s">
        <v>518</v>
      </c>
      <c r="E46" s="202"/>
      <c r="F46" s="156"/>
      <c r="G46" s="157">
        <f>MIN(最低)</f>
        <v>-4.3420000076293945</v>
      </c>
      <c r="H46" s="3">
        <v>22</v>
      </c>
      <c r="I46" s="260" t="s">
        <v>539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22</v>
      </c>
      <c r="B1" s="5"/>
      <c r="C1" s="6"/>
      <c r="D1" s="6"/>
      <c r="E1" s="6"/>
      <c r="F1" s="6"/>
      <c r="G1" s="6"/>
      <c r="H1" s="5"/>
      <c r="I1" s="178">
        <f>'1月'!Z1</f>
        <v>2009</v>
      </c>
      <c r="J1" s="177" t="s">
        <v>2</v>
      </c>
      <c r="K1" s="176" t="str">
        <f>("（平成"&amp;TEXT((I1-1988),"0")&amp;"年）")</f>
        <v>（平成21年）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23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7"/>
    </row>
    <row r="4" spans="1:14" ht="18" customHeight="1">
      <c r="A4" s="17" t="s">
        <v>35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2.552166671026498</v>
      </c>
      <c r="C5" s="23">
        <f>'2月'!Z3</f>
        <v>5.640374938646953</v>
      </c>
      <c r="D5" s="23">
        <f>'3月'!Z3</f>
        <v>6.021666646003723</v>
      </c>
      <c r="E5" s="23">
        <f>'4月'!Z3</f>
        <v>8.199416716893515</v>
      </c>
      <c r="F5" s="23">
        <f>'5月'!Z3</f>
        <v>16.53333330154419</v>
      </c>
      <c r="G5" s="23">
        <f>'6月'!Z3</f>
        <v>15.4404167731603</v>
      </c>
      <c r="H5" s="23">
        <f>'7月'!Z3</f>
        <v>20.66291658083598</v>
      </c>
      <c r="I5" s="23">
        <f>'8月'!Z3</f>
        <v>21.28999988238017</v>
      </c>
      <c r="J5" s="23">
        <f>'9月'!Z3</f>
        <v>21.558750073115032</v>
      </c>
      <c r="K5" s="23">
        <f>'10月'!Z3</f>
        <v>19.335000038146973</v>
      </c>
      <c r="L5" s="23">
        <f>'11月'!Z3</f>
        <v>16.795416831970215</v>
      </c>
      <c r="M5" s="24">
        <f>'12月'!Z3</f>
        <v>9.171916683514914</v>
      </c>
      <c r="N5" s="7"/>
    </row>
    <row r="6" spans="1:14" ht="18" customHeight="1">
      <c r="A6" s="25">
        <v>2</v>
      </c>
      <c r="B6" s="26">
        <f>'1月'!Z4</f>
        <v>3.4087500389044485</v>
      </c>
      <c r="C6" s="27">
        <f>'2月'!Z4</f>
        <v>4.087999967237313</v>
      </c>
      <c r="D6" s="27">
        <f>'3月'!Z4</f>
        <v>4.855916588256757</v>
      </c>
      <c r="E6" s="27">
        <f>'4月'!Z4</f>
        <v>6.920375049114227</v>
      </c>
      <c r="F6" s="27">
        <f>'5月'!Z4</f>
        <v>17.25166658560435</v>
      </c>
      <c r="G6" s="27">
        <f>'6月'!Z4</f>
        <v>18.91291654109955</v>
      </c>
      <c r="H6" s="27">
        <f>'7月'!Z4</f>
        <v>19.088749806086224</v>
      </c>
      <c r="I6" s="27">
        <f>'8月'!Z4</f>
        <v>21.352083285649616</v>
      </c>
      <c r="J6" s="27">
        <f>'9月'!Z4</f>
        <v>20.919583241144817</v>
      </c>
      <c r="K6" s="27">
        <f>'10月'!Z4</f>
        <v>19.945416688919067</v>
      </c>
      <c r="L6" s="27">
        <f>'11月'!Z4</f>
        <v>10.405166665712992</v>
      </c>
      <c r="M6" s="28">
        <f>'12月'!Z4</f>
        <v>9.127416670322418</v>
      </c>
      <c r="N6" s="7"/>
    </row>
    <row r="7" spans="1:14" ht="18" customHeight="1">
      <c r="A7" s="25">
        <v>3</v>
      </c>
      <c r="B7" s="26">
        <f>'1月'!Z5</f>
        <v>4.680541685471932</v>
      </c>
      <c r="C7" s="27">
        <f>'2月'!Z5</f>
        <v>5.721541756841664</v>
      </c>
      <c r="D7" s="27">
        <f>'3月'!Z5</f>
        <v>1.5348333432339132</v>
      </c>
      <c r="E7" s="27">
        <f>'4月'!Z5</f>
        <v>8.817416618267695</v>
      </c>
      <c r="F7" s="27">
        <f>'5月'!Z5</f>
        <v>18.738749941190083</v>
      </c>
      <c r="G7" s="27">
        <f>'6月'!Z5</f>
        <v>19.805833339691162</v>
      </c>
      <c r="H7" s="27">
        <f>'7月'!Z5</f>
        <v>19.695416847864788</v>
      </c>
      <c r="I7" s="27">
        <f>'8月'!Z5</f>
        <v>23.045833110809326</v>
      </c>
      <c r="J7" s="27">
        <f>'9月'!Z5</f>
        <v>20.68416651089986</v>
      </c>
      <c r="K7" s="27">
        <f>'10月'!Z5</f>
        <v>21.56750003496806</v>
      </c>
      <c r="L7" s="27">
        <f>'11月'!Z5</f>
        <v>7.020833273728688</v>
      </c>
      <c r="M7" s="28">
        <f>'12月'!Z5</f>
        <v>10.180416742960611</v>
      </c>
      <c r="N7" s="7"/>
    </row>
    <row r="8" spans="1:14" ht="18" customHeight="1">
      <c r="A8" s="25">
        <v>4</v>
      </c>
      <c r="B8" s="26">
        <f>'1月'!Z6</f>
        <v>4.450583315143983</v>
      </c>
      <c r="C8" s="27">
        <f>'2月'!Z6</f>
        <v>4.7147083183129626</v>
      </c>
      <c r="D8" s="27">
        <f>'3月'!Z6</f>
        <v>5.050708367178838</v>
      </c>
      <c r="E8" s="27">
        <f>'4月'!Z6</f>
        <v>10.489083329836527</v>
      </c>
      <c r="F8" s="27">
        <f>'5月'!Z6</f>
        <v>18.324583331743877</v>
      </c>
      <c r="G8" s="27">
        <f>'6月'!Z6</f>
        <v>18.609583298365276</v>
      </c>
      <c r="H8" s="27">
        <f>'7月'!Z6</f>
        <v>20.196250200271606</v>
      </c>
      <c r="I8" s="27">
        <f>'8月'!Z6</f>
        <v>22.617499987284344</v>
      </c>
      <c r="J8" s="27">
        <f>'9月'!Z6</f>
        <v>20.795416673024494</v>
      </c>
      <c r="K8" s="27">
        <f>'10月'!Z6</f>
        <v>19.50375000635783</v>
      </c>
      <c r="L8" s="27">
        <f>'11月'!Z6</f>
        <v>8.641750057538351</v>
      </c>
      <c r="M8" s="28">
        <f>'12月'!Z6</f>
        <v>9.177958329518637</v>
      </c>
      <c r="N8" s="7"/>
    </row>
    <row r="9" spans="1:14" ht="18" customHeight="1">
      <c r="A9" s="25">
        <v>5</v>
      </c>
      <c r="B9" s="26">
        <f>'1月'!Z7</f>
        <v>3.72975001235803</v>
      </c>
      <c r="C9" s="27">
        <f>'2月'!Z7</f>
        <v>4.157208286225796</v>
      </c>
      <c r="D9" s="27">
        <f>'3月'!Z7</f>
        <v>5.470291604598363</v>
      </c>
      <c r="E9" s="27">
        <f>'4月'!Z7</f>
        <v>11.852166652679443</v>
      </c>
      <c r="F9" s="27">
        <f>'5月'!Z7</f>
        <v>16.608750025431316</v>
      </c>
      <c r="G9" s="27">
        <f>'6月'!Z7</f>
        <v>17.929583231608074</v>
      </c>
      <c r="H9" s="27">
        <f>'7月'!Z7</f>
        <v>20.238749980926514</v>
      </c>
      <c r="I9" s="27">
        <f>'8月'!Z7</f>
        <v>23.34625005722046</v>
      </c>
      <c r="J9" s="27">
        <f>'9月'!Z7</f>
        <v>21.9900000890096</v>
      </c>
      <c r="K9" s="27">
        <f>'10月'!Z7</f>
        <v>17.74375009536743</v>
      </c>
      <c r="L9" s="27">
        <f>'11月'!Z7</f>
        <v>11.46791664759318</v>
      </c>
      <c r="M9" s="28">
        <f>'12月'!Z7</f>
        <v>10.933083454767862</v>
      </c>
      <c r="N9" s="7"/>
    </row>
    <row r="10" spans="1:14" ht="18" customHeight="1">
      <c r="A10" s="25">
        <v>6</v>
      </c>
      <c r="B10" s="26">
        <f>'1月'!Z8</f>
        <v>5.2373750160137815</v>
      </c>
      <c r="C10" s="27">
        <f>'2月'!Z8</f>
        <v>5.019583324591319</v>
      </c>
      <c r="D10" s="27">
        <f>'3月'!Z8</f>
        <v>8.737000048160553</v>
      </c>
      <c r="E10" s="27">
        <f>'4月'!Z8</f>
        <v>11.401791711648306</v>
      </c>
      <c r="F10" s="27">
        <f>'5月'!Z8</f>
        <v>15.292083422342936</v>
      </c>
      <c r="G10" s="27">
        <f>'6月'!Z8</f>
        <v>18.75083311398824</v>
      </c>
      <c r="H10" s="27">
        <f>'7月'!Z8</f>
        <v>22.515416781107586</v>
      </c>
      <c r="I10" s="27">
        <f>'8月'!Z8</f>
        <v>24.051249980926514</v>
      </c>
      <c r="J10" s="27">
        <f>'9月'!Z8</f>
        <v>22.105833371480305</v>
      </c>
      <c r="K10" s="27">
        <f>'10月'!Z8</f>
        <v>16.900000055631</v>
      </c>
      <c r="L10" s="27">
        <f>'11月'!Z8</f>
        <v>12.37633349498113</v>
      </c>
      <c r="M10" s="28">
        <f>'12月'!Z8</f>
        <v>9.99283335606257</v>
      </c>
      <c r="N10" s="7"/>
    </row>
    <row r="11" spans="1:14" ht="18" customHeight="1">
      <c r="A11" s="25">
        <v>7</v>
      </c>
      <c r="B11" s="26">
        <f>'1月'!Z9</f>
        <v>4.747833276788394</v>
      </c>
      <c r="C11" s="27">
        <f>'2月'!Z9</f>
        <v>3.956750047703584</v>
      </c>
      <c r="D11" s="27">
        <f>'3月'!Z9</f>
        <v>8.592041691144308</v>
      </c>
      <c r="E11" s="27">
        <f>'4月'!Z9</f>
        <v>12.927083373069763</v>
      </c>
      <c r="F11" s="27">
        <f>'5月'!Z9</f>
        <v>15.90958340962728</v>
      </c>
      <c r="G11" s="27">
        <f>'6月'!Z9</f>
        <v>17.43416698773702</v>
      </c>
      <c r="H11" s="27">
        <f>'7月'!Z9</f>
        <v>26.071250120798748</v>
      </c>
      <c r="I11" s="27">
        <f>'8月'!Z9</f>
        <v>24.830416838328045</v>
      </c>
      <c r="J11" s="27">
        <f>'9月'!Z9</f>
        <v>21.21958327293396</v>
      </c>
      <c r="K11" s="27">
        <f>'10月'!Z9</f>
        <v>16.797916730244953</v>
      </c>
      <c r="L11" s="27">
        <f>'11月'!Z9</f>
        <v>13.62583307425181</v>
      </c>
      <c r="M11" s="28">
        <f>'12月'!Z9</f>
        <v>7.4729583859443665</v>
      </c>
      <c r="N11" s="7"/>
    </row>
    <row r="12" spans="1:14" ht="18" customHeight="1">
      <c r="A12" s="25">
        <v>8</v>
      </c>
      <c r="B12" s="26">
        <f>'1月'!Z10</f>
        <v>4.837125017307699</v>
      </c>
      <c r="C12" s="27">
        <f>'2月'!Z10</f>
        <v>4.640958321591218</v>
      </c>
      <c r="D12" s="27">
        <f>'3月'!Z10</f>
        <v>6.697625021139781</v>
      </c>
      <c r="E12" s="27">
        <f>'4月'!Z10</f>
        <v>12.425833404064178</v>
      </c>
      <c r="F12" s="27">
        <f>'5月'!Z10</f>
        <v>14.695833365122477</v>
      </c>
      <c r="G12" s="27">
        <f>'6月'!Z10</f>
        <v>15.957916617393494</v>
      </c>
      <c r="H12" s="27">
        <f>'7月'!Z10</f>
        <v>25.69541660944621</v>
      </c>
      <c r="I12" s="27">
        <f>'8月'!Z10</f>
        <v>23.522500038146973</v>
      </c>
      <c r="J12" s="27">
        <f>'9月'!Z10</f>
        <v>22.0345831712087</v>
      </c>
      <c r="K12" s="27">
        <f>'10月'!Z10</f>
        <v>20.041666587193806</v>
      </c>
      <c r="L12" s="27">
        <f>'11月'!Z10</f>
        <v>14.620416601498922</v>
      </c>
      <c r="M12" s="28">
        <f>'12月'!Z10</f>
        <v>6.782208412885666</v>
      </c>
      <c r="N12" s="7"/>
    </row>
    <row r="13" spans="1:14" ht="18" customHeight="1">
      <c r="A13" s="25">
        <v>9</v>
      </c>
      <c r="B13" s="26">
        <f>'1月'!Z11</f>
        <v>4.53583329419295</v>
      </c>
      <c r="C13" s="27">
        <f>'2月'!Z11</f>
        <v>4.067208358707528</v>
      </c>
      <c r="D13" s="27">
        <f>'3月'!Z11</f>
        <v>8.102416694164276</v>
      </c>
      <c r="E13" s="27">
        <f>'4月'!Z11</f>
        <v>14.197083294391632</v>
      </c>
      <c r="F13" s="27">
        <f>'5月'!Z11</f>
        <v>15.854166666666666</v>
      </c>
      <c r="G13" s="27">
        <f>'6月'!Z11</f>
        <v>18.305833021799724</v>
      </c>
      <c r="H13" s="27">
        <f>'7月'!Z11</f>
        <v>23.71416648228963</v>
      </c>
      <c r="I13" s="27">
        <f>'8月'!Z11</f>
        <v>24.598333438237507</v>
      </c>
      <c r="J13" s="27">
        <f>'9月'!Z11</f>
        <v>21.15749963124593</v>
      </c>
      <c r="K13" s="27">
        <f>'10月'!Z11</f>
        <v>17.981249888737995</v>
      </c>
      <c r="L13" s="27">
        <f>'11月'!Z11</f>
        <v>15.415416876475016</v>
      </c>
      <c r="M13" s="28">
        <f>'12月'!Z11</f>
        <v>9.592791736125946</v>
      </c>
      <c r="N13" s="7"/>
    </row>
    <row r="14" spans="1:14" ht="18" customHeight="1">
      <c r="A14" s="29">
        <v>10</v>
      </c>
      <c r="B14" s="30">
        <f>'1月'!Z12</f>
        <v>3.4422916658222675</v>
      </c>
      <c r="C14" s="31">
        <f>'2月'!Z12</f>
        <v>6.183666641513507</v>
      </c>
      <c r="D14" s="31">
        <f>'3月'!Z12</f>
        <v>8.874458422263464</v>
      </c>
      <c r="E14" s="31">
        <f>'4月'!Z12</f>
        <v>15.673333326975504</v>
      </c>
      <c r="F14" s="31">
        <f>'5月'!Z12</f>
        <v>18.732916831970215</v>
      </c>
      <c r="G14" s="31">
        <f>'6月'!Z12</f>
        <v>19.199999888737995</v>
      </c>
      <c r="H14" s="31">
        <f>'7月'!Z12</f>
        <v>25.961666584014893</v>
      </c>
      <c r="I14" s="31">
        <f>'8月'!Z12</f>
        <v>23.358749945958454</v>
      </c>
      <c r="J14" s="31">
        <f>'9月'!Z12</f>
        <v>21.62124991416931</v>
      </c>
      <c r="K14" s="31">
        <f>'10月'!Z12</f>
        <v>15.22291648387909</v>
      </c>
      <c r="L14" s="31">
        <f>'11月'!Z12</f>
        <v>15.884166558583578</v>
      </c>
      <c r="M14" s="32">
        <f>'12月'!Z12</f>
        <v>9.433750013510386</v>
      </c>
      <c r="N14" s="7"/>
    </row>
    <row r="15" spans="1:14" ht="18" customHeight="1">
      <c r="A15" s="21">
        <v>11</v>
      </c>
      <c r="B15" s="22">
        <f>'1月'!Z13</f>
        <v>2.024291684230169</v>
      </c>
      <c r="C15" s="23">
        <f>'2月'!Z13</f>
        <v>4.474208318938811</v>
      </c>
      <c r="D15" s="23">
        <f>'3月'!Z13</f>
        <v>5.530374959111214</v>
      </c>
      <c r="E15" s="23">
        <f>'4月'!Z13</f>
        <v>12.84500002861023</v>
      </c>
      <c r="F15" s="23">
        <f>'5月'!Z13</f>
        <v>15.544583320617676</v>
      </c>
      <c r="G15" s="23">
        <f>'6月'!Z13</f>
        <v>18.982500076293945</v>
      </c>
      <c r="H15" s="23">
        <f>'7月'!Z13</f>
        <v>21.964166800181072</v>
      </c>
      <c r="I15" s="23">
        <f>'8月'!Z13</f>
        <v>23.40749986966451</v>
      </c>
      <c r="J15" s="23">
        <f>'9月'!Z13</f>
        <v>20.644583582878113</v>
      </c>
      <c r="K15" s="23">
        <f>'10月'!Z13</f>
        <v>15.56291675567627</v>
      </c>
      <c r="L15" s="23">
        <f>'11月'!Z13</f>
        <v>15.463749965031942</v>
      </c>
      <c r="M15" s="24">
        <f>'12月'!Z13</f>
        <v>9.648333410422007</v>
      </c>
      <c r="N15" s="7"/>
    </row>
    <row r="16" spans="1:14" ht="18" customHeight="1">
      <c r="A16" s="25">
        <v>12</v>
      </c>
      <c r="B16" s="26">
        <f>'1月'!Z14</f>
        <v>2.9677500426769257</v>
      </c>
      <c r="C16" s="27">
        <f>'2月'!Z14</f>
        <v>6.9832082862655325</v>
      </c>
      <c r="D16" s="27">
        <f>'3月'!Z14</f>
        <v>4.878249930838744</v>
      </c>
      <c r="E16" s="27">
        <f>'4月'!Z14</f>
        <v>13.59500002861023</v>
      </c>
      <c r="F16" s="27">
        <f>'5月'!Z14</f>
        <v>18.24916656812032</v>
      </c>
      <c r="G16" s="27">
        <f>'6月'!Z14</f>
        <v>19.353333353996277</v>
      </c>
      <c r="H16" s="27">
        <f>'7月'!Z14</f>
        <v>22.017083247502644</v>
      </c>
      <c r="I16" s="27">
        <f>'8月'!Z14</f>
        <v>22.241666793823242</v>
      </c>
      <c r="J16" s="27">
        <f>'9月'!Z14</f>
        <v>19.502500136693318</v>
      </c>
      <c r="K16" s="27">
        <f>'10月'!Z14</f>
        <v>15.004999995231628</v>
      </c>
      <c r="L16" s="27">
        <f>'11月'!Z14</f>
        <v>11.428749998410543</v>
      </c>
      <c r="M16" s="28">
        <f>'12月'!Z14</f>
        <v>11.68541669845581</v>
      </c>
      <c r="N16" s="7"/>
    </row>
    <row r="17" spans="1:14" ht="18" customHeight="1">
      <c r="A17" s="25">
        <v>13</v>
      </c>
      <c r="B17" s="26">
        <f>'1月'!Z15</f>
        <v>1.8523750031987827</v>
      </c>
      <c r="C17" s="27">
        <f>'2月'!Z15</f>
        <v>9.606458306312561</v>
      </c>
      <c r="D17" s="27">
        <f>'3月'!Z15</f>
        <v>7.569208337614934</v>
      </c>
      <c r="E17" s="27">
        <f>'4月'!Z15</f>
        <v>16.079166650772095</v>
      </c>
      <c r="F17" s="27">
        <f>'5月'!Z15</f>
        <v>17.952083230018616</v>
      </c>
      <c r="G17" s="27">
        <f>'6月'!Z15</f>
        <v>19.136666615804035</v>
      </c>
      <c r="H17" s="27">
        <f>'7月'!Z15</f>
        <v>25.865833282470703</v>
      </c>
      <c r="I17" s="27">
        <f>'8月'!Z15</f>
        <v>24.290416558583576</v>
      </c>
      <c r="J17" s="27">
        <f>'9月'!Z15</f>
        <v>21.395833492279053</v>
      </c>
      <c r="K17" s="27">
        <f>'10月'!Z15</f>
        <v>17.02833342552185</v>
      </c>
      <c r="L17" s="27">
        <f>'11月'!Z15</f>
        <v>12.22083330154419</v>
      </c>
      <c r="M17" s="28">
        <f>'12月'!Z15</f>
        <v>8.639458338419596</v>
      </c>
      <c r="N17" s="7"/>
    </row>
    <row r="18" spans="1:14" ht="18" customHeight="1">
      <c r="A18" s="25">
        <v>14</v>
      </c>
      <c r="B18" s="26">
        <f>'1月'!Z16</f>
        <v>3.0480416286736727</v>
      </c>
      <c r="C18" s="27">
        <f>'2月'!Z16</f>
        <v>15.871250112851461</v>
      </c>
      <c r="D18" s="27">
        <f>'3月'!Z16</f>
        <v>8.931291590134302</v>
      </c>
      <c r="E18" s="27">
        <f>'4月'!Z16</f>
        <v>15.868750135103861</v>
      </c>
      <c r="F18" s="27">
        <f>'5月'!Z16</f>
        <v>15.414583365122477</v>
      </c>
      <c r="G18" s="27">
        <f>'6月'!Z16</f>
        <v>17.71958335240682</v>
      </c>
      <c r="H18" s="27">
        <f>'7月'!Z16</f>
        <v>23.68708332379659</v>
      </c>
      <c r="I18" s="27">
        <f>'8月'!Z16</f>
        <v>25.06166664759318</v>
      </c>
      <c r="J18" s="27">
        <f>'9月'!Z16</f>
        <v>20.56541649500529</v>
      </c>
      <c r="K18" s="27">
        <f>'10月'!Z16</f>
        <v>16.166250069936115</v>
      </c>
      <c r="L18" s="27">
        <f>'11月'!Z16</f>
        <v>15.464583158493042</v>
      </c>
      <c r="M18" s="28">
        <f>'12月'!Z16</f>
        <v>7.3925416469573975</v>
      </c>
      <c r="N18" s="7"/>
    </row>
    <row r="19" spans="1:14" ht="18" customHeight="1">
      <c r="A19" s="25">
        <v>15</v>
      </c>
      <c r="B19" s="26">
        <f>'1月'!Z17</f>
        <v>1.782166666040818</v>
      </c>
      <c r="C19" s="27">
        <f>'2月'!Z17</f>
        <v>10.291458308696747</v>
      </c>
      <c r="D19" s="27">
        <f>'3月'!Z17</f>
        <v>6.217625014639149</v>
      </c>
      <c r="E19" s="27">
        <f>'4月'!Z17</f>
        <v>17.41124991575877</v>
      </c>
      <c r="F19" s="27">
        <f>'5月'!Z17</f>
        <v>12.819166660308838</v>
      </c>
      <c r="G19" s="27">
        <f>'6月'!Z17</f>
        <v>17.205000082651775</v>
      </c>
      <c r="H19" s="27">
        <f>'7月'!Z17</f>
        <v>27.78625003496806</v>
      </c>
      <c r="I19" s="27">
        <f>'8月'!Z17</f>
        <v>23.40916673342387</v>
      </c>
      <c r="J19" s="27">
        <f>'9月'!Z17</f>
        <v>20.24499996503194</v>
      </c>
      <c r="K19" s="27">
        <f>'10月'!Z17</f>
        <v>15.082500179608664</v>
      </c>
      <c r="L19" s="27">
        <f>'11月'!Z17</f>
        <v>13.755416671435038</v>
      </c>
      <c r="M19" s="28">
        <f>'12月'!Z17</f>
        <v>5.193333297967911</v>
      </c>
      <c r="N19" s="7"/>
    </row>
    <row r="20" spans="1:14" ht="18" customHeight="1">
      <c r="A20" s="25">
        <v>16</v>
      </c>
      <c r="B20" s="26">
        <f>'1月'!Z18</f>
        <v>2.0189583003520966</v>
      </c>
      <c r="C20" s="27">
        <f>'2月'!Z18</f>
        <v>5.932250025371711</v>
      </c>
      <c r="D20" s="27">
        <f>'3月'!Z18</f>
        <v>9.499875009059906</v>
      </c>
      <c r="E20" s="27">
        <f>'4月'!Z18</f>
        <v>13.74958340326945</v>
      </c>
      <c r="F20" s="27">
        <f>'5月'!Z18</f>
        <v>15.889583627382914</v>
      </c>
      <c r="G20" s="27">
        <f>'6月'!Z18</f>
        <v>17.237916707992554</v>
      </c>
      <c r="H20" s="27">
        <f>'7月'!Z18</f>
        <v>25.5724999109904</v>
      </c>
      <c r="I20" s="27">
        <f>'8月'!Z18</f>
        <v>23.489166736602783</v>
      </c>
      <c r="J20" s="27">
        <f>'9月'!Z18</f>
        <v>21.543750127156574</v>
      </c>
      <c r="K20" s="27">
        <f>'10月'!Z18</f>
        <v>14.540000081062317</v>
      </c>
      <c r="L20" s="27">
        <f>'11月'!Z18</f>
        <v>11.09625001748403</v>
      </c>
      <c r="M20" s="28">
        <f>'12月'!Z18</f>
        <v>5.023999993999799</v>
      </c>
      <c r="N20" s="7"/>
    </row>
    <row r="21" spans="1:14" ht="18" customHeight="1">
      <c r="A21" s="25">
        <v>17</v>
      </c>
      <c r="B21" s="26">
        <f>'1月'!Z19</f>
        <v>3.138083295275768</v>
      </c>
      <c r="C21" s="27">
        <f>'2月'!Z19</f>
        <v>2.648041689147552</v>
      </c>
      <c r="D21" s="27">
        <f>'3月'!Z19</f>
        <v>9.423583338658014</v>
      </c>
      <c r="E21" s="27">
        <f>'4月'!Z19</f>
        <v>10.857499957084656</v>
      </c>
      <c r="F21" s="27">
        <f>'5月'!Z19</f>
        <v>17.442916591962177</v>
      </c>
      <c r="G21" s="27">
        <f>'6月'!Z19</f>
        <v>17.40416677792867</v>
      </c>
      <c r="H21" s="27">
        <f>'7月'!Z19</f>
        <v>23.75458335876465</v>
      </c>
      <c r="I21" s="27">
        <f>'8月'!Z19</f>
        <v>23.888750076293945</v>
      </c>
      <c r="J21" s="27">
        <f>'9月'!Z19</f>
        <v>20.082083384195965</v>
      </c>
      <c r="K21" s="27">
        <f>'10月'!Z19</f>
        <v>16.176666577657063</v>
      </c>
      <c r="L21" s="27">
        <f>'11月'!Z19</f>
        <v>9.414166649182638</v>
      </c>
      <c r="M21" s="28">
        <f>'12月'!Z19</f>
        <v>4.089166697425147</v>
      </c>
      <c r="N21" s="7"/>
    </row>
    <row r="22" spans="1:14" ht="18" customHeight="1">
      <c r="A22" s="25">
        <v>18</v>
      </c>
      <c r="B22" s="26">
        <f>'1月'!Z20</f>
        <v>4.912416655570269</v>
      </c>
      <c r="C22" s="27">
        <f>'2月'!Z20</f>
        <v>2.794166646897793</v>
      </c>
      <c r="D22" s="27">
        <f>'3月'!Z20</f>
        <v>11.558625002702078</v>
      </c>
      <c r="E22" s="27">
        <f>'4月'!Z20</f>
        <v>13.153333385785421</v>
      </c>
      <c r="F22" s="27">
        <f>'5月'!Z20</f>
        <v>20.53208327293396</v>
      </c>
      <c r="G22" s="27">
        <f>'6月'!Z20</f>
        <v>17.84375</v>
      </c>
      <c r="H22" s="27">
        <f>'7月'!Z20</f>
        <v>23.086250066757202</v>
      </c>
      <c r="I22" s="27">
        <f>'8月'!Z20</f>
        <v>24.068333387374878</v>
      </c>
      <c r="J22" s="27">
        <f>'9月'!Z20</f>
        <v>18.565416653951008</v>
      </c>
      <c r="K22" s="27">
        <f>'10月'!Z20</f>
        <v>17.917083422342937</v>
      </c>
      <c r="L22" s="27">
        <f>'11月'!Z20</f>
        <v>8.333958397308985</v>
      </c>
      <c r="M22" s="28">
        <f>'12月'!Z20</f>
        <v>2.8147500302487365</v>
      </c>
      <c r="N22" s="7"/>
    </row>
    <row r="23" spans="1:14" ht="18" customHeight="1">
      <c r="A23" s="25">
        <v>19</v>
      </c>
      <c r="B23" s="26">
        <f>'1月'!Z21</f>
        <v>7.401375065247218</v>
      </c>
      <c r="C23" s="27">
        <f>'2月'!Z21</f>
        <v>3.514291680107514</v>
      </c>
      <c r="D23" s="27">
        <f>'3月'!Z21</f>
        <v>14.42412499586741</v>
      </c>
      <c r="E23" s="27">
        <f>'4月'!Z21</f>
        <v>13.888333280881247</v>
      </c>
      <c r="F23" s="27">
        <f>'5月'!Z21</f>
        <v>20.4708335796992</v>
      </c>
      <c r="G23" s="27">
        <f>'6月'!Z21</f>
        <v>17.138749996821087</v>
      </c>
      <c r="H23" s="27">
        <f>'7月'!Z21</f>
        <v>27.105416615804035</v>
      </c>
      <c r="I23" s="27">
        <f>'8月'!Z21</f>
        <v>24.50041635831197</v>
      </c>
      <c r="J23" s="27">
        <f>'9月'!Z21</f>
        <v>19.497083346048992</v>
      </c>
      <c r="K23" s="27">
        <f>'10月'!Z21</f>
        <v>17.261666615804035</v>
      </c>
      <c r="L23" s="27">
        <f>'11月'!Z21</f>
        <v>6.78900005420049</v>
      </c>
      <c r="M23" s="28">
        <f>'12月'!Z21</f>
        <v>1.2847916577011347</v>
      </c>
      <c r="N23" s="7"/>
    </row>
    <row r="24" spans="1:14" ht="18" customHeight="1">
      <c r="A24" s="29">
        <v>20</v>
      </c>
      <c r="B24" s="30">
        <f>'1月'!Z22</f>
        <v>3.9296250150849423</v>
      </c>
      <c r="C24" s="31">
        <f>'2月'!Z22</f>
        <v>5.5056250393390656</v>
      </c>
      <c r="D24" s="31">
        <f>'3月'!Z22</f>
        <v>11.378458221753439</v>
      </c>
      <c r="E24" s="31">
        <f>'4月'!Z22</f>
        <v>13.634583314259848</v>
      </c>
      <c r="F24" s="31">
        <f>'5月'!Z22</f>
        <v>18.85083333651225</v>
      </c>
      <c r="G24" s="31">
        <f>'6月'!Z22</f>
        <v>18.868749856948853</v>
      </c>
      <c r="H24" s="31">
        <f>'7月'!Z22</f>
        <v>23.259999990463257</v>
      </c>
      <c r="I24" s="31">
        <f>'8月'!Z22</f>
        <v>25.262083689371746</v>
      </c>
      <c r="J24" s="31">
        <f>'9月'!Z22</f>
        <v>19.766250133514404</v>
      </c>
      <c r="K24" s="31">
        <f>'10月'!Z22</f>
        <v>16.46541666984558</v>
      </c>
      <c r="L24" s="31">
        <f>'11月'!Z22</f>
        <v>8.811708331108093</v>
      </c>
      <c r="M24" s="32">
        <f>'12月'!Z22</f>
        <v>2.662750025590261</v>
      </c>
      <c r="N24" s="7"/>
    </row>
    <row r="25" spans="1:14" ht="18" customHeight="1">
      <c r="A25" s="21">
        <v>21</v>
      </c>
      <c r="B25" s="22">
        <f>'1月'!Z23</f>
        <v>5.020250032345454</v>
      </c>
      <c r="C25" s="23">
        <f>'2月'!Z23</f>
        <v>3.1835000117619834</v>
      </c>
      <c r="D25" s="23">
        <f>'3月'!Z23</f>
        <v>8.133166750272116</v>
      </c>
      <c r="E25" s="23">
        <f>'4月'!Z23</f>
        <v>16.34000019232432</v>
      </c>
      <c r="F25" s="23">
        <f>'5月'!Z23</f>
        <v>20.59333340326945</v>
      </c>
      <c r="G25" s="23">
        <f>'6月'!Z23</f>
        <v>20.2154168287913</v>
      </c>
      <c r="H25" s="23">
        <f>'7月'!Z23</f>
        <v>21.06250007947286</v>
      </c>
      <c r="I25" s="23">
        <f>'8月'!Z23</f>
        <v>26.259583314259846</v>
      </c>
      <c r="J25" s="23">
        <f>'9月'!Z23</f>
        <v>18.704999844233196</v>
      </c>
      <c r="K25" s="23">
        <f>'10月'!Z23</f>
        <v>16.0920832157135</v>
      </c>
      <c r="L25" s="23">
        <f>'11月'!Z23</f>
        <v>9.778624971707663</v>
      </c>
      <c r="M25" s="24">
        <f>'12月'!Z23</f>
        <v>2.3017083446805677</v>
      </c>
      <c r="N25" s="7"/>
    </row>
    <row r="26" spans="1:14" ht="18" customHeight="1">
      <c r="A26" s="25">
        <v>22</v>
      </c>
      <c r="B26" s="26">
        <f>'1月'!Z24</f>
        <v>6.840333382288615</v>
      </c>
      <c r="C26" s="27">
        <f>'2月'!Z24</f>
        <v>6.2767500443539275</v>
      </c>
      <c r="D26" s="27">
        <f>'3月'!Z24</f>
        <v>12.828333338101706</v>
      </c>
      <c r="E26" s="27">
        <f>'4月'!Z24</f>
        <v>16.59375007947286</v>
      </c>
      <c r="F26" s="27">
        <f>'5月'!Z24</f>
        <v>20.635416666666668</v>
      </c>
      <c r="G26" s="27">
        <f>'6月'!Z24</f>
        <v>18.836250066757202</v>
      </c>
      <c r="H26" s="27">
        <f>'7月'!Z24</f>
        <v>20.87875000635783</v>
      </c>
      <c r="I26" s="27">
        <f>'8月'!Z24</f>
        <v>25.332083225250244</v>
      </c>
      <c r="J26" s="27">
        <f>'9月'!Z24</f>
        <v>20.244999885559082</v>
      </c>
      <c r="K26" s="27">
        <f>'10月'!Z24</f>
        <v>15.464583396911621</v>
      </c>
      <c r="L26" s="27">
        <f>'11月'!Z24</f>
        <v>7.0691666801770525</v>
      </c>
      <c r="M26" s="28">
        <f>'12月'!Z24</f>
        <v>2.4150416565438113</v>
      </c>
      <c r="N26" s="7"/>
    </row>
    <row r="27" spans="1:14" ht="18" customHeight="1">
      <c r="A27" s="25">
        <v>23</v>
      </c>
      <c r="B27" s="26">
        <f>'1月'!Z25</f>
        <v>10.259041607379913</v>
      </c>
      <c r="C27" s="27">
        <f>'2月'!Z25</f>
        <v>4.528041690587997</v>
      </c>
      <c r="D27" s="27">
        <f>'3月'!Z25</f>
        <v>10.804416716098785</v>
      </c>
      <c r="E27" s="27">
        <f>'4月'!Z25</f>
        <v>13.895833373069763</v>
      </c>
      <c r="F27" s="27">
        <f>'5月'!Z25</f>
        <v>19.96624994277954</v>
      </c>
      <c r="G27" s="27">
        <f>'6月'!Z25</f>
        <v>24.02833350499471</v>
      </c>
      <c r="H27" s="27">
        <f>'7月'!Z25</f>
        <v>21.02916693687439</v>
      </c>
      <c r="I27" s="27">
        <f>'8月'!Z25</f>
        <v>24.357083400090534</v>
      </c>
      <c r="J27" s="27">
        <f>'9月'!Z25</f>
        <v>21.457083384195965</v>
      </c>
      <c r="K27" s="27">
        <f>'10月'!Z25</f>
        <v>15.15541664759318</v>
      </c>
      <c r="L27" s="27">
        <f>'11月'!Z25</f>
        <v>9.841833353042603</v>
      </c>
      <c r="M27" s="28">
        <f>'12月'!Z25</f>
        <v>4.832874909043312</v>
      </c>
      <c r="N27" s="7"/>
    </row>
    <row r="28" spans="1:14" ht="18" customHeight="1">
      <c r="A28" s="25">
        <v>24</v>
      </c>
      <c r="B28" s="26">
        <f>'1月'!Z26</f>
        <v>2.8617083157102265</v>
      </c>
      <c r="C28" s="27">
        <f>'2月'!Z26</f>
        <v>3.655208378098905</v>
      </c>
      <c r="D28" s="27">
        <f>'3月'!Z26</f>
        <v>6.49524998664856</v>
      </c>
      <c r="E28" s="27">
        <f>'4月'!Z26</f>
        <v>10.330833494663239</v>
      </c>
      <c r="F28" s="27">
        <f>'5月'!Z26</f>
        <v>17.883750041325886</v>
      </c>
      <c r="G28" s="27">
        <f>'6月'!Z26</f>
        <v>20.816666682561237</v>
      </c>
      <c r="H28" s="27">
        <f>'7月'!Z26</f>
        <v>23.41250006357829</v>
      </c>
      <c r="I28" s="27">
        <f>'8月'!Z26</f>
        <v>23.25333325068156</v>
      </c>
      <c r="J28" s="27">
        <f>'9月'!Z26</f>
        <v>21.05916666984558</v>
      </c>
      <c r="K28" s="27">
        <f>'10月'!Z26</f>
        <v>14.564583341280619</v>
      </c>
      <c r="L28" s="27">
        <f>'11月'!Z26</f>
        <v>10.601458311080933</v>
      </c>
      <c r="M28" s="28">
        <f>'12月'!Z26</f>
        <v>6.431125005086263</v>
      </c>
      <c r="N28" s="7"/>
    </row>
    <row r="29" spans="1:14" ht="18" customHeight="1">
      <c r="A29" s="25">
        <v>25</v>
      </c>
      <c r="B29" s="26">
        <f>'1月'!Z27</f>
        <v>2.8154583193051317</v>
      </c>
      <c r="C29" s="27">
        <f>'2月'!Z27</f>
        <v>6.391916622718175</v>
      </c>
      <c r="D29" s="27">
        <f>'3月'!Z27</f>
        <v>5.335916658242543</v>
      </c>
      <c r="E29" s="27">
        <f>'4月'!Z27</f>
        <v>10.568749944368998</v>
      </c>
      <c r="F29" s="27">
        <f>'5月'!Z27</f>
        <v>15.826249877611795</v>
      </c>
      <c r="G29" s="27">
        <f>'6月'!Z27</f>
        <v>22.307916800181072</v>
      </c>
      <c r="H29" s="27">
        <f>'7月'!Z27</f>
        <v>27.047916650772095</v>
      </c>
      <c r="I29" s="27">
        <f>'8月'!Z27</f>
        <v>22.07166663805644</v>
      </c>
      <c r="J29" s="27">
        <f>'9月'!Z27</f>
        <v>20.10124985376994</v>
      </c>
      <c r="K29" s="27">
        <f>'10月'!Z27</f>
        <v>15.244166652361551</v>
      </c>
      <c r="L29" s="27">
        <f>'11月'!Z27</f>
        <v>11.832083344459534</v>
      </c>
      <c r="M29" s="28">
        <f>'12月'!Z27</f>
        <v>6.610250016053517</v>
      </c>
      <c r="N29" s="7"/>
    </row>
    <row r="30" spans="1:14" ht="18" customHeight="1">
      <c r="A30" s="25">
        <v>26</v>
      </c>
      <c r="B30" s="26">
        <f>'1月'!Z28</f>
        <v>3.116541671256224</v>
      </c>
      <c r="C30" s="27">
        <f>'2月'!Z28</f>
        <v>4.87045834461848</v>
      </c>
      <c r="D30" s="27">
        <f>'3月'!Z28</f>
        <v>5.499541657666366</v>
      </c>
      <c r="E30" s="27">
        <f>'4月'!Z28</f>
        <v>13.115416685740152</v>
      </c>
      <c r="F30" s="27">
        <f>'5月'!Z28</f>
        <v>17.043333133061726</v>
      </c>
      <c r="G30" s="27">
        <f>'6月'!Z28</f>
        <v>25.399583339691162</v>
      </c>
      <c r="H30" s="27">
        <f>'7月'!Z28</f>
        <v>26.798750003178913</v>
      </c>
      <c r="I30" s="27">
        <f>'8月'!Z28</f>
        <v>21.87541667620341</v>
      </c>
      <c r="J30" s="27">
        <f>'9月'!Z28</f>
        <v>20.05999994277954</v>
      </c>
      <c r="K30" s="27">
        <f>'10月'!Z28</f>
        <v>15.299166758855185</v>
      </c>
      <c r="L30" s="27">
        <f>'11月'!Z28</f>
        <v>12.171249945958456</v>
      </c>
      <c r="M30" s="28">
        <f>'12月'!Z28</f>
        <v>6.5464166303475695</v>
      </c>
      <c r="N30" s="7"/>
    </row>
    <row r="31" spans="1:14" ht="18" customHeight="1">
      <c r="A31" s="25">
        <v>27</v>
      </c>
      <c r="B31" s="26">
        <f>'1月'!Z29</f>
        <v>5.0640416427825885</v>
      </c>
      <c r="C31" s="27">
        <f>'2月'!Z29</f>
        <v>2.36008333414793</v>
      </c>
      <c r="D31" s="27">
        <f>'3月'!Z29</f>
        <v>4.860916706422965</v>
      </c>
      <c r="E31" s="27">
        <f>'4月'!Z29</f>
        <v>12.157666663328806</v>
      </c>
      <c r="F31" s="27">
        <f>'5月'!Z29</f>
        <v>18.477083325386047</v>
      </c>
      <c r="G31" s="27">
        <f>'6月'!Z29</f>
        <v>24.30791672070821</v>
      </c>
      <c r="H31" s="27">
        <f>'7月'!Z29</f>
        <v>25.31208332379659</v>
      </c>
      <c r="I31" s="27">
        <f>'8月'!Z29</f>
        <v>22.353750149408977</v>
      </c>
      <c r="J31" s="27">
        <f>'9月'!Z29</f>
        <v>19.524999856948853</v>
      </c>
      <c r="K31" s="27">
        <f>'10月'!Z29</f>
        <v>15.917916695276896</v>
      </c>
      <c r="L31" s="27">
        <f>'11月'!Z29</f>
        <v>11.472500065962473</v>
      </c>
      <c r="M31" s="28">
        <f>'12月'!Z29</f>
        <v>7.134958282113075</v>
      </c>
      <c r="N31" s="7"/>
    </row>
    <row r="32" spans="1:14" ht="18" customHeight="1">
      <c r="A32" s="25">
        <v>28</v>
      </c>
      <c r="B32" s="26">
        <f>'1月'!Z30</f>
        <v>4.920166701078415</v>
      </c>
      <c r="C32" s="27">
        <f>'2月'!Z30</f>
        <v>5.065666685501735</v>
      </c>
      <c r="D32" s="27">
        <f>'3月'!Z30</f>
        <v>4.766333325145145</v>
      </c>
      <c r="E32" s="27">
        <f>'4月'!Z30</f>
        <v>10.16079173485438</v>
      </c>
      <c r="F32" s="27">
        <f>'5月'!Z30</f>
        <v>17.462499856948853</v>
      </c>
      <c r="G32" s="27">
        <f>'6月'!Z30</f>
        <v>22.608749866485596</v>
      </c>
      <c r="H32" s="27">
        <f>'7月'!Z30</f>
        <v>24.918333292007446</v>
      </c>
      <c r="I32" s="27">
        <f>'8月'!Z30</f>
        <v>24.673333326975506</v>
      </c>
      <c r="J32" s="27">
        <f>'9月'!Z30</f>
        <v>21.136249939600628</v>
      </c>
      <c r="K32" s="27">
        <f>'10月'!Z30</f>
        <v>14.496250232060751</v>
      </c>
      <c r="L32" s="27">
        <f>'11月'!Z30</f>
        <v>11.682916601498922</v>
      </c>
      <c r="M32" s="28">
        <f>'12月'!Z30</f>
        <v>6.569833348194758</v>
      </c>
      <c r="N32" s="7"/>
    </row>
    <row r="33" spans="1:14" ht="18" customHeight="1">
      <c r="A33" s="25">
        <v>29</v>
      </c>
      <c r="B33" s="26">
        <f>'1月'!Z31</f>
        <v>7.560874938964844</v>
      </c>
      <c r="C33" s="27"/>
      <c r="D33" s="27">
        <f>'3月'!Z31</f>
        <v>5.985624998807907</v>
      </c>
      <c r="E33" s="27">
        <f>'4月'!Z31</f>
        <v>10.938541650772095</v>
      </c>
      <c r="F33" s="27">
        <f>'5月'!Z31</f>
        <v>17.048750082651775</v>
      </c>
      <c r="G33" s="27">
        <f>'6月'!Z31</f>
        <v>21.164166768391926</v>
      </c>
      <c r="H33" s="27">
        <f>'7月'!Z31</f>
        <v>25.4079167842865</v>
      </c>
      <c r="I33" s="27">
        <f>'8月'!Z31</f>
        <v>25.917916615804035</v>
      </c>
      <c r="J33" s="27">
        <f>'9月'!Z31</f>
        <v>20.93416651089986</v>
      </c>
      <c r="K33" s="27">
        <f>'10月'!Z31</f>
        <v>15.048749844233194</v>
      </c>
      <c r="L33" s="27">
        <f>'11月'!Z31</f>
        <v>8.854000091552734</v>
      </c>
      <c r="M33" s="28">
        <f>'12月'!Z31</f>
        <v>3.793791694100946</v>
      </c>
      <c r="N33" s="7"/>
    </row>
    <row r="34" spans="1:14" ht="18" customHeight="1">
      <c r="A34" s="25">
        <v>30</v>
      </c>
      <c r="B34" s="26">
        <f>'1月'!Z32</f>
        <v>9.226249933242798</v>
      </c>
      <c r="C34" s="27"/>
      <c r="D34" s="27">
        <f>'3月'!Z32</f>
        <v>6.250875075658162</v>
      </c>
      <c r="E34" s="27">
        <f>'4月'!Z32</f>
        <v>14.509250104427338</v>
      </c>
      <c r="F34" s="27">
        <f>'5月'!Z32</f>
        <v>17.070833404858906</v>
      </c>
      <c r="G34" s="27">
        <f>'6月'!Z32</f>
        <v>19.734166622161865</v>
      </c>
      <c r="H34" s="27">
        <f>'7月'!Z32</f>
        <v>23.717917044957478</v>
      </c>
      <c r="I34" s="27">
        <f>'8月'!Z32</f>
        <v>20.78083332379659</v>
      </c>
      <c r="J34" s="27">
        <f>'9月'!Z32</f>
        <v>19.24458336830139</v>
      </c>
      <c r="K34" s="27">
        <f>'10月'!Z32</f>
        <v>16.951249957084656</v>
      </c>
      <c r="L34" s="27">
        <f>'11月'!Z32</f>
        <v>9.155124942461649</v>
      </c>
      <c r="M34" s="28">
        <f>'12月'!Z32</f>
        <v>4.156291707108418</v>
      </c>
      <c r="N34" s="7"/>
    </row>
    <row r="35" spans="1:14" ht="18" customHeight="1">
      <c r="A35" s="33">
        <v>31</v>
      </c>
      <c r="B35" s="34">
        <f>'1月'!Z33</f>
        <v>5.655666609605153</v>
      </c>
      <c r="C35" s="35"/>
      <c r="D35" s="35">
        <f>'3月'!Z33</f>
        <v>8.391291707754135</v>
      </c>
      <c r="E35" s="35"/>
      <c r="F35" s="35">
        <f>'5月'!Z33</f>
        <v>15.882916649182638</v>
      </c>
      <c r="G35" s="35"/>
      <c r="H35" s="35">
        <f>'7月'!Z33</f>
        <v>21.27458341916402</v>
      </c>
      <c r="I35" s="35">
        <f>'8月'!Z33</f>
        <v>18.134166717529297</v>
      </c>
      <c r="J35" s="35"/>
      <c r="K35" s="35">
        <f>'10月'!Z33</f>
        <v>16.21416664123535</v>
      </c>
      <c r="L35" s="35"/>
      <c r="M35" s="36">
        <f>'12月'!Z33</f>
        <v>2.876000015375515</v>
      </c>
      <c r="N35" s="7"/>
    </row>
    <row r="36" spans="1:14" ht="18" customHeight="1">
      <c r="A36" s="183" t="s">
        <v>10</v>
      </c>
      <c r="B36" s="184">
        <f>AVERAGEA(B5:B35)</f>
        <v>4.452827951720646</v>
      </c>
      <c r="C36" s="185">
        <f aca="true" t="shared" si="0" ref="C36:M36">AVERAGEA(C5:C35)</f>
        <v>5.433663695967489</v>
      </c>
      <c r="D36" s="185">
        <f t="shared" si="0"/>
        <v>7.506452959591664</v>
      </c>
      <c r="E36" s="185">
        <f t="shared" si="0"/>
        <v>12.753230583336622</v>
      </c>
      <c r="F36" s="185">
        <f t="shared" si="0"/>
        <v>17.387029574763393</v>
      </c>
      <c r="G36" s="185">
        <f t="shared" si="0"/>
        <v>19.355222227838304</v>
      </c>
      <c r="H36" s="185">
        <f t="shared" si="0"/>
        <v>23.509664007412493</v>
      </c>
      <c r="I36" s="185">
        <f t="shared" si="0"/>
        <v>23.44004032432392</v>
      </c>
      <c r="J36" s="185">
        <f t="shared" si="0"/>
        <v>20.612069417370694</v>
      </c>
      <c r="K36" s="185">
        <f t="shared" si="0"/>
        <v>16.66752689628191</v>
      </c>
      <c r="L36" s="185">
        <f t="shared" si="0"/>
        <v>11.38302083114783</v>
      </c>
      <c r="M36" s="186">
        <f t="shared" si="0"/>
        <v>6.579618296498356</v>
      </c>
      <c r="N36" s="7"/>
    </row>
    <row r="37" spans="1:14" ht="18" customHeight="1">
      <c r="A37" s="37" t="s">
        <v>36</v>
      </c>
      <c r="B37" s="38">
        <f>AVERAGEA(B5:B14)</f>
        <v>4.162224999302998</v>
      </c>
      <c r="C37" s="39">
        <f aca="true" t="shared" si="1" ref="C37:M37">AVERAGEA(C5:C14)</f>
        <v>4.818999996137184</v>
      </c>
      <c r="D37" s="39">
        <f t="shared" si="1"/>
        <v>6.393695842614397</v>
      </c>
      <c r="E37" s="39">
        <f t="shared" si="1"/>
        <v>11.29035834769408</v>
      </c>
      <c r="F37" s="39">
        <f t="shared" si="1"/>
        <v>16.79416668812434</v>
      </c>
      <c r="G37" s="39">
        <f t="shared" si="1"/>
        <v>18.034708281358082</v>
      </c>
      <c r="H37" s="39">
        <f t="shared" si="1"/>
        <v>22.383999999364217</v>
      </c>
      <c r="I37" s="39">
        <f t="shared" si="1"/>
        <v>23.201291656494142</v>
      </c>
      <c r="J37" s="39">
        <f t="shared" si="1"/>
        <v>21.408666594823202</v>
      </c>
      <c r="K37" s="39">
        <f t="shared" si="1"/>
        <v>18.503916660944622</v>
      </c>
      <c r="L37" s="39">
        <f t="shared" si="1"/>
        <v>12.625325008233387</v>
      </c>
      <c r="M37" s="40">
        <f t="shared" si="1"/>
        <v>9.186533378561338</v>
      </c>
      <c r="N37" s="7"/>
    </row>
    <row r="38" spans="1:14" ht="18" customHeight="1">
      <c r="A38" s="41" t="s">
        <v>37</v>
      </c>
      <c r="B38" s="42">
        <f>AVERAGEA(B15:B24)</f>
        <v>3.307508335635066</v>
      </c>
      <c r="C38" s="43">
        <f aca="true" t="shared" si="2" ref="C38:M38">AVERAGEA(C15:C24)</f>
        <v>6.762095841392875</v>
      </c>
      <c r="D38" s="43">
        <f t="shared" si="2"/>
        <v>8.941141640037918</v>
      </c>
      <c r="E38" s="43">
        <f t="shared" si="2"/>
        <v>14.108250010013581</v>
      </c>
      <c r="F38" s="43">
        <f t="shared" si="2"/>
        <v>17.31658335526784</v>
      </c>
      <c r="G38" s="43">
        <f t="shared" si="2"/>
        <v>18.0890416820844</v>
      </c>
      <c r="H38" s="43">
        <f t="shared" si="2"/>
        <v>24.40991666316986</v>
      </c>
      <c r="I38" s="43">
        <f t="shared" si="2"/>
        <v>23.96191668510437</v>
      </c>
      <c r="J38" s="43">
        <f t="shared" si="2"/>
        <v>20.180791731675463</v>
      </c>
      <c r="K38" s="43">
        <f t="shared" si="2"/>
        <v>16.120583379268645</v>
      </c>
      <c r="L38" s="43">
        <f t="shared" si="2"/>
        <v>11.277841654419898</v>
      </c>
      <c r="M38" s="44">
        <f t="shared" si="2"/>
        <v>5.843454179718781</v>
      </c>
      <c r="N38" s="7"/>
    </row>
    <row r="39" spans="1:14" ht="18" customHeight="1">
      <c r="A39" s="45" t="s">
        <v>38</v>
      </c>
      <c r="B39" s="46">
        <f>AVERAGEA(B25:B35)</f>
        <v>5.758212104905398</v>
      </c>
      <c r="C39" s="47">
        <f aca="true" t="shared" si="3" ref="C39:M39">AVERAGEA(C25:C35)</f>
        <v>4.541453138973641</v>
      </c>
      <c r="D39" s="47">
        <f t="shared" si="3"/>
        <v>7.213787901892581</v>
      </c>
      <c r="E39" s="47">
        <f t="shared" si="3"/>
        <v>12.861083392302197</v>
      </c>
      <c r="F39" s="47">
        <f t="shared" si="3"/>
        <v>17.990037853067573</v>
      </c>
      <c r="G39" s="47">
        <f t="shared" si="3"/>
        <v>21.94191672007243</v>
      </c>
      <c r="H39" s="47">
        <f t="shared" si="3"/>
        <v>23.714583418586038</v>
      </c>
      <c r="I39" s="47">
        <f t="shared" si="3"/>
        <v>23.182651512550585</v>
      </c>
      <c r="J39" s="47">
        <f t="shared" si="3"/>
        <v>20.246749925613404</v>
      </c>
      <c r="K39" s="47">
        <f t="shared" si="3"/>
        <v>15.49530303478241</v>
      </c>
      <c r="L39" s="47">
        <f t="shared" si="3"/>
        <v>10.245895830790202</v>
      </c>
      <c r="M39" s="48">
        <f t="shared" si="3"/>
        <v>4.878935600786159</v>
      </c>
      <c r="N39" s="7"/>
    </row>
    <row r="41" spans="1:13" ht="18" customHeight="1">
      <c r="A41" s="179" t="s">
        <v>39</v>
      </c>
      <c r="B41" s="180">
        <v>4.537500896057348</v>
      </c>
      <c r="C41" s="181">
        <v>4.429226717296113</v>
      </c>
      <c r="D41" s="181">
        <v>6.815475806451611</v>
      </c>
      <c r="E41" s="181">
        <v>11.97903425925926</v>
      </c>
      <c r="F41" s="181">
        <v>16.07158154121864</v>
      </c>
      <c r="G41" s="181">
        <v>19.13666759259259</v>
      </c>
      <c r="H41" s="181">
        <v>22.90294265232975</v>
      </c>
      <c r="I41" s="181">
        <v>24.812900537634405</v>
      </c>
      <c r="J41" s="181">
        <v>21.601480092592592</v>
      </c>
      <c r="K41" s="181">
        <v>16.616767025089608</v>
      </c>
      <c r="L41" s="181">
        <v>11.792525925925924</v>
      </c>
      <c r="M41" s="182">
        <v>7.2079471326164875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40</v>
      </c>
      <c r="B1" s="50"/>
      <c r="C1" s="50"/>
      <c r="D1" s="50"/>
      <c r="E1" s="50"/>
      <c r="F1" s="50"/>
      <c r="G1" s="51"/>
      <c r="H1" s="51"/>
      <c r="I1" s="175">
        <f>'1月'!Z1</f>
        <v>2009</v>
      </c>
      <c r="J1" s="174" t="s">
        <v>2</v>
      </c>
      <c r="K1" s="173" t="str">
        <f>("（平成"&amp;TEXT((I1-1988),"0")&amp;"年）")</f>
        <v>（平成21年）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23</v>
      </c>
      <c r="C3" s="60" t="s">
        <v>24</v>
      </c>
      <c r="D3" s="60" t="s">
        <v>25</v>
      </c>
      <c r="E3" s="60" t="s">
        <v>26</v>
      </c>
      <c r="F3" s="60" t="s">
        <v>27</v>
      </c>
      <c r="G3" s="60" t="s">
        <v>28</v>
      </c>
      <c r="H3" s="60" t="s">
        <v>29</v>
      </c>
      <c r="I3" s="60" t="s">
        <v>30</v>
      </c>
      <c r="J3" s="60" t="s">
        <v>31</v>
      </c>
      <c r="K3" s="60" t="s">
        <v>32</v>
      </c>
      <c r="L3" s="60" t="s">
        <v>33</v>
      </c>
      <c r="M3" s="61" t="s">
        <v>34</v>
      </c>
      <c r="N3" s="52"/>
    </row>
    <row r="4" spans="1:14" ht="16.5" customHeight="1">
      <c r="A4" s="62" t="s">
        <v>35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9.420000076293945</v>
      </c>
      <c r="C5" s="68">
        <f>'2月'!AA3</f>
        <v>10.510000228881836</v>
      </c>
      <c r="D5" s="68">
        <f>'3月'!AA3</f>
        <v>8.430000305175781</v>
      </c>
      <c r="E5" s="68">
        <f>'4月'!AA3</f>
        <v>11.829999923706055</v>
      </c>
      <c r="F5" s="68">
        <f>'5月'!AA3</f>
        <v>22.90999984741211</v>
      </c>
      <c r="G5" s="68">
        <f>'6月'!AA3</f>
        <v>18.8700008392334</v>
      </c>
      <c r="H5" s="68">
        <f>'7月'!AA3</f>
        <v>25.979999542236328</v>
      </c>
      <c r="I5" s="68">
        <f>'8月'!AA3</f>
        <v>24.18000030517578</v>
      </c>
      <c r="J5" s="68">
        <f>'9月'!AA3</f>
        <v>25.389999389648438</v>
      </c>
      <c r="K5" s="68">
        <f>'10月'!AA3</f>
        <v>21.139999389648438</v>
      </c>
      <c r="L5" s="68">
        <f>'11月'!AA3</f>
        <v>23.389999389648438</v>
      </c>
      <c r="M5" s="69">
        <f>'12月'!AA3</f>
        <v>14.100000381469727</v>
      </c>
      <c r="N5" s="52"/>
    </row>
    <row r="6" spans="1:14" ht="16.5" customHeight="1">
      <c r="A6" s="70">
        <v>2</v>
      </c>
      <c r="B6" s="71">
        <f>'1月'!AA4</f>
        <v>9.65999984741211</v>
      </c>
      <c r="C6" s="72">
        <f>'2月'!AA4</f>
        <v>9.40999984741211</v>
      </c>
      <c r="D6" s="72">
        <f>'3月'!AA4</f>
        <v>10.550000190734863</v>
      </c>
      <c r="E6" s="72">
        <f>'4月'!AA4</f>
        <v>12.399999618530273</v>
      </c>
      <c r="F6" s="72">
        <f>'5月'!AA4</f>
        <v>22.09000015258789</v>
      </c>
      <c r="G6" s="72">
        <f>'6月'!AA4</f>
        <v>26.110000610351562</v>
      </c>
      <c r="H6" s="72">
        <f>'7月'!AA4</f>
        <v>20.969999313354492</v>
      </c>
      <c r="I6" s="72">
        <f>'8月'!AA4</f>
        <v>23.170000076293945</v>
      </c>
      <c r="J6" s="72">
        <f>'9月'!AA4</f>
        <v>23.440000534057617</v>
      </c>
      <c r="K6" s="72">
        <f>'10月'!AA4</f>
        <v>22.459999084472656</v>
      </c>
      <c r="L6" s="72">
        <f>'11月'!AA4</f>
        <v>14.279999732971191</v>
      </c>
      <c r="M6" s="73">
        <f>'12月'!AA4</f>
        <v>16.389999389648438</v>
      </c>
      <c r="N6" s="52"/>
    </row>
    <row r="7" spans="1:14" ht="16.5" customHeight="1">
      <c r="A7" s="70">
        <v>3</v>
      </c>
      <c r="B7" s="71">
        <f>'1月'!AA5</f>
        <v>9.5</v>
      </c>
      <c r="C7" s="72">
        <f>'2月'!AA5</f>
        <v>11.84000015258789</v>
      </c>
      <c r="D7" s="72">
        <f>'3月'!AA5</f>
        <v>4.986000061035156</v>
      </c>
      <c r="E7" s="72">
        <f>'4月'!AA5</f>
        <v>15.890000343322754</v>
      </c>
      <c r="F7" s="72">
        <f>'5月'!AA5</f>
        <v>24.079999923706055</v>
      </c>
      <c r="G7" s="72">
        <f>'6月'!AA5</f>
        <v>24.329999923706055</v>
      </c>
      <c r="H7" s="72">
        <f>'7月'!AA5</f>
        <v>22.110000610351562</v>
      </c>
      <c r="I7" s="72">
        <f>'8月'!AA5</f>
        <v>25.989999771118164</v>
      </c>
      <c r="J7" s="72">
        <f>'9月'!AA5</f>
        <v>23.1299991607666</v>
      </c>
      <c r="K7" s="72">
        <f>'10月'!AA5</f>
        <v>24.020000457763672</v>
      </c>
      <c r="L7" s="72">
        <f>'11月'!AA5</f>
        <v>12.829999923706055</v>
      </c>
      <c r="M7" s="73">
        <f>'12月'!AA5</f>
        <v>11.920000076293945</v>
      </c>
      <c r="N7" s="52"/>
    </row>
    <row r="8" spans="1:14" ht="16.5" customHeight="1">
      <c r="A8" s="70">
        <v>4</v>
      </c>
      <c r="B8" s="71">
        <f>'1月'!AA6</f>
        <v>11.600000381469727</v>
      </c>
      <c r="C8" s="72">
        <f>'2月'!AA6</f>
        <v>7.25</v>
      </c>
      <c r="D8" s="72">
        <f>'3月'!AA6</f>
        <v>8.40999984741211</v>
      </c>
      <c r="E8" s="72">
        <f>'4月'!AA6</f>
        <v>14.569999694824219</v>
      </c>
      <c r="F8" s="72">
        <f>'5月'!AA6</f>
        <v>21.350000381469727</v>
      </c>
      <c r="G8" s="72">
        <f>'6月'!AA6</f>
        <v>21.25</v>
      </c>
      <c r="H8" s="72">
        <f>'7月'!AA6</f>
        <v>22.700000762939453</v>
      </c>
      <c r="I8" s="72">
        <f>'8月'!AA6</f>
        <v>26.3700008392334</v>
      </c>
      <c r="J8" s="72">
        <f>'9月'!AA6</f>
        <v>22.760000228881836</v>
      </c>
      <c r="K8" s="72">
        <f>'10月'!AA6</f>
        <v>23.229999542236328</v>
      </c>
      <c r="L8" s="72">
        <f>'11月'!AA6</f>
        <v>15.319999694824219</v>
      </c>
      <c r="M8" s="73">
        <f>'12月'!AA6</f>
        <v>12.350000381469727</v>
      </c>
      <c r="N8" s="52"/>
    </row>
    <row r="9" spans="1:14" ht="16.5" customHeight="1">
      <c r="A9" s="70">
        <v>5</v>
      </c>
      <c r="B9" s="71">
        <f>'1月'!AA7</f>
        <v>11.010000228881836</v>
      </c>
      <c r="C9" s="72">
        <f>'2月'!AA7</f>
        <v>8.84000015258789</v>
      </c>
      <c r="D9" s="72">
        <f>'3月'!AA7</f>
        <v>8.8100004196167</v>
      </c>
      <c r="E9" s="72">
        <f>'4月'!AA7</f>
        <v>17.899999618530273</v>
      </c>
      <c r="F9" s="72">
        <f>'5月'!AA7</f>
        <v>19.510000228881836</v>
      </c>
      <c r="G9" s="72">
        <f>'6月'!AA7</f>
        <v>20.1200008392334</v>
      </c>
      <c r="H9" s="72">
        <f>'7月'!AA7</f>
        <v>22.690000534057617</v>
      </c>
      <c r="I9" s="72">
        <f>'8月'!AA7</f>
        <v>26.860000610351562</v>
      </c>
      <c r="J9" s="72">
        <f>'9月'!AA7</f>
        <v>25.889999389648438</v>
      </c>
      <c r="K9" s="72">
        <f>'10月'!AA7</f>
        <v>21.110000610351562</v>
      </c>
      <c r="L9" s="72">
        <f>'11月'!AA7</f>
        <v>16.729999542236328</v>
      </c>
      <c r="M9" s="73">
        <f>'12月'!AA7</f>
        <v>14.5</v>
      </c>
      <c r="N9" s="52"/>
    </row>
    <row r="10" spans="1:14" ht="16.5" customHeight="1">
      <c r="A10" s="70">
        <v>6</v>
      </c>
      <c r="B10" s="71">
        <f>'1月'!AA8</f>
        <v>9.989999771118164</v>
      </c>
      <c r="C10" s="72">
        <f>'2月'!AA8</f>
        <v>11.239999771118164</v>
      </c>
      <c r="D10" s="72">
        <f>'3月'!AA8</f>
        <v>12.380000114440918</v>
      </c>
      <c r="E10" s="72">
        <f>'4月'!AA8</f>
        <v>15.59000015258789</v>
      </c>
      <c r="F10" s="72">
        <f>'5月'!AA8</f>
        <v>17.829999923706055</v>
      </c>
      <c r="G10" s="72">
        <f>'6月'!AA8</f>
        <v>22.969999313354492</v>
      </c>
      <c r="H10" s="72">
        <f>'7月'!AA8</f>
        <v>26.15999984741211</v>
      </c>
      <c r="I10" s="72">
        <f>'8月'!AA8</f>
        <v>27.329999923706055</v>
      </c>
      <c r="J10" s="72">
        <f>'9月'!AA8</f>
        <v>25.899999618530273</v>
      </c>
      <c r="K10" s="72">
        <f>'10月'!AA8</f>
        <v>18.829999923706055</v>
      </c>
      <c r="L10" s="72">
        <f>'11月'!AA8</f>
        <v>18.420000076293945</v>
      </c>
      <c r="M10" s="73">
        <f>'12月'!AA8</f>
        <v>15.1899995803833</v>
      </c>
      <c r="N10" s="52"/>
    </row>
    <row r="11" spans="1:14" ht="16.5" customHeight="1">
      <c r="A11" s="70">
        <v>7</v>
      </c>
      <c r="B11" s="71">
        <f>'1月'!AA9</f>
        <v>8.529999732971191</v>
      </c>
      <c r="C11" s="72">
        <f>'2月'!AA9</f>
        <v>8.15999984741211</v>
      </c>
      <c r="D11" s="72">
        <f>'3月'!AA9</f>
        <v>13.520000457763672</v>
      </c>
      <c r="E11" s="72">
        <f>'4月'!AA9</f>
        <v>17.25</v>
      </c>
      <c r="F11" s="72">
        <f>'5月'!AA9</f>
        <v>17.8700008392334</v>
      </c>
      <c r="G11" s="72">
        <f>'6月'!AA9</f>
        <v>21.450000762939453</v>
      </c>
      <c r="H11" s="72">
        <f>'7月'!AA9</f>
        <v>30.860000610351562</v>
      </c>
      <c r="I11" s="72">
        <f>'8月'!AA9</f>
        <v>27.979999542236328</v>
      </c>
      <c r="J11" s="72">
        <f>'9月'!AA9</f>
        <v>25.459999084472656</v>
      </c>
      <c r="K11" s="72">
        <f>'10月'!AA9</f>
        <v>18.290000915527344</v>
      </c>
      <c r="L11" s="72">
        <f>'11月'!AA9</f>
        <v>19.18000030517578</v>
      </c>
      <c r="M11" s="73">
        <f>'12月'!AA9</f>
        <v>14.220000267028809</v>
      </c>
      <c r="N11" s="52"/>
    </row>
    <row r="12" spans="1:14" ht="16.5" customHeight="1">
      <c r="A12" s="70">
        <v>8</v>
      </c>
      <c r="B12" s="71">
        <f>'1月'!AA10</f>
        <v>8.649999618530273</v>
      </c>
      <c r="C12" s="72">
        <f>'2月'!AA10</f>
        <v>10.630000114440918</v>
      </c>
      <c r="D12" s="72">
        <f>'3月'!AA10</f>
        <v>8.220000267028809</v>
      </c>
      <c r="E12" s="72">
        <f>'4月'!AA10</f>
        <v>16.799999237060547</v>
      </c>
      <c r="F12" s="72">
        <f>'5月'!AA10</f>
        <v>17.170000076293945</v>
      </c>
      <c r="G12" s="72">
        <f>'6月'!AA10</f>
        <v>17.860000610351562</v>
      </c>
      <c r="H12" s="72">
        <f>'7月'!AA10</f>
        <v>28.770000457763672</v>
      </c>
      <c r="I12" s="72">
        <f>'8月'!AA10</f>
        <v>25.020000457763672</v>
      </c>
      <c r="J12" s="72">
        <f>'9月'!AA10</f>
        <v>25.719999313354492</v>
      </c>
      <c r="K12" s="72">
        <f>'10月'!AA10</f>
        <v>24.5</v>
      </c>
      <c r="L12" s="72">
        <f>'11月'!AA10</f>
        <v>19.34000015258789</v>
      </c>
      <c r="M12" s="73">
        <f>'12月'!AA10</f>
        <v>11.989999771118164</v>
      </c>
      <c r="N12" s="52"/>
    </row>
    <row r="13" spans="1:14" ht="16.5" customHeight="1">
      <c r="A13" s="70">
        <v>9</v>
      </c>
      <c r="B13" s="71">
        <f>'1月'!AA11</f>
        <v>6.855000019073486</v>
      </c>
      <c r="C13" s="72">
        <f>'2月'!AA11</f>
        <v>7.789999961853027</v>
      </c>
      <c r="D13" s="72">
        <f>'3月'!AA11</f>
        <v>11.069999694824219</v>
      </c>
      <c r="E13" s="72">
        <f>'4月'!AA11</f>
        <v>19.43000030517578</v>
      </c>
      <c r="F13" s="72">
        <f>'5月'!AA11</f>
        <v>19.520000457763672</v>
      </c>
      <c r="G13" s="72">
        <f>'6月'!AA11</f>
        <v>21</v>
      </c>
      <c r="H13" s="72">
        <f>'7月'!AA11</f>
        <v>26.3799991607666</v>
      </c>
      <c r="I13" s="72">
        <f>'8月'!AA11</f>
        <v>27.09000015258789</v>
      </c>
      <c r="J13" s="72">
        <f>'9月'!AA11</f>
        <v>23.329999923706055</v>
      </c>
      <c r="K13" s="72">
        <f>'10月'!AA11</f>
        <v>23.81999969482422</v>
      </c>
      <c r="L13" s="72">
        <f>'11月'!AA11</f>
        <v>21.979999542236328</v>
      </c>
      <c r="M13" s="73">
        <f>'12月'!AA11</f>
        <v>12.65999984741211</v>
      </c>
      <c r="N13" s="52"/>
    </row>
    <row r="14" spans="1:14" ht="16.5" customHeight="1">
      <c r="A14" s="74">
        <v>10</v>
      </c>
      <c r="B14" s="75">
        <f>'1月'!AA12</f>
        <v>8.680000305175781</v>
      </c>
      <c r="C14" s="76">
        <f>'2月'!AA12</f>
        <v>11.65999984741211</v>
      </c>
      <c r="D14" s="76">
        <f>'3月'!AA12</f>
        <v>16.09000015258789</v>
      </c>
      <c r="E14" s="76">
        <f>'4月'!AA12</f>
        <v>25.90999984741211</v>
      </c>
      <c r="F14" s="76">
        <f>'5月'!AA12</f>
        <v>25.639999389648438</v>
      </c>
      <c r="G14" s="76">
        <f>'6月'!AA12</f>
        <v>21.239999771118164</v>
      </c>
      <c r="H14" s="76">
        <f>'7月'!AA12</f>
        <v>31.209999084472656</v>
      </c>
      <c r="I14" s="76">
        <f>'8月'!AA12</f>
        <v>24.290000915527344</v>
      </c>
      <c r="J14" s="76">
        <f>'9月'!AA12</f>
        <v>28.5</v>
      </c>
      <c r="K14" s="76">
        <f>'10月'!AA12</f>
        <v>18.899999618530273</v>
      </c>
      <c r="L14" s="76">
        <f>'11月'!AA12</f>
        <v>19.709999084472656</v>
      </c>
      <c r="M14" s="77">
        <f>'12月'!AA12</f>
        <v>11.680000305175781</v>
      </c>
      <c r="N14" s="52"/>
    </row>
    <row r="15" spans="1:14" ht="16.5" customHeight="1">
      <c r="A15" s="66">
        <v>11</v>
      </c>
      <c r="B15" s="67">
        <f>'1月'!AA13</f>
        <v>8.220000267028809</v>
      </c>
      <c r="C15" s="68">
        <f>'2月'!AA13</f>
        <v>8.210000038146973</v>
      </c>
      <c r="D15" s="68">
        <f>'3月'!AA13</f>
        <v>10.75</v>
      </c>
      <c r="E15" s="68">
        <f>'4月'!AA13</f>
        <v>22.149999618530273</v>
      </c>
      <c r="F15" s="68">
        <f>'5月'!AA13</f>
        <v>19.739999771118164</v>
      </c>
      <c r="G15" s="68">
        <f>'6月'!AA13</f>
        <v>21.59000015258789</v>
      </c>
      <c r="H15" s="68">
        <f>'7月'!AA13</f>
        <v>24.690000534057617</v>
      </c>
      <c r="I15" s="68">
        <f>'8月'!AA13</f>
        <v>26.260000228881836</v>
      </c>
      <c r="J15" s="68">
        <f>'9月'!AA13</f>
        <v>25.75</v>
      </c>
      <c r="K15" s="68">
        <f>'10月'!AA13</f>
        <v>23.31999969482422</v>
      </c>
      <c r="L15" s="68">
        <f>'11月'!AA13</f>
        <v>16.920000076293945</v>
      </c>
      <c r="M15" s="69">
        <f>'12月'!AA13</f>
        <v>12.09000015258789</v>
      </c>
      <c r="N15" s="52"/>
    </row>
    <row r="16" spans="1:14" ht="16.5" customHeight="1">
      <c r="A16" s="70">
        <v>12</v>
      </c>
      <c r="B16" s="71">
        <f>'1月'!AA14</f>
        <v>9.90999984741211</v>
      </c>
      <c r="C16" s="72">
        <f>'2月'!AA14</f>
        <v>14.149999618530273</v>
      </c>
      <c r="D16" s="72">
        <f>'3月'!AA14</f>
        <v>11.029999732971191</v>
      </c>
      <c r="E16" s="72">
        <f>'4月'!AA14</f>
        <v>18.440000534057617</v>
      </c>
      <c r="F16" s="72">
        <f>'5月'!AA14</f>
        <v>20.639999389648438</v>
      </c>
      <c r="G16" s="72">
        <f>'6月'!AA14</f>
        <v>23.899999618530273</v>
      </c>
      <c r="H16" s="72">
        <f>'7月'!AA14</f>
        <v>27.43000030517578</v>
      </c>
      <c r="I16" s="72">
        <f>'8月'!AA14</f>
        <v>25.309999465942383</v>
      </c>
      <c r="J16" s="72">
        <f>'9月'!AA14</f>
        <v>20.829999923706055</v>
      </c>
      <c r="K16" s="72">
        <f>'10月'!AA14</f>
        <v>18.84000015258789</v>
      </c>
      <c r="L16" s="72">
        <f>'11月'!AA14</f>
        <v>13.869999885559082</v>
      </c>
      <c r="M16" s="73">
        <f>'12月'!AA14</f>
        <v>16.020000457763672</v>
      </c>
      <c r="N16" s="52"/>
    </row>
    <row r="17" spans="1:14" ht="16.5" customHeight="1">
      <c r="A17" s="70">
        <v>13</v>
      </c>
      <c r="B17" s="71">
        <f>'1月'!AA15</f>
        <v>9.65999984741211</v>
      </c>
      <c r="C17" s="72">
        <f>'2月'!AA15</f>
        <v>15.65999984741211</v>
      </c>
      <c r="D17" s="72">
        <f>'3月'!AA15</f>
        <v>13.40999984741211</v>
      </c>
      <c r="E17" s="72">
        <f>'4月'!AA15</f>
        <v>22.610000610351562</v>
      </c>
      <c r="F17" s="72">
        <f>'5月'!AA15</f>
        <v>22.40999984741211</v>
      </c>
      <c r="G17" s="72">
        <f>'6月'!AA15</f>
        <v>23.15999984741211</v>
      </c>
      <c r="H17" s="72">
        <f>'7月'!AA15</f>
        <v>34.15999984741211</v>
      </c>
      <c r="I17" s="72">
        <f>'8月'!AA15</f>
        <v>27.510000228881836</v>
      </c>
      <c r="J17" s="72">
        <f>'9月'!AA15</f>
        <v>28.709999084472656</v>
      </c>
      <c r="K17" s="72">
        <f>'10月'!AA15</f>
        <v>21.139999389648438</v>
      </c>
      <c r="L17" s="72">
        <f>'11月'!AA15</f>
        <v>14.520000457763672</v>
      </c>
      <c r="M17" s="73">
        <f>'12月'!AA15</f>
        <v>12.119999885559082</v>
      </c>
      <c r="N17" s="52"/>
    </row>
    <row r="18" spans="1:14" ht="16.5" customHeight="1">
      <c r="A18" s="70">
        <v>14</v>
      </c>
      <c r="B18" s="71">
        <f>'1月'!AA16</f>
        <v>10.529999732971191</v>
      </c>
      <c r="C18" s="72">
        <f>'2月'!AA16</f>
        <v>23.18000030517578</v>
      </c>
      <c r="D18" s="72">
        <f>'3月'!AA16</f>
        <v>15.170000076293945</v>
      </c>
      <c r="E18" s="72">
        <f>'4月'!AA16</f>
        <v>22.8799991607666</v>
      </c>
      <c r="F18" s="72">
        <f>'5月'!AA16</f>
        <v>23.75</v>
      </c>
      <c r="G18" s="72">
        <f>'6月'!AA16</f>
        <v>19.350000381469727</v>
      </c>
      <c r="H18" s="72">
        <f>'7月'!AA16</f>
        <v>28.260000228881836</v>
      </c>
      <c r="I18" s="72">
        <f>'8月'!AA16</f>
        <v>28.030000686645508</v>
      </c>
      <c r="J18" s="72">
        <f>'9月'!AA16</f>
        <v>24.510000228881836</v>
      </c>
      <c r="K18" s="72">
        <f>'10月'!AA16</f>
        <v>20.540000915527344</v>
      </c>
      <c r="L18" s="72">
        <f>'11月'!AA16</f>
        <v>19.09000015258789</v>
      </c>
      <c r="M18" s="73">
        <f>'12月'!AA16</f>
        <v>9.5</v>
      </c>
      <c r="N18" s="52"/>
    </row>
    <row r="19" spans="1:14" ht="16.5" customHeight="1">
      <c r="A19" s="70">
        <v>15</v>
      </c>
      <c r="B19" s="71">
        <f>'1月'!AA17</f>
        <v>8.109999656677246</v>
      </c>
      <c r="C19" s="72">
        <f>'2月'!AA17</f>
        <v>13.399999618530273</v>
      </c>
      <c r="D19" s="72">
        <f>'3月'!AA17</f>
        <v>13.140000343322754</v>
      </c>
      <c r="E19" s="72">
        <f>'4月'!AA17</f>
        <v>23.459999084472656</v>
      </c>
      <c r="F19" s="72">
        <f>'5月'!AA17</f>
        <v>15.489999771118164</v>
      </c>
      <c r="G19" s="72">
        <f>'6月'!AA17</f>
        <v>19.790000915527344</v>
      </c>
      <c r="H19" s="72">
        <f>'7月'!AA17</f>
        <v>34.400001525878906</v>
      </c>
      <c r="I19" s="72">
        <f>'8月'!AA17</f>
        <v>26.90999984741211</v>
      </c>
      <c r="J19" s="72">
        <f>'9月'!AA17</f>
        <v>23.600000381469727</v>
      </c>
      <c r="K19" s="72">
        <f>'10月'!AA17</f>
        <v>19.649999618530273</v>
      </c>
      <c r="L19" s="72">
        <f>'11月'!AA17</f>
        <v>20.93000030517578</v>
      </c>
      <c r="M19" s="73">
        <f>'12月'!AA17</f>
        <v>8.9399995803833</v>
      </c>
      <c r="N19" s="52"/>
    </row>
    <row r="20" spans="1:14" ht="16.5" customHeight="1">
      <c r="A20" s="70">
        <v>16</v>
      </c>
      <c r="B20" s="71">
        <f>'1月'!AA18</f>
        <v>8.979999542236328</v>
      </c>
      <c r="C20" s="72">
        <f>'2月'!AA18</f>
        <v>10.140000343322754</v>
      </c>
      <c r="D20" s="72">
        <f>'3月'!AA18</f>
        <v>13.25</v>
      </c>
      <c r="E20" s="72">
        <f>'4月'!AA18</f>
        <v>17.5</v>
      </c>
      <c r="F20" s="72">
        <f>'5月'!AA18</f>
        <v>19.15999984741211</v>
      </c>
      <c r="G20" s="72">
        <f>'6月'!AA18</f>
        <v>19.799999237060547</v>
      </c>
      <c r="H20" s="72">
        <f>'7月'!AA18</f>
        <v>30.170000076293945</v>
      </c>
      <c r="I20" s="72">
        <f>'8月'!AA18</f>
        <v>27.440000534057617</v>
      </c>
      <c r="J20" s="72">
        <f>'9月'!AA18</f>
        <v>24.989999771118164</v>
      </c>
      <c r="K20" s="72">
        <f>'10月'!AA18</f>
        <v>20.100000381469727</v>
      </c>
      <c r="L20" s="72">
        <f>'11月'!AA18</f>
        <v>14.550000190734863</v>
      </c>
      <c r="M20" s="73">
        <f>'12月'!AA18</f>
        <v>7.679999828338623</v>
      </c>
      <c r="N20" s="52"/>
    </row>
    <row r="21" spans="1:14" ht="16.5" customHeight="1">
      <c r="A21" s="70">
        <v>17</v>
      </c>
      <c r="B21" s="71">
        <f>'1月'!AA19</f>
        <v>8.869999885559082</v>
      </c>
      <c r="C21" s="72">
        <f>'2月'!AA19</f>
        <v>7.380000114440918</v>
      </c>
      <c r="D21" s="72">
        <f>'3月'!AA19</f>
        <v>16.1299991607666</v>
      </c>
      <c r="E21" s="72">
        <f>'4月'!AA19</f>
        <v>12.329999923706055</v>
      </c>
      <c r="F21" s="72">
        <f>'5月'!AA19</f>
        <v>21.010000228881836</v>
      </c>
      <c r="G21" s="72">
        <f>'6月'!AA19</f>
        <v>19.760000228881836</v>
      </c>
      <c r="H21" s="72">
        <f>'7月'!AA19</f>
        <v>28</v>
      </c>
      <c r="I21" s="72">
        <f>'8月'!AA19</f>
        <v>27.440000534057617</v>
      </c>
      <c r="J21" s="72">
        <f>'9月'!AA19</f>
        <v>23.690000534057617</v>
      </c>
      <c r="K21" s="72">
        <f>'10月'!AA19</f>
        <v>20.100000381469727</v>
      </c>
      <c r="L21" s="72">
        <f>'11月'!AA19</f>
        <v>11.4399995803833</v>
      </c>
      <c r="M21" s="73">
        <f>'12月'!AA19</f>
        <v>7.139999866485596</v>
      </c>
      <c r="N21" s="52"/>
    </row>
    <row r="22" spans="1:14" ht="16.5" customHeight="1">
      <c r="A22" s="70">
        <v>18</v>
      </c>
      <c r="B22" s="71">
        <f>'1月'!AA20</f>
        <v>8.579999923706055</v>
      </c>
      <c r="C22" s="72">
        <f>'2月'!AA20</f>
        <v>8.609999656677246</v>
      </c>
      <c r="D22" s="72">
        <f>'3月'!AA20</f>
        <v>19.290000915527344</v>
      </c>
      <c r="E22" s="72">
        <f>'4月'!AA20</f>
        <v>17.729999542236328</v>
      </c>
      <c r="F22" s="72">
        <f>'5月'!AA20</f>
        <v>27.450000762939453</v>
      </c>
      <c r="G22" s="72">
        <f>'6月'!AA20</f>
        <v>19.479999542236328</v>
      </c>
      <c r="H22" s="72">
        <f>'7月'!AA20</f>
        <v>25.639999389648438</v>
      </c>
      <c r="I22" s="72">
        <f>'8月'!AA20</f>
        <v>27.010000228881836</v>
      </c>
      <c r="J22" s="72">
        <f>'9月'!AA20</f>
        <v>22.040000915527344</v>
      </c>
      <c r="K22" s="72">
        <f>'10月'!AA20</f>
        <v>23.239999771118164</v>
      </c>
      <c r="L22" s="72">
        <f>'11月'!AA20</f>
        <v>12.539999961853027</v>
      </c>
      <c r="M22" s="73">
        <f>'12月'!AA20</f>
        <v>9.489999771118164</v>
      </c>
      <c r="N22" s="52"/>
    </row>
    <row r="23" spans="1:14" ht="16.5" customHeight="1">
      <c r="A23" s="70">
        <v>19</v>
      </c>
      <c r="B23" s="71">
        <f>'1月'!AA21</f>
        <v>13.789999961853027</v>
      </c>
      <c r="C23" s="72">
        <f>'2月'!AA21</f>
        <v>6.757999897003174</v>
      </c>
      <c r="D23" s="72">
        <f>'3月'!AA21</f>
        <v>22.209999084472656</v>
      </c>
      <c r="E23" s="72">
        <f>'4月'!AA21</f>
        <v>18.059999465942383</v>
      </c>
      <c r="F23" s="72">
        <f>'5月'!AA21</f>
        <v>26.31999969482422</v>
      </c>
      <c r="G23" s="72">
        <f>'6月'!AA21</f>
        <v>19.309999465942383</v>
      </c>
      <c r="H23" s="72">
        <f>'7月'!AA21</f>
        <v>32.20000076293945</v>
      </c>
      <c r="I23" s="72">
        <f>'8月'!AA21</f>
        <v>27.489999771118164</v>
      </c>
      <c r="J23" s="72">
        <f>'9月'!AA21</f>
        <v>21.6299991607666</v>
      </c>
      <c r="K23" s="72">
        <f>'10月'!AA21</f>
        <v>24.649999618530273</v>
      </c>
      <c r="L23" s="72">
        <f>'11月'!AA21</f>
        <v>9.569999694824219</v>
      </c>
      <c r="M23" s="73">
        <f>'12月'!AA21</f>
        <v>6.821000099182129</v>
      </c>
      <c r="N23" s="52"/>
    </row>
    <row r="24" spans="1:14" ht="16.5" customHeight="1">
      <c r="A24" s="74">
        <v>20</v>
      </c>
      <c r="B24" s="75">
        <f>'1月'!AA22</f>
        <v>8.239999771118164</v>
      </c>
      <c r="C24" s="76">
        <f>'2月'!AA22</f>
        <v>9.630000114440918</v>
      </c>
      <c r="D24" s="76">
        <f>'3月'!AA22</f>
        <v>15.510000228881836</v>
      </c>
      <c r="E24" s="76">
        <f>'4月'!AA22</f>
        <v>15.420000076293945</v>
      </c>
      <c r="F24" s="76">
        <f>'5月'!AA22</f>
        <v>24.260000228881836</v>
      </c>
      <c r="G24" s="76">
        <f>'6月'!AA22</f>
        <v>20.979999542236328</v>
      </c>
      <c r="H24" s="76">
        <f>'7月'!AA22</f>
        <v>25.670000076293945</v>
      </c>
      <c r="I24" s="76">
        <f>'8月'!AA22</f>
        <v>28.65999984741211</v>
      </c>
      <c r="J24" s="76">
        <f>'9月'!AA22</f>
        <v>25.1200008392334</v>
      </c>
      <c r="K24" s="76">
        <f>'10月'!AA22</f>
        <v>20.690000534057617</v>
      </c>
      <c r="L24" s="76">
        <f>'11月'!AA22</f>
        <v>13</v>
      </c>
      <c r="M24" s="77">
        <f>'12月'!AA22</f>
        <v>10.449999809265137</v>
      </c>
      <c r="N24" s="52"/>
    </row>
    <row r="25" spans="1:14" ht="16.5" customHeight="1">
      <c r="A25" s="66">
        <v>21</v>
      </c>
      <c r="B25" s="67">
        <f>'1月'!AA23</f>
        <v>7.78000020980835</v>
      </c>
      <c r="C25" s="68">
        <f>'2月'!AA23</f>
        <v>7.559999942779541</v>
      </c>
      <c r="D25" s="68">
        <f>'3月'!AA23</f>
        <v>10.9399995803833</v>
      </c>
      <c r="E25" s="68">
        <f>'4月'!AA23</f>
        <v>18.489999771118164</v>
      </c>
      <c r="F25" s="68">
        <f>'5月'!AA23</f>
        <v>28.40999984741211</v>
      </c>
      <c r="G25" s="68">
        <f>'6月'!AA23</f>
        <v>21.270000457763672</v>
      </c>
      <c r="H25" s="68">
        <f>'7月'!AA23</f>
        <v>23.18000030517578</v>
      </c>
      <c r="I25" s="68">
        <f>'8月'!AA23</f>
        <v>29.829999923706055</v>
      </c>
      <c r="J25" s="68">
        <f>'9月'!AA23</f>
        <v>21.690000534057617</v>
      </c>
      <c r="K25" s="68">
        <f>'10月'!AA23</f>
        <v>23.729999542236328</v>
      </c>
      <c r="L25" s="68">
        <f>'11月'!AA23</f>
        <v>16.079999923706055</v>
      </c>
      <c r="M25" s="69">
        <f>'12月'!AA23</f>
        <v>8.270000457763672</v>
      </c>
      <c r="N25" s="52"/>
    </row>
    <row r="26" spans="1:14" ht="16.5" customHeight="1">
      <c r="A26" s="70">
        <v>22</v>
      </c>
      <c r="B26" s="71">
        <f>'1月'!AA24</f>
        <v>8.84000015258789</v>
      </c>
      <c r="C26" s="72">
        <f>'2月'!AA24</f>
        <v>11.550000190734863</v>
      </c>
      <c r="D26" s="72">
        <f>'3月'!AA24</f>
        <v>17.059999465942383</v>
      </c>
      <c r="E26" s="72">
        <f>'4月'!AA24</f>
        <v>19.770000457763672</v>
      </c>
      <c r="F26" s="72">
        <f>'5月'!AA24</f>
        <v>23.850000381469727</v>
      </c>
      <c r="G26" s="72">
        <f>'6月'!AA24</f>
        <v>20.360000610351562</v>
      </c>
      <c r="H26" s="72">
        <f>'7月'!AA24</f>
        <v>24.790000915527344</v>
      </c>
      <c r="I26" s="72">
        <f>'8月'!AA24</f>
        <v>27.6200008392334</v>
      </c>
      <c r="J26" s="72">
        <f>'9月'!AA24</f>
        <v>24.1200008392334</v>
      </c>
      <c r="K26" s="72">
        <f>'10月'!AA24</f>
        <v>22.309999465942383</v>
      </c>
      <c r="L26" s="72">
        <f>'11月'!AA24</f>
        <v>8.329999923706055</v>
      </c>
      <c r="M26" s="73">
        <f>'12月'!AA24</f>
        <v>10.3100004196167</v>
      </c>
      <c r="N26" s="52"/>
    </row>
    <row r="27" spans="1:14" ht="16.5" customHeight="1">
      <c r="A27" s="70">
        <v>23</v>
      </c>
      <c r="B27" s="71">
        <f>'1月'!AA25</f>
        <v>13.869999885559082</v>
      </c>
      <c r="C27" s="72">
        <f>'2月'!AA25</f>
        <v>8.079999923706055</v>
      </c>
      <c r="D27" s="72">
        <f>'3月'!AA25</f>
        <v>15.289999961853027</v>
      </c>
      <c r="E27" s="72">
        <f>'4月'!AA25</f>
        <v>20.270000457763672</v>
      </c>
      <c r="F27" s="72">
        <f>'5月'!AA25</f>
        <v>22.940000534057617</v>
      </c>
      <c r="G27" s="72">
        <f>'6月'!AA25</f>
        <v>30.719999313354492</v>
      </c>
      <c r="H27" s="72">
        <f>'7月'!AA25</f>
        <v>24.31999969482422</v>
      </c>
      <c r="I27" s="72">
        <f>'8月'!AA25</f>
        <v>27.899999618530273</v>
      </c>
      <c r="J27" s="72">
        <f>'9月'!AA25</f>
        <v>25</v>
      </c>
      <c r="K27" s="72">
        <f>'10月'!AA25</f>
        <v>17.739999771118164</v>
      </c>
      <c r="L27" s="72">
        <f>'11月'!AA25</f>
        <v>16.739999771118164</v>
      </c>
      <c r="M27" s="73">
        <f>'12月'!AA25</f>
        <v>12.859999656677246</v>
      </c>
      <c r="N27" s="52"/>
    </row>
    <row r="28" spans="1:14" ht="16.5" customHeight="1">
      <c r="A28" s="70">
        <v>24</v>
      </c>
      <c r="B28" s="71">
        <f>'1月'!AA26</f>
        <v>10.670000076293945</v>
      </c>
      <c r="C28" s="72">
        <f>'2月'!AA26</f>
        <v>7.429999828338623</v>
      </c>
      <c r="D28" s="72">
        <f>'3月'!AA26</f>
        <v>8.670000076293945</v>
      </c>
      <c r="E28" s="72">
        <f>'4月'!AA26</f>
        <v>13.239999771118164</v>
      </c>
      <c r="F28" s="72">
        <f>'5月'!AA26</f>
        <v>19.940000534057617</v>
      </c>
      <c r="G28" s="72">
        <f>'6月'!AA26</f>
        <v>23.34000015258789</v>
      </c>
      <c r="H28" s="72">
        <f>'7月'!AA26</f>
        <v>27.1299991607666</v>
      </c>
      <c r="I28" s="72">
        <f>'8月'!AA26</f>
        <v>28.3799991607666</v>
      </c>
      <c r="J28" s="72">
        <f>'9月'!AA26</f>
        <v>23.399999618530273</v>
      </c>
      <c r="K28" s="72">
        <f>'10月'!AA26</f>
        <v>16.649999618530273</v>
      </c>
      <c r="L28" s="72">
        <f>'11月'!AA26</f>
        <v>14.930000305175781</v>
      </c>
      <c r="M28" s="73">
        <f>'12月'!AA26</f>
        <v>13.84000015258789</v>
      </c>
      <c r="N28" s="52"/>
    </row>
    <row r="29" spans="1:14" ht="16.5" customHeight="1">
      <c r="A29" s="70">
        <v>25</v>
      </c>
      <c r="B29" s="71">
        <f>'1月'!AA27</f>
        <v>8.4399995803833</v>
      </c>
      <c r="C29" s="72">
        <f>'2月'!AA27</f>
        <v>9.5600004196167</v>
      </c>
      <c r="D29" s="72">
        <f>'3月'!AA27</f>
        <v>7.360000133514404</v>
      </c>
      <c r="E29" s="72">
        <f>'4月'!AA27</f>
        <v>13.699999809265137</v>
      </c>
      <c r="F29" s="72">
        <f>'5月'!AA27</f>
        <v>18.15999984741211</v>
      </c>
      <c r="G29" s="72">
        <f>'6月'!AA27</f>
        <v>27.239999771118164</v>
      </c>
      <c r="H29" s="72">
        <f>'7月'!AA27</f>
        <v>32.099998474121094</v>
      </c>
      <c r="I29" s="72">
        <f>'8月'!AA27</f>
        <v>24.5</v>
      </c>
      <c r="J29" s="72">
        <f>'9月'!AA27</f>
        <v>24.15999984741211</v>
      </c>
      <c r="K29" s="72">
        <f>'10月'!AA27</f>
        <v>17.239999771118164</v>
      </c>
      <c r="L29" s="72">
        <f>'11月'!AA27</f>
        <v>15.229999542236328</v>
      </c>
      <c r="M29" s="73">
        <f>'12月'!AA27</f>
        <v>11.079999923706055</v>
      </c>
      <c r="N29" s="52"/>
    </row>
    <row r="30" spans="1:14" ht="16.5" customHeight="1">
      <c r="A30" s="70">
        <v>26</v>
      </c>
      <c r="B30" s="71">
        <f>'1月'!AA28</f>
        <v>10.75</v>
      </c>
      <c r="C30" s="72">
        <f>'2月'!AA28</f>
        <v>7.309999942779541</v>
      </c>
      <c r="D30" s="72">
        <f>'3月'!AA28</f>
        <v>12.050000190734863</v>
      </c>
      <c r="E30" s="72">
        <f>'4月'!AA28</f>
        <v>18.399999618530273</v>
      </c>
      <c r="F30" s="72">
        <f>'5月'!AA28</f>
        <v>20.719999313354492</v>
      </c>
      <c r="G30" s="72">
        <f>'6月'!AA28</f>
        <v>33.59000015258789</v>
      </c>
      <c r="H30" s="72">
        <f>'7月'!AA28</f>
        <v>33.38999938964844</v>
      </c>
      <c r="I30" s="72">
        <f>'8月'!AA28</f>
        <v>25.020000457763672</v>
      </c>
      <c r="J30" s="72">
        <f>'9月'!AA28</f>
        <v>23.18000030517578</v>
      </c>
      <c r="K30" s="72">
        <f>'10月'!AA28</f>
        <v>16.5</v>
      </c>
      <c r="L30" s="72">
        <f>'11月'!AA28</f>
        <v>16</v>
      </c>
      <c r="M30" s="73">
        <f>'12月'!AA28</f>
        <v>11.880000114440918</v>
      </c>
      <c r="N30" s="52"/>
    </row>
    <row r="31" spans="1:14" ht="16.5" customHeight="1">
      <c r="A31" s="70">
        <v>27</v>
      </c>
      <c r="B31" s="71">
        <f>'1月'!AA29</f>
        <v>11.609999656677246</v>
      </c>
      <c r="C31" s="72">
        <f>'2月'!AA29</f>
        <v>4.263999938964844</v>
      </c>
      <c r="D31" s="72">
        <f>'3月'!AA29</f>
        <v>9.850000381469727</v>
      </c>
      <c r="E31" s="72">
        <f>'4月'!AA29</f>
        <v>19.31999969482422</v>
      </c>
      <c r="F31" s="72">
        <f>'5月'!AA29</f>
        <v>21.780000686645508</v>
      </c>
      <c r="G31" s="72">
        <f>'6月'!AA29</f>
        <v>31.43000030517578</v>
      </c>
      <c r="H31" s="72">
        <f>'7月'!AA29</f>
        <v>29.170000076293945</v>
      </c>
      <c r="I31" s="72">
        <f>'8月'!AA29</f>
        <v>26.110000610351562</v>
      </c>
      <c r="J31" s="72">
        <f>'9月'!AA29</f>
        <v>20.940000534057617</v>
      </c>
      <c r="K31" s="72">
        <f>'10月'!AA29</f>
        <v>21.969999313354492</v>
      </c>
      <c r="L31" s="72">
        <f>'11月'!AA29</f>
        <v>16.81999969482422</v>
      </c>
      <c r="M31" s="73">
        <f>'12月'!AA29</f>
        <v>11.039999961853027</v>
      </c>
      <c r="N31" s="52"/>
    </row>
    <row r="32" spans="1:14" ht="16.5" customHeight="1">
      <c r="A32" s="70">
        <v>28</v>
      </c>
      <c r="B32" s="71">
        <f>'1月'!AA30</f>
        <v>7.590000152587891</v>
      </c>
      <c r="C32" s="72">
        <f>'2月'!AA30</f>
        <v>8.779999732971191</v>
      </c>
      <c r="D32" s="72">
        <f>'3月'!AA30</f>
        <v>9.630000114440918</v>
      </c>
      <c r="E32" s="72">
        <f>'4月'!AA30</f>
        <v>14.25</v>
      </c>
      <c r="F32" s="72">
        <f>'5月'!AA30</f>
        <v>19.43000030517578</v>
      </c>
      <c r="G32" s="72">
        <f>'6月'!AA30</f>
        <v>25.030000686645508</v>
      </c>
      <c r="H32" s="72">
        <f>'7月'!AA30</f>
        <v>28.309999465942383</v>
      </c>
      <c r="I32" s="72">
        <f>'8月'!AA30</f>
        <v>28.469999313354492</v>
      </c>
      <c r="J32" s="72">
        <f>'9月'!AA30</f>
        <v>24.600000381469727</v>
      </c>
      <c r="K32" s="72">
        <f>'10月'!AA30</f>
        <v>20.59000015258789</v>
      </c>
      <c r="L32" s="72">
        <f>'11月'!AA30</f>
        <v>15.9399995803833</v>
      </c>
      <c r="M32" s="73">
        <f>'12月'!AA30</f>
        <v>9.760000228881836</v>
      </c>
      <c r="N32" s="52"/>
    </row>
    <row r="33" spans="1:14" ht="16.5" customHeight="1">
      <c r="A33" s="70">
        <v>29</v>
      </c>
      <c r="B33" s="71">
        <f>'1月'!AA31</f>
        <v>10.850000381469727</v>
      </c>
      <c r="C33" s="72"/>
      <c r="D33" s="72">
        <f>'3月'!AA31</f>
        <v>10.779999732971191</v>
      </c>
      <c r="E33" s="72">
        <f>'4月'!AA31</f>
        <v>15.0600004196167</v>
      </c>
      <c r="F33" s="72">
        <f>'5月'!AA31</f>
        <v>18.729999542236328</v>
      </c>
      <c r="G33" s="72">
        <f>'6月'!AA31</f>
        <v>24.829999923706055</v>
      </c>
      <c r="H33" s="72">
        <f>'7月'!AA31</f>
        <v>30.170000076293945</v>
      </c>
      <c r="I33" s="72">
        <f>'8月'!AA31</f>
        <v>30.290000915527344</v>
      </c>
      <c r="J33" s="72">
        <f>'9月'!AA31</f>
        <v>23.559999465942383</v>
      </c>
      <c r="K33" s="72">
        <f>'10月'!AA31</f>
        <v>20.09000015258789</v>
      </c>
      <c r="L33" s="72">
        <f>'11月'!AA31</f>
        <v>12.109999656677246</v>
      </c>
      <c r="M33" s="73">
        <f>'12月'!AA31</f>
        <v>9.760000228881836</v>
      </c>
      <c r="N33" s="52"/>
    </row>
    <row r="34" spans="1:14" ht="16.5" customHeight="1">
      <c r="A34" s="70">
        <v>30</v>
      </c>
      <c r="B34" s="71">
        <f>'1月'!AA32</f>
        <v>10.9399995803833</v>
      </c>
      <c r="C34" s="72"/>
      <c r="D34" s="72">
        <f>'3月'!AA32</f>
        <v>10.029999732971191</v>
      </c>
      <c r="E34" s="72">
        <f>'4月'!AA32</f>
        <v>22.200000762939453</v>
      </c>
      <c r="F34" s="72">
        <f>'5月'!AA32</f>
        <v>20.56999969482422</v>
      </c>
      <c r="G34" s="72">
        <f>'6月'!AA32</f>
        <v>21.700000762939453</v>
      </c>
      <c r="H34" s="72">
        <f>'7月'!AA32</f>
        <v>29.309999465942383</v>
      </c>
      <c r="I34" s="72">
        <f>'8月'!AA32</f>
        <v>24.149999618530273</v>
      </c>
      <c r="J34" s="72">
        <f>'9月'!AA32</f>
        <v>20.399999618530273</v>
      </c>
      <c r="K34" s="72">
        <f>'10月'!AA32</f>
        <v>25.229999542236328</v>
      </c>
      <c r="L34" s="72">
        <f>'11月'!AA32</f>
        <v>10.9399995803833</v>
      </c>
      <c r="M34" s="73">
        <f>'12月'!AA32</f>
        <v>8.710000038146973</v>
      </c>
      <c r="N34" s="52"/>
    </row>
    <row r="35" spans="1:14" ht="16.5" customHeight="1">
      <c r="A35" s="78">
        <v>31</v>
      </c>
      <c r="B35" s="79">
        <f>'1月'!AA33</f>
        <v>7.980000019073486</v>
      </c>
      <c r="C35" s="80"/>
      <c r="D35" s="80">
        <f>'3月'!AA33</f>
        <v>11.579999923706055</v>
      </c>
      <c r="E35" s="80"/>
      <c r="F35" s="80">
        <f>'5月'!AA33</f>
        <v>17.790000915527344</v>
      </c>
      <c r="G35" s="80"/>
      <c r="H35" s="80">
        <f>'7月'!AA33</f>
        <v>23.219999313354492</v>
      </c>
      <c r="I35" s="80">
        <f>'8月'!AA33</f>
        <v>20.559999465942383</v>
      </c>
      <c r="J35" s="80"/>
      <c r="K35" s="80">
        <f>'10月'!AA33</f>
        <v>19.110000610351562</v>
      </c>
      <c r="L35" s="80"/>
      <c r="M35" s="81">
        <f>'12月'!AA33</f>
        <v>9.850000381469727</v>
      </c>
      <c r="N35" s="82"/>
    </row>
    <row r="36" spans="1:14" ht="16.5" customHeight="1">
      <c r="A36" s="237" t="s">
        <v>10</v>
      </c>
      <c r="B36" s="187">
        <f>AVERAGEA(B5:B35)</f>
        <v>9.616290261668544</v>
      </c>
      <c r="C36" s="188">
        <f aca="true" t="shared" si="0" ref="C36:M36">AVERAGEA(C5:C35)</f>
        <v>9.963642835617065</v>
      </c>
      <c r="D36" s="188">
        <f t="shared" si="0"/>
        <v>12.116000006275792</v>
      </c>
      <c r="E36" s="188">
        <f t="shared" si="0"/>
        <v>17.761666584014893</v>
      </c>
      <c r="F36" s="188">
        <f t="shared" si="0"/>
        <v>21.307096850487493</v>
      </c>
      <c r="G36" s="188">
        <f t="shared" si="0"/>
        <v>22.72766679128011</v>
      </c>
      <c r="H36" s="188">
        <f t="shared" si="0"/>
        <v>27.53354835510254</v>
      </c>
      <c r="I36" s="188">
        <f t="shared" si="0"/>
        <v>26.55387109325778</v>
      </c>
      <c r="J36" s="188">
        <f t="shared" si="0"/>
        <v>24.047999954223634</v>
      </c>
      <c r="K36" s="188">
        <f t="shared" si="0"/>
        <v>20.95903218177057</v>
      </c>
      <c r="L36" s="188">
        <f t="shared" si="0"/>
        <v>15.690999857584636</v>
      </c>
      <c r="M36" s="189">
        <f t="shared" si="0"/>
        <v>11.374548419829338</v>
      </c>
      <c r="N36" s="82"/>
    </row>
    <row r="37" spans="1:14" ht="16.5" customHeight="1">
      <c r="A37" s="238" t="s">
        <v>41</v>
      </c>
      <c r="B37" s="234">
        <f>MAXA(B5:B35)</f>
        <v>13.869999885559082</v>
      </c>
      <c r="C37" s="235">
        <f aca="true" t="shared" si="1" ref="C37:M37">MAXA(C5:C35)</f>
        <v>23.18000030517578</v>
      </c>
      <c r="D37" s="235">
        <f t="shared" si="1"/>
        <v>22.209999084472656</v>
      </c>
      <c r="E37" s="235">
        <f t="shared" si="1"/>
        <v>25.90999984741211</v>
      </c>
      <c r="F37" s="235">
        <f t="shared" si="1"/>
        <v>28.40999984741211</v>
      </c>
      <c r="G37" s="235">
        <f t="shared" si="1"/>
        <v>33.59000015258789</v>
      </c>
      <c r="H37" s="235">
        <f t="shared" si="1"/>
        <v>34.400001525878906</v>
      </c>
      <c r="I37" s="235">
        <f t="shared" si="1"/>
        <v>30.290000915527344</v>
      </c>
      <c r="J37" s="235">
        <f t="shared" si="1"/>
        <v>28.709999084472656</v>
      </c>
      <c r="K37" s="235">
        <f t="shared" si="1"/>
        <v>25.229999542236328</v>
      </c>
      <c r="L37" s="235">
        <f t="shared" si="1"/>
        <v>23.389999389648438</v>
      </c>
      <c r="M37" s="236">
        <f t="shared" si="1"/>
        <v>16.389999389648438</v>
      </c>
      <c r="N37" s="82"/>
    </row>
    <row r="38" spans="1:14" ht="16.5" customHeight="1">
      <c r="A38" s="239" t="s">
        <v>36</v>
      </c>
      <c r="B38" s="83">
        <f>AVERAGEA(B5:B14)</f>
        <v>9.389499998092651</v>
      </c>
      <c r="C38" s="84">
        <f aca="true" t="shared" si="2" ref="C38:M38">AVERAGEA(C5:C14)</f>
        <v>9.732999992370605</v>
      </c>
      <c r="D38" s="84">
        <f t="shared" si="2"/>
        <v>10.246600151062012</v>
      </c>
      <c r="E38" s="84">
        <f t="shared" si="2"/>
        <v>16.75699987411499</v>
      </c>
      <c r="F38" s="84">
        <f t="shared" si="2"/>
        <v>20.797000122070312</v>
      </c>
      <c r="G38" s="84">
        <f t="shared" si="2"/>
        <v>21.52000026702881</v>
      </c>
      <c r="H38" s="84">
        <f t="shared" si="2"/>
        <v>25.782999992370605</v>
      </c>
      <c r="I38" s="84">
        <f t="shared" si="2"/>
        <v>25.828000259399413</v>
      </c>
      <c r="J38" s="84">
        <f t="shared" si="2"/>
        <v>24.95199966430664</v>
      </c>
      <c r="K38" s="84">
        <f t="shared" si="2"/>
        <v>21.629999923706055</v>
      </c>
      <c r="L38" s="84">
        <f t="shared" si="2"/>
        <v>18.117999744415282</v>
      </c>
      <c r="M38" s="85">
        <f t="shared" si="2"/>
        <v>13.5</v>
      </c>
      <c r="N38" s="82"/>
    </row>
    <row r="39" spans="1:14" ht="16.5" customHeight="1">
      <c r="A39" s="240" t="s">
        <v>37</v>
      </c>
      <c r="B39" s="86">
        <f>AVERAGEA(B15:B24)</f>
        <v>9.488999843597412</v>
      </c>
      <c r="C39" s="87">
        <f aca="true" t="shared" si="3" ref="C39:M39">AVERAGEA(C15:C24)</f>
        <v>11.711799955368042</v>
      </c>
      <c r="D39" s="87">
        <f t="shared" si="3"/>
        <v>14.988999938964843</v>
      </c>
      <c r="E39" s="87">
        <f t="shared" si="3"/>
        <v>19.05799980163574</v>
      </c>
      <c r="F39" s="87">
        <f t="shared" si="3"/>
        <v>22.022999954223632</v>
      </c>
      <c r="G39" s="87">
        <f t="shared" si="3"/>
        <v>20.711999893188477</v>
      </c>
      <c r="H39" s="87">
        <f t="shared" si="3"/>
        <v>29.062000274658203</v>
      </c>
      <c r="I39" s="87">
        <f t="shared" si="3"/>
        <v>27.206000137329102</v>
      </c>
      <c r="J39" s="87">
        <f t="shared" si="3"/>
        <v>24.08700008392334</v>
      </c>
      <c r="K39" s="87">
        <f t="shared" si="3"/>
        <v>21.227000045776368</v>
      </c>
      <c r="L39" s="87">
        <f t="shared" si="3"/>
        <v>14.643000030517578</v>
      </c>
      <c r="M39" s="88">
        <f t="shared" si="3"/>
        <v>10.025099945068359</v>
      </c>
      <c r="N39" s="52"/>
    </row>
    <row r="40" spans="1:14" ht="16.5" customHeight="1">
      <c r="A40" s="241" t="s">
        <v>38</v>
      </c>
      <c r="B40" s="89">
        <f>AVERAGEA(B25:B35)</f>
        <v>9.938181790438565</v>
      </c>
      <c r="C40" s="90">
        <f aca="true" t="shared" si="4" ref="C40:M40">AVERAGEA(C25:C35)</f>
        <v>8.06674998998642</v>
      </c>
      <c r="D40" s="90">
        <f t="shared" si="4"/>
        <v>11.203636299480092</v>
      </c>
      <c r="E40" s="90">
        <f t="shared" si="4"/>
        <v>17.470000076293946</v>
      </c>
      <c r="F40" s="90">
        <f t="shared" si="4"/>
        <v>21.120000145652078</v>
      </c>
      <c r="G40" s="90">
        <f t="shared" si="4"/>
        <v>25.951000213623047</v>
      </c>
      <c r="H40" s="90">
        <f t="shared" si="4"/>
        <v>27.73545421253551</v>
      </c>
      <c r="I40" s="90">
        <f t="shared" si="4"/>
        <v>26.620909083973277</v>
      </c>
      <c r="J40" s="90">
        <f t="shared" si="4"/>
        <v>23.10500011444092</v>
      </c>
      <c r="K40" s="90">
        <f t="shared" si="4"/>
        <v>20.10545435818759</v>
      </c>
      <c r="L40" s="90">
        <f t="shared" si="4"/>
        <v>14.311999797821045</v>
      </c>
      <c r="M40" s="91">
        <f t="shared" si="4"/>
        <v>10.66909105127508</v>
      </c>
      <c r="N40" s="52"/>
    </row>
    <row r="41" spans="1:14" ht="16.5" customHeight="1">
      <c r="A41" s="242" t="s">
        <v>42</v>
      </c>
      <c r="B41" s="92">
        <f>DCOUNTA($A3:$M35,2,B45:B46)</f>
        <v>0</v>
      </c>
      <c r="C41" s="93">
        <f>DCOUNTA($A3:$M35,3,C45:C46)</f>
        <v>0</v>
      </c>
      <c r="D41" s="93">
        <f>DCOUNTA($A3:$M35,4,D45:D46)</f>
        <v>0</v>
      </c>
      <c r="E41" s="93">
        <f>DCOUNTA($A3:$M35,5,E45:E46)</f>
        <v>0</v>
      </c>
      <c r="F41" s="93">
        <f>DCOUNTA($A3:$M35,6,F45:F46)</f>
        <v>0</v>
      </c>
      <c r="G41" s="93">
        <f>DCOUNTA($A3:$M35,7,G45:G46)</f>
        <v>0</v>
      </c>
      <c r="H41" s="93">
        <f>DCOUNTA($A3:$M35,8,H45:H46)</f>
        <v>0</v>
      </c>
      <c r="I41" s="93">
        <f>DCOUNTA($A3:$M35,9,I45:I46)</f>
        <v>0</v>
      </c>
      <c r="J41" s="93">
        <f>DCOUNTA($A3:$M35,10,J45:J46)</f>
        <v>0</v>
      </c>
      <c r="K41" s="93">
        <f>DCOUNTA($A3:$M35,11,K45:K46)</f>
        <v>0</v>
      </c>
      <c r="L41" s="93">
        <f>DCOUNTA($A3:$M35,12,L45:L46)</f>
        <v>0</v>
      </c>
      <c r="M41" s="94">
        <f>DCOUNTA($A3:$M35,13,M45:M46)</f>
        <v>0</v>
      </c>
      <c r="N41" s="52"/>
    </row>
    <row r="42" spans="1:14" ht="16.5" customHeight="1">
      <c r="A42" s="243" t="s">
        <v>43</v>
      </c>
      <c r="B42" s="95">
        <f>DCOUNTA($A3:$M35,2,B48:B49)</f>
        <v>0</v>
      </c>
      <c r="C42" s="96">
        <f>DCOUNTA($A3:$M35,3,C48:C49)</f>
        <v>0</v>
      </c>
      <c r="D42" s="96">
        <f>DCOUNTA($A3:$M35,4,D48:D49)</f>
        <v>0</v>
      </c>
      <c r="E42" s="96">
        <f>DCOUNTA($A3:$M35,5,E48:E49)</f>
        <v>1</v>
      </c>
      <c r="F42" s="96">
        <f>DCOUNTA($A3:$M35,6,F48:F49)</f>
        <v>4</v>
      </c>
      <c r="G42" s="96">
        <f>DCOUNTA($A3:$M35,7,G48:G49)</f>
        <v>6</v>
      </c>
      <c r="H42" s="96">
        <f>DCOUNTA($A3:$M35,8,H48:H49)</f>
        <v>22</v>
      </c>
      <c r="I42" s="96">
        <f>DCOUNTA($A3:$M35,9,I48:I49)</f>
        <v>25</v>
      </c>
      <c r="J42" s="96">
        <f>DCOUNTA($A3:$M35,10,J48:J49)</f>
        <v>10</v>
      </c>
      <c r="K42" s="96">
        <f>DCOUNTA($A3:$M35,11,K48:K49)</f>
        <v>1</v>
      </c>
      <c r="L42" s="96">
        <f>DCOUNTA($A3:$M35,12,L48:L49)</f>
        <v>0</v>
      </c>
      <c r="M42" s="97">
        <f>DCOUNTA($A3:$M35,13,M48:M49)</f>
        <v>0</v>
      </c>
      <c r="N42" s="52"/>
    </row>
    <row r="43" spans="1:14" ht="16.5" customHeight="1">
      <c r="A43" s="241" t="s">
        <v>44</v>
      </c>
      <c r="B43" s="98">
        <f>DCOUNTA($A3:$M35,2,B51:B52)</f>
        <v>0</v>
      </c>
      <c r="C43" s="99">
        <f>DCOUNTA($A3:$M35,3,C51:C52)</f>
        <v>0</v>
      </c>
      <c r="D43" s="99">
        <f>DCOUNTA($A3:$M35,4,D51:D52)</f>
        <v>0</v>
      </c>
      <c r="E43" s="99">
        <f>DCOUNTA($A3:$M35,5,E51:E52)</f>
        <v>0</v>
      </c>
      <c r="F43" s="99">
        <f>DCOUNTA($A3:$M35,6,F51:F52)</f>
        <v>0</v>
      </c>
      <c r="G43" s="99">
        <f>DCOUNTA($A3:$M35,7,G51:G52)</f>
        <v>3</v>
      </c>
      <c r="H43" s="99">
        <f>DCOUNTA($A3:$M35,8,H51:H52)</f>
        <v>9</v>
      </c>
      <c r="I43" s="99">
        <f>DCOUNTA($A3:$M35,9,I51:I52)</f>
        <v>1</v>
      </c>
      <c r="J43" s="99">
        <f>DCOUNTA($A3:$M35,10,J51:J52)</f>
        <v>0</v>
      </c>
      <c r="K43" s="99">
        <f>DCOUNTA($A3:$M35,11,K51:K52)</f>
        <v>0</v>
      </c>
      <c r="L43" s="99">
        <f>DCOUNTA($A3:$M35,12,L51:L52)</f>
        <v>0</v>
      </c>
      <c r="M43" s="100">
        <f>DCOUNTA($A3:$M35,13,M51:M52)</f>
        <v>0</v>
      </c>
      <c r="N43" s="52"/>
    </row>
    <row r="44" spans="1:14" ht="16.5" customHeight="1">
      <c r="A44" s="244" t="s">
        <v>39</v>
      </c>
      <c r="B44" s="190">
        <v>9.158602150537634</v>
      </c>
      <c r="C44" s="191">
        <v>8.965369458128079</v>
      </c>
      <c r="D44" s="191">
        <v>11.129032258064516</v>
      </c>
      <c r="E44" s="191">
        <v>16.29988888888889</v>
      </c>
      <c r="F44" s="191">
        <v>20.053440860215055</v>
      </c>
      <c r="G44" s="191">
        <v>22.426588888888894</v>
      </c>
      <c r="H44" s="191">
        <v>26.342903225806456</v>
      </c>
      <c r="I44" s="191">
        <v>28.34086021505376</v>
      </c>
      <c r="J44" s="191">
        <v>25.04055555555556</v>
      </c>
      <c r="K44" s="191">
        <v>20.539032258064513</v>
      </c>
      <c r="L44" s="191">
        <v>16.169777777777778</v>
      </c>
      <c r="M44" s="192">
        <v>11.78322580645161</v>
      </c>
      <c r="N44" s="52"/>
    </row>
    <row r="45" spans="1:13" ht="12">
      <c r="A45" s="101" t="s">
        <v>45</v>
      </c>
      <c r="B45" s="102" t="s">
        <v>23</v>
      </c>
      <c r="C45" s="102" t="s">
        <v>24</v>
      </c>
      <c r="D45" s="102" t="s">
        <v>25</v>
      </c>
      <c r="E45" s="102" t="s">
        <v>26</v>
      </c>
      <c r="F45" s="102" t="s">
        <v>27</v>
      </c>
      <c r="G45" s="102" t="s">
        <v>28</v>
      </c>
      <c r="H45" s="102" t="s">
        <v>29</v>
      </c>
      <c r="I45" s="102" t="s">
        <v>30</v>
      </c>
      <c r="J45" s="102" t="s">
        <v>31</v>
      </c>
      <c r="K45" s="102" t="s">
        <v>32</v>
      </c>
      <c r="L45" s="102" t="s">
        <v>33</v>
      </c>
      <c r="M45" s="102" t="s">
        <v>34</v>
      </c>
    </row>
    <row r="46" spans="2:13" ht="12">
      <c r="B46" s="256" t="s">
        <v>46</v>
      </c>
      <c r="C46" s="103" t="s">
        <v>46</v>
      </c>
      <c r="D46" s="103" t="s">
        <v>46</v>
      </c>
      <c r="E46" s="103" t="s">
        <v>46</v>
      </c>
      <c r="F46" s="103" t="s">
        <v>46</v>
      </c>
      <c r="G46" s="103" t="s">
        <v>46</v>
      </c>
      <c r="H46" s="103" t="s">
        <v>46</v>
      </c>
      <c r="I46" s="103" t="s">
        <v>46</v>
      </c>
      <c r="J46" s="103" t="s">
        <v>46</v>
      </c>
      <c r="K46" s="103" t="s">
        <v>46</v>
      </c>
      <c r="L46" s="103" t="s">
        <v>46</v>
      </c>
      <c r="M46" s="103" t="s">
        <v>46</v>
      </c>
    </row>
    <row r="48" spans="1:13" ht="12">
      <c r="A48" s="101" t="s">
        <v>47</v>
      </c>
      <c r="B48" s="102" t="s">
        <v>23</v>
      </c>
      <c r="C48" s="102" t="s">
        <v>24</v>
      </c>
      <c r="D48" s="102" t="s">
        <v>25</v>
      </c>
      <c r="E48" s="102" t="s">
        <v>26</v>
      </c>
      <c r="F48" s="102" t="s">
        <v>27</v>
      </c>
      <c r="G48" s="102" t="s">
        <v>28</v>
      </c>
      <c r="H48" s="102" t="s">
        <v>29</v>
      </c>
      <c r="I48" s="102" t="s">
        <v>30</v>
      </c>
      <c r="J48" s="102" t="s">
        <v>31</v>
      </c>
      <c r="K48" s="102" t="s">
        <v>32</v>
      </c>
      <c r="L48" s="102" t="s">
        <v>33</v>
      </c>
      <c r="M48" s="102" t="s">
        <v>34</v>
      </c>
    </row>
    <row r="49" spans="2:13" ht="12">
      <c r="B49" s="256" t="s">
        <v>48</v>
      </c>
      <c r="C49" s="103" t="s">
        <v>48</v>
      </c>
      <c r="D49" s="103" t="s">
        <v>48</v>
      </c>
      <c r="E49" s="103" t="s">
        <v>48</v>
      </c>
      <c r="F49" s="103" t="s">
        <v>48</v>
      </c>
      <c r="G49" s="103" t="s">
        <v>48</v>
      </c>
      <c r="H49" s="103" t="s">
        <v>48</v>
      </c>
      <c r="I49" s="103" t="s">
        <v>48</v>
      </c>
      <c r="J49" s="103" t="s">
        <v>48</v>
      </c>
      <c r="K49" s="103" t="s">
        <v>48</v>
      </c>
      <c r="L49" s="103" t="s">
        <v>48</v>
      </c>
      <c r="M49" s="103" t="s">
        <v>48</v>
      </c>
    </row>
    <row r="51" spans="1:13" ht="12">
      <c r="A51" s="101" t="s">
        <v>49</v>
      </c>
      <c r="B51" s="102" t="s">
        <v>23</v>
      </c>
      <c r="C51" s="102" t="s">
        <v>24</v>
      </c>
      <c r="D51" s="102" t="s">
        <v>25</v>
      </c>
      <c r="E51" s="102" t="s">
        <v>26</v>
      </c>
      <c r="F51" s="102" t="s">
        <v>27</v>
      </c>
      <c r="G51" s="102" t="s">
        <v>28</v>
      </c>
      <c r="H51" s="102" t="s">
        <v>29</v>
      </c>
      <c r="I51" s="102" t="s">
        <v>30</v>
      </c>
      <c r="J51" s="102" t="s">
        <v>31</v>
      </c>
      <c r="K51" s="102" t="s">
        <v>32</v>
      </c>
      <c r="L51" s="102" t="s">
        <v>33</v>
      </c>
      <c r="M51" s="102" t="s">
        <v>34</v>
      </c>
    </row>
    <row r="52" spans="2:13" ht="12">
      <c r="B52" s="256" t="s">
        <v>50</v>
      </c>
      <c r="C52" s="103" t="s">
        <v>50</v>
      </c>
      <c r="D52" s="103" t="s">
        <v>50</v>
      </c>
      <c r="E52" s="103" t="s">
        <v>50</v>
      </c>
      <c r="F52" s="103" t="s">
        <v>50</v>
      </c>
      <c r="G52" s="103" t="s">
        <v>50</v>
      </c>
      <c r="H52" s="103" t="s">
        <v>50</v>
      </c>
      <c r="I52" s="103" t="s">
        <v>50</v>
      </c>
      <c r="J52" s="103" t="s">
        <v>50</v>
      </c>
      <c r="K52" s="103" t="s">
        <v>50</v>
      </c>
      <c r="L52" s="103" t="s">
        <v>50</v>
      </c>
      <c r="M52" s="103" t="s">
        <v>50</v>
      </c>
    </row>
    <row r="56" ht="12">
      <c r="A56" s="101" t="s">
        <v>51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52</v>
      </c>
      <c r="B1" s="105"/>
      <c r="C1" s="105"/>
      <c r="D1" s="105"/>
      <c r="E1" s="105"/>
      <c r="F1" s="105"/>
      <c r="G1" s="106"/>
      <c r="H1" s="106"/>
      <c r="I1" s="172">
        <f>'1月'!Z1</f>
        <v>2009</v>
      </c>
      <c r="J1" s="171" t="s">
        <v>2</v>
      </c>
      <c r="K1" s="170" t="str">
        <f>("（平成"&amp;TEXT((I1-1988),"0")&amp;"年）")</f>
        <v>（平成21年）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23</v>
      </c>
      <c r="C3" s="115" t="s">
        <v>24</v>
      </c>
      <c r="D3" s="115" t="s">
        <v>25</v>
      </c>
      <c r="E3" s="115" t="s">
        <v>26</v>
      </c>
      <c r="F3" s="115" t="s">
        <v>27</v>
      </c>
      <c r="G3" s="115" t="s">
        <v>28</v>
      </c>
      <c r="H3" s="115" t="s">
        <v>29</v>
      </c>
      <c r="I3" s="115" t="s">
        <v>30</v>
      </c>
      <c r="J3" s="115" t="s">
        <v>31</v>
      </c>
      <c r="K3" s="115" t="s">
        <v>32</v>
      </c>
      <c r="L3" s="115" t="s">
        <v>33</v>
      </c>
      <c r="M3" s="116" t="s">
        <v>34</v>
      </c>
      <c r="N3" s="107"/>
    </row>
    <row r="4" spans="1:14" ht="18" customHeight="1">
      <c r="A4" s="117" t="s">
        <v>35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-3.617000102996826</v>
      </c>
      <c r="C5" s="123">
        <f>'2月'!AD3</f>
        <v>1.3070000410079956</v>
      </c>
      <c r="D5" s="123">
        <f>'3月'!AD3</f>
        <v>4.71999979019165</v>
      </c>
      <c r="E5" s="123">
        <f>'4月'!AD3</f>
        <v>3.9030001163482666</v>
      </c>
      <c r="F5" s="123">
        <f>'5月'!AD3</f>
        <v>8.90999984741211</v>
      </c>
      <c r="G5" s="123">
        <f>'6月'!AD3</f>
        <v>13.079999923706055</v>
      </c>
      <c r="H5" s="123">
        <f>'7月'!AD3</f>
        <v>19.3700008392334</v>
      </c>
      <c r="I5" s="123">
        <f>'8月'!AD3</f>
        <v>19.209999084472656</v>
      </c>
      <c r="J5" s="123">
        <f>'9月'!AD3</f>
        <v>17.75</v>
      </c>
      <c r="K5" s="123">
        <f>'10月'!AD3</f>
        <v>17.700000762939453</v>
      </c>
      <c r="L5" s="123">
        <f>'11月'!AD3</f>
        <v>12.199999809265137</v>
      </c>
      <c r="M5" s="124">
        <f>'12月'!AD3</f>
        <v>4.006999969482422</v>
      </c>
      <c r="N5" s="107"/>
    </row>
    <row r="6" spans="1:14" ht="18" customHeight="1">
      <c r="A6" s="125">
        <v>2</v>
      </c>
      <c r="B6" s="126">
        <f>'1月'!AD4</f>
        <v>-1.5399999618530273</v>
      </c>
      <c r="C6" s="127">
        <f>'2月'!AD4</f>
        <v>-1.2230000495910645</v>
      </c>
      <c r="D6" s="127">
        <f>'3月'!AD4</f>
        <v>-0.2849999964237213</v>
      </c>
      <c r="E6" s="127">
        <f>'4月'!AD4</f>
        <v>2.436000108718872</v>
      </c>
      <c r="F6" s="127">
        <f>'5月'!AD4</f>
        <v>10.329999923706055</v>
      </c>
      <c r="G6" s="127">
        <f>'6月'!AD4</f>
        <v>11.75</v>
      </c>
      <c r="H6" s="127">
        <f>'7月'!AD4</f>
        <v>18.059999465942383</v>
      </c>
      <c r="I6" s="127">
        <f>'8月'!AD4</f>
        <v>19.719999313354492</v>
      </c>
      <c r="J6" s="127">
        <f>'9月'!AD4</f>
        <v>19.540000915527344</v>
      </c>
      <c r="K6" s="127">
        <f>'10月'!AD4</f>
        <v>16.59000015258789</v>
      </c>
      <c r="L6" s="127">
        <f>'11月'!AD4</f>
        <v>3.8450000286102295</v>
      </c>
      <c r="M6" s="128">
        <f>'12月'!AD4</f>
        <v>2.7309999465942383</v>
      </c>
      <c r="N6" s="107"/>
    </row>
    <row r="7" spans="1:14" ht="18" customHeight="1">
      <c r="A7" s="125">
        <v>3</v>
      </c>
      <c r="B7" s="126">
        <f>'1月'!AD5</f>
        <v>-0.27399998903274536</v>
      </c>
      <c r="C7" s="127">
        <f>'2月'!AD5</f>
        <v>-0.4320000112056732</v>
      </c>
      <c r="D7" s="127">
        <f>'3月'!AD5</f>
        <v>-0.35899999737739563</v>
      </c>
      <c r="E7" s="127">
        <f>'4月'!AD5</f>
        <v>2.36299991607666</v>
      </c>
      <c r="F7" s="127">
        <f>'5月'!AD5</f>
        <v>13.8100004196167</v>
      </c>
      <c r="G7" s="127">
        <f>'6月'!AD5</f>
        <v>17.75</v>
      </c>
      <c r="H7" s="127">
        <f>'7月'!AD5</f>
        <v>18.290000915527344</v>
      </c>
      <c r="I7" s="127">
        <f>'8月'!AD5</f>
        <v>21.100000381469727</v>
      </c>
      <c r="J7" s="127">
        <f>'9月'!AD5</f>
        <v>19.420000076293945</v>
      </c>
      <c r="K7" s="127">
        <f>'10月'!AD5</f>
        <v>19.40999984741211</v>
      </c>
      <c r="L7" s="127">
        <f>'11月'!AD5</f>
        <v>3.194000005722046</v>
      </c>
      <c r="M7" s="128">
        <f>'12月'!AD5</f>
        <v>7.699999809265137</v>
      </c>
      <c r="N7" s="107"/>
    </row>
    <row r="8" spans="1:14" ht="18" customHeight="1">
      <c r="A8" s="125">
        <v>4</v>
      </c>
      <c r="B8" s="126">
        <f>'1月'!AD6</f>
        <v>-1.8669999837875366</v>
      </c>
      <c r="C8" s="127">
        <f>'2月'!AD6</f>
        <v>2.0999999046325684</v>
      </c>
      <c r="D8" s="127">
        <f>'3月'!AD6</f>
        <v>0.17900000512599945</v>
      </c>
      <c r="E8" s="127">
        <f>'4月'!AD6</f>
        <v>4.081999778747559</v>
      </c>
      <c r="F8" s="127">
        <f>'5月'!AD6</f>
        <v>15.699999809265137</v>
      </c>
      <c r="G8" s="127">
        <f>'6月'!AD6</f>
        <v>17.15999984741211</v>
      </c>
      <c r="H8" s="127">
        <f>'7月'!AD6</f>
        <v>18.920000076293945</v>
      </c>
      <c r="I8" s="127">
        <f>'8月'!AD6</f>
        <v>20.709999084472656</v>
      </c>
      <c r="J8" s="127">
        <f>'9月'!AD6</f>
        <v>18.299999237060547</v>
      </c>
      <c r="K8" s="127">
        <f>'10月'!AD6</f>
        <v>16.270000457763672</v>
      </c>
      <c r="L8" s="127">
        <f>'11月'!AD6</f>
        <v>1.6549999713897705</v>
      </c>
      <c r="M8" s="128">
        <f>'12月'!AD6</f>
        <v>6.119999885559082</v>
      </c>
      <c r="N8" s="107"/>
    </row>
    <row r="9" spans="1:14" ht="18" customHeight="1">
      <c r="A9" s="125">
        <v>5</v>
      </c>
      <c r="B9" s="126">
        <f>'1月'!AD7</f>
        <v>-2.489000082015991</v>
      </c>
      <c r="C9" s="127">
        <f>'2月'!AD7</f>
        <v>-1.2020000219345093</v>
      </c>
      <c r="D9" s="127">
        <f>'3月'!AD7</f>
        <v>0.38999998569488525</v>
      </c>
      <c r="E9" s="127">
        <f>'4月'!AD7</f>
        <v>6.879000186920166</v>
      </c>
      <c r="F9" s="127">
        <f>'5月'!AD7</f>
        <v>14.789999961853027</v>
      </c>
      <c r="G9" s="127">
        <f>'6月'!AD7</f>
        <v>16.360000610351562</v>
      </c>
      <c r="H9" s="127">
        <f>'7月'!AD7</f>
        <v>18.190000534057617</v>
      </c>
      <c r="I9" s="127">
        <f>'8月'!AD7</f>
        <v>21.670000076293945</v>
      </c>
      <c r="J9" s="127">
        <f>'9月'!AD7</f>
        <v>18.549999237060547</v>
      </c>
      <c r="K9" s="127">
        <f>'10月'!AD7</f>
        <v>15.619999885559082</v>
      </c>
      <c r="L9" s="127">
        <f>'11月'!AD7</f>
        <v>6.979000091552734</v>
      </c>
      <c r="M9" s="128">
        <f>'12月'!AD7</f>
        <v>5.179999828338623</v>
      </c>
      <c r="N9" s="107"/>
    </row>
    <row r="10" spans="1:14" ht="18" customHeight="1">
      <c r="A10" s="125">
        <v>6</v>
      </c>
      <c r="B10" s="126">
        <f>'1月'!AD8</f>
        <v>-0.36899998784065247</v>
      </c>
      <c r="C10" s="127">
        <f>'2月'!AD8</f>
        <v>0.16899999976158142</v>
      </c>
      <c r="D10" s="127">
        <f>'3月'!AD8</f>
        <v>4.672999858856201</v>
      </c>
      <c r="E10" s="127">
        <f>'4月'!AD8</f>
        <v>4.440000057220459</v>
      </c>
      <c r="F10" s="127">
        <f>'5月'!AD8</f>
        <v>14.15999984741211</v>
      </c>
      <c r="G10" s="127">
        <f>'6月'!AD8</f>
        <v>16.950000762939453</v>
      </c>
      <c r="H10" s="127">
        <f>'7月'!AD8</f>
        <v>18.969999313354492</v>
      </c>
      <c r="I10" s="127">
        <f>'8月'!AD8</f>
        <v>21.8799991607666</v>
      </c>
      <c r="J10" s="127">
        <f>'9月'!AD8</f>
        <v>20.09000015258789</v>
      </c>
      <c r="K10" s="127">
        <f>'10月'!AD8</f>
        <v>15.420000076293945</v>
      </c>
      <c r="L10" s="127">
        <f>'11月'!AD8</f>
        <v>6.751999855041504</v>
      </c>
      <c r="M10" s="128">
        <f>'12月'!AD8</f>
        <v>6.235000133514404</v>
      </c>
      <c r="N10" s="107"/>
    </row>
    <row r="11" spans="1:14" ht="18" customHeight="1">
      <c r="A11" s="125">
        <v>7</v>
      </c>
      <c r="B11" s="126">
        <f>'1月'!AD9</f>
        <v>1.434999942779541</v>
      </c>
      <c r="C11" s="127">
        <f>'2月'!AD9</f>
        <v>-1.1710000038146973</v>
      </c>
      <c r="D11" s="127">
        <f>'3月'!AD9</f>
        <v>4.980000019073486</v>
      </c>
      <c r="E11" s="127">
        <f>'4月'!AD9</f>
        <v>7.070000171661377</v>
      </c>
      <c r="F11" s="127">
        <f>'5月'!AD9</f>
        <v>14.5</v>
      </c>
      <c r="G11" s="127">
        <f>'6月'!AD9</f>
        <v>14.760000228881836</v>
      </c>
      <c r="H11" s="127">
        <f>'7月'!AD9</f>
        <v>21.899999618530273</v>
      </c>
      <c r="I11" s="127">
        <f>'8月'!AD9</f>
        <v>23.149999618530273</v>
      </c>
      <c r="J11" s="127">
        <f>'9月'!AD9</f>
        <v>17.25</v>
      </c>
      <c r="K11" s="127">
        <f>'10月'!AD9</f>
        <v>15.890000343322754</v>
      </c>
      <c r="L11" s="127">
        <f>'11月'!AD9</f>
        <v>7.760000228881836</v>
      </c>
      <c r="M11" s="128">
        <f>'12月'!AD9</f>
        <v>2.4679999351501465</v>
      </c>
      <c r="N11" s="107"/>
    </row>
    <row r="12" spans="1:14" ht="18" customHeight="1">
      <c r="A12" s="125">
        <v>8</v>
      </c>
      <c r="B12" s="126">
        <f>'1月'!AD10</f>
        <v>-0.06300000101327896</v>
      </c>
      <c r="C12" s="127">
        <f>'2月'!AD10</f>
        <v>-0.5059999823570251</v>
      </c>
      <c r="D12" s="127">
        <f>'3月'!AD10</f>
        <v>4.35699987411499</v>
      </c>
      <c r="E12" s="127">
        <f>'4月'!AD10</f>
        <v>7.090000152587891</v>
      </c>
      <c r="F12" s="127">
        <f>'5月'!AD10</f>
        <v>13.350000381469727</v>
      </c>
      <c r="G12" s="127">
        <f>'6月'!AD10</f>
        <v>14.369999885559082</v>
      </c>
      <c r="H12" s="127">
        <f>'7月'!AD10</f>
        <v>22.489999771118164</v>
      </c>
      <c r="I12" s="127">
        <f>'8月'!AD10</f>
        <v>22.5</v>
      </c>
      <c r="J12" s="127">
        <f>'9月'!AD10</f>
        <v>19.100000381469727</v>
      </c>
      <c r="K12" s="127">
        <f>'10月'!AD10</f>
        <v>15.130000114440918</v>
      </c>
      <c r="L12" s="127">
        <f>'11月'!AD10</f>
        <v>10.020000457763672</v>
      </c>
      <c r="M12" s="128">
        <f>'12月'!AD10</f>
        <v>1.2430000305175781</v>
      </c>
      <c r="N12" s="107"/>
    </row>
    <row r="13" spans="1:14" ht="18" customHeight="1">
      <c r="A13" s="125">
        <v>9</v>
      </c>
      <c r="B13" s="126">
        <f>'1月'!AD11</f>
        <v>-0.38999998569488525</v>
      </c>
      <c r="C13" s="127">
        <f>'2月'!AD11</f>
        <v>-2.246000051498413</v>
      </c>
      <c r="D13" s="127">
        <f>'3月'!AD11</f>
        <v>4.5370001792907715</v>
      </c>
      <c r="E13" s="127">
        <f>'4月'!AD11</f>
        <v>6.833000183105469</v>
      </c>
      <c r="F13" s="127">
        <f>'5月'!AD11</f>
        <v>11.699999809265137</v>
      </c>
      <c r="G13" s="127">
        <f>'6月'!AD11</f>
        <v>16.40999984741211</v>
      </c>
      <c r="H13" s="127">
        <f>'7月'!AD11</f>
        <v>21.459999084472656</v>
      </c>
      <c r="I13" s="127">
        <f>'8月'!AD11</f>
        <v>22.700000762939453</v>
      </c>
      <c r="J13" s="127">
        <f>'9月'!AD11</f>
        <v>19.239999771118164</v>
      </c>
      <c r="K13" s="127">
        <f>'10月'!AD11</f>
        <v>13.09000015258789</v>
      </c>
      <c r="L13" s="127">
        <f>'11月'!AD11</f>
        <v>9.449999809265137</v>
      </c>
      <c r="M13" s="128">
        <f>'12月'!AD11</f>
        <v>5.64300012588501</v>
      </c>
      <c r="N13" s="107"/>
    </row>
    <row r="14" spans="1:14" ht="18" customHeight="1">
      <c r="A14" s="129">
        <v>10</v>
      </c>
      <c r="B14" s="130">
        <f>'1月'!AD12</f>
        <v>-0.16899999976158142</v>
      </c>
      <c r="C14" s="131">
        <f>'2月'!AD12</f>
        <v>0.8650000095367432</v>
      </c>
      <c r="D14" s="131">
        <f>'3月'!AD12</f>
        <v>3.0269999504089355</v>
      </c>
      <c r="E14" s="131">
        <f>'4月'!AD12</f>
        <v>6.885000228881836</v>
      </c>
      <c r="F14" s="131">
        <f>'5月'!AD12</f>
        <v>12.859999656677246</v>
      </c>
      <c r="G14" s="131">
        <f>'6月'!AD12</f>
        <v>17.209999084472656</v>
      </c>
      <c r="H14" s="131">
        <f>'7月'!AD12</f>
        <v>20.739999771118164</v>
      </c>
      <c r="I14" s="131">
        <f>'8月'!AD12</f>
        <v>22.469999313354492</v>
      </c>
      <c r="J14" s="131">
        <f>'9月'!AD12</f>
        <v>15.65999984741211</v>
      </c>
      <c r="K14" s="131">
        <f>'10月'!AD12</f>
        <v>11.640000343322754</v>
      </c>
      <c r="L14" s="131">
        <f>'11月'!AD12</f>
        <v>11.029999732971191</v>
      </c>
      <c r="M14" s="132">
        <f>'12月'!AD12</f>
        <v>7.559999942779541</v>
      </c>
      <c r="N14" s="107"/>
    </row>
    <row r="15" spans="1:14" ht="18" customHeight="1">
      <c r="A15" s="121">
        <v>11</v>
      </c>
      <c r="B15" s="122">
        <f>'1月'!AD13</f>
        <v>-3.4179999828338623</v>
      </c>
      <c r="C15" s="123">
        <f>'2月'!AD13</f>
        <v>0.2529999911785126</v>
      </c>
      <c r="D15" s="123">
        <f>'3月'!AD13</f>
        <v>1.0750000476837158</v>
      </c>
      <c r="E15" s="123">
        <f>'4月'!AD13</f>
        <v>8.260000228881836</v>
      </c>
      <c r="F15" s="123">
        <f>'5月'!AD13</f>
        <v>13.09000015258789</v>
      </c>
      <c r="G15" s="123">
        <f>'6月'!AD13</f>
        <v>17.639999389648438</v>
      </c>
      <c r="H15" s="123">
        <f>'7月'!AD13</f>
        <v>19.540000915527344</v>
      </c>
      <c r="I15" s="123">
        <f>'8月'!AD13</f>
        <v>21.950000762939453</v>
      </c>
      <c r="J15" s="123">
        <f>'9月'!AD13</f>
        <v>15.489999771118164</v>
      </c>
      <c r="K15" s="123">
        <f>'10月'!AD13</f>
        <v>9.819999694824219</v>
      </c>
      <c r="L15" s="123">
        <f>'11月'!AD13</f>
        <v>13.119999885559082</v>
      </c>
      <c r="M15" s="124">
        <f>'12月'!AD13</f>
        <v>7.730000019073486</v>
      </c>
      <c r="N15" s="107"/>
    </row>
    <row r="16" spans="1:14" ht="18" customHeight="1">
      <c r="A16" s="125">
        <v>12</v>
      </c>
      <c r="B16" s="126">
        <f>'1月'!AD14</f>
        <v>-1.9730000495910645</v>
      </c>
      <c r="C16" s="127">
        <f>'2月'!AD14</f>
        <v>0.020999999716877937</v>
      </c>
      <c r="D16" s="127">
        <f>'3月'!AD14</f>
        <v>-1.4229999780654907</v>
      </c>
      <c r="E16" s="127">
        <f>'4月'!AD14</f>
        <v>7.610000133514404</v>
      </c>
      <c r="F16" s="127">
        <f>'5月'!AD14</f>
        <v>14.850000381469727</v>
      </c>
      <c r="G16" s="127">
        <f>'6月'!AD14</f>
        <v>13.489999771118164</v>
      </c>
      <c r="H16" s="127">
        <f>'7月'!AD14</f>
        <v>18.270000457763672</v>
      </c>
      <c r="I16" s="127">
        <f>'8月'!AD14</f>
        <v>21.030000686645508</v>
      </c>
      <c r="J16" s="127">
        <f>'9月'!AD14</f>
        <v>18.31999969482422</v>
      </c>
      <c r="K16" s="127">
        <f>'10月'!AD14</f>
        <v>10.199999809265137</v>
      </c>
      <c r="L16" s="127">
        <f>'11月'!AD14</f>
        <v>9.369999885559082</v>
      </c>
      <c r="M16" s="128">
        <f>'12月'!AD14</f>
        <v>9.260000228881836</v>
      </c>
      <c r="N16" s="107"/>
    </row>
    <row r="17" spans="1:14" ht="18" customHeight="1">
      <c r="A17" s="125">
        <v>13</v>
      </c>
      <c r="B17" s="126">
        <f>'1月'!AD15</f>
        <v>-3.322000026702881</v>
      </c>
      <c r="C17" s="127">
        <f>'2月'!AD15</f>
        <v>3.61899995803833</v>
      </c>
      <c r="D17" s="127">
        <f>'3月'!AD15</f>
        <v>-0.13699999451637268</v>
      </c>
      <c r="E17" s="127">
        <f>'4月'!AD15</f>
        <v>10.479999542236328</v>
      </c>
      <c r="F17" s="127">
        <f>'5月'!AD15</f>
        <v>13.960000038146973</v>
      </c>
      <c r="G17" s="127">
        <f>'6月'!AD15</f>
        <v>16.649999618530273</v>
      </c>
      <c r="H17" s="127">
        <f>'7月'!AD15</f>
        <v>19.450000762939453</v>
      </c>
      <c r="I17" s="127">
        <f>'8月'!AD15</f>
        <v>20.989999771118164</v>
      </c>
      <c r="J17" s="127">
        <f>'9月'!AD15</f>
        <v>17.059999465942383</v>
      </c>
      <c r="K17" s="127">
        <f>'10月'!AD15</f>
        <v>13.569999694824219</v>
      </c>
      <c r="L17" s="127">
        <f>'11月'!AD15</f>
        <v>9.4399995803833</v>
      </c>
      <c r="M17" s="128">
        <f>'12月'!AD15</f>
        <v>5.421999931335449</v>
      </c>
      <c r="N17" s="107"/>
    </row>
    <row r="18" spans="1:14" ht="18" customHeight="1">
      <c r="A18" s="125">
        <v>14</v>
      </c>
      <c r="B18" s="126">
        <f>'1月'!AD16</f>
        <v>-2.4790000915527344</v>
      </c>
      <c r="C18" s="127">
        <f>'2月'!AD16</f>
        <v>9.649999618530273</v>
      </c>
      <c r="D18" s="127">
        <f>'3月'!AD16</f>
        <v>1.3179999589920044</v>
      </c>
      <c r="E18" s="127">
        <f>'4月'!AD16</f>
        <v>11.550000190734863</v>
      </c>
      <c r="F18" s="127">
        <f>'5月'!AD16</f>
        <v>8.369999885559082</v>
      </c>
      <c r="G18" s="127">
        <f>'6月'!AD16</f>
        <v>16.270000457763672</v>
      </c>
      <c r="H18" s="127">
        <f>'7月'!AD16</f>
        <v>20.979999542236328</v>
      </c>
      <c r="I18" s="127">
        <f>'8月'!AD16</f>
        <v>22.139999389648438</v>
      </c>
      <c r="J18" s="127">
        <f>'9月'!AD16</f>
        <v>17.239999771118164</v>
      </c>
      <c r="K18" s="127">
        <f>'10月'!AD16</f>
        <v>12.65999984741211</v>
      </c>
      <c r="L18" s="127">
        <f>'11月'!AD16</f>
        <v>12.359999656677246</v>
      </c>
      <c r="M18" s="128">
        <f>'12月'!AD16</f>
        <v>4.75600004196167</v>
      </c>
      <c r="N18" s="107"/>
    </row>
    <row r="19" spans="1:14" ht="18" customHeight="1">
      <c r="A19" s="125">
        <v>15</v>
      </c>
      <c r="B19" s="126">
        <f>'1月'!AD17</f>
        <v>-1.340000033378601</v>
      </c>
      <c r="C19" s="127">
        <f>'2月'!AD17</f>
        <v>6.340000152587891</v>
      </c>
      <c r="D19" s="127">
        <f>'3月'!AD17</f>
        <v>-1.1180000305175781</v>
      </c>
      <c r="E19" s="127">
        <f>'4月'!AD17</f>
        <v>12.390000343322754</v>
      </c>
      <c r="F19" s="127">
        <f>'5月'!AD17</f>
        <v>9.739999771118164</v>
      </c>
      <c r="G19" s="127">
        <f>'6月'!AD17</f>
        <v>15.079999923706055</v>
      </c>
      <c r="H19" s="127">
        <f>'7月'!AD17</f>
        <v>22.18000030517578</v>
      </c>
      <c r="I19" s="127">
        <f>'8月'!AD17</f>
        <v>19.700000762939453</v>
      </c>
      <c r="J19" s="127">
        <f>'9月'!AD17</f>
        <v>16.639999389648438</v>
      </c>
      <c r="K19" s="127">
        <f>'10月'!AD17</f>
        <v>10.0600004196167</v>
      </c>
      <c r="L19" s="127">
        <f>'11月'!AD17</f>
        <v>8.130000114440918</v>
      </c>
      <c r="M19" s="128">
        <f>'12月'!AD17</f>
        <v>2.384000062942505</v>
      </c>
      <c r="N19" s="107"/>
    </row>
    <row r="20" spans="1:14" ht="18" customHeight="1">
      <c r="A20" s="125">
        <v>16</v>
      </c>
      <c r="B20" s="126">
        <f>'1月'!AD18</f>
        <v>-5.198999881744385</v>
      </c>
      <c r="C20" s="127">
        <f>'2月'!AD18</f>
        <v>0.621999979019165</v>
      </c>
      <c r="D20" s="127">
        <f>'3月'!AD18</f>
        <v>4.936999797821045</v>
      </c>
      <c r="E20" s="127">
        <f>'4月'!AD18</f>
        <v>10.789999961853027</v>
      </c>
      <c r="F20" s="127">
        <f>'5月'!AD18</f>
        <v>10.930000305175781</v>
      </c>
      <c r="G20" s="127">
        <f>'6月'!AD18</f>
        <v>14.770000457763672</v>
      </c>
      <c r="H20" s="127">
        <f>'7月'!AD18</f>
        <v>21.700000762939453</v>
      </c>
      <c r="I20" s="127">
        <f>'8月'!AD18</f>
        <v>21.110000610351562</v>
      </c>
      <c r="J20" s="127">
        <f>'9月'!AD18</f>
        <v>19.34000015258789</v>
      </c>
      <c r="K20" s="127">
        <f>'10月'!AD18</f>
        <v>8.800000190734863</v>
      </c>
      <c r="L20" s="127">
        <f>'11月'!AD18</f>
        <v>8.0600004196167</v>
      </c>
      <c r="M20" s="128">
        <f>'12月'!AD18</f>
        <v>1.3079999685287476</v>
      </c>
      <c r="N20" s="107"/>
    </row>
    <row r="21" spans="1:14" ht="18" customHeight="1">
      <c r="A21" s="125">
        <v>17</v>
      </c>
      <c r="B21" s="126">
        <f>'1月'!AD19</f>
        <v>-3.2060000896453857</v>
      </c>
      <c r="C21" s="127">
        <f>'2月'!AD19</f>
        <v>-1.350000023841858</v>
      </c>
      <c r="D21" s="127">
        <f>'3月'!AD19</f>
        <v>3.2909998893737793</v>
      </c>
      <c r="E21" s="127">
        <f>'4月'!AD19</f>
        <v>9.859999656677246</v>
      </c>
      <c r="F21" s="127">
        <f>'5月'!AD19</f>
        <v>14.470000267028809</v>
      </c>
      <c r="G21" s="127">
        <f>'6月'!AD19</f>
        <v>16.15999984741211</v>
      </c>
      <c r="H21" s="127">
        <f>'7月'!AD19</f>
        <v>20.540000915527344</v>
      </c>
      <c r="I21" s="127">
        <f>'8月'!AD19</f>
        <v>20.690000534057617</v>
      </c>
      <c r="J21" s="127">
        <f>'9月'!AD19</f>
        <v>16.8799991607666</v>
      </c>
      <c r="K21" s="127">
        <f>'10月'!AD19</f>
        <v>10.609999656677246</v>
      </c>
      <c r="L21" s="127">
        <f>'11月'!AD19</f>
        <v>8.34000015258789</v>
      </c>
      <c r="M21" s="128">
        <f>'12月'!AD19</f>
        <v>-0.0949999988079071</v>
      </c>
      <c r="N21" s="107"/>
    </row>
    <row r="22" spans="1:14" ht="18" customHeight="1">
      <c r="A22" s="125">
        <v>18</v>
      </c>
      <c r="B22" s="126">
        <f>'1月'!AD20</f>
        <v>0.24300000071525574</v>
      </c>
      <c r="C22" s="127">
        <f>'2月'!AD20</f>
        <v>-2.4760000705718994</v>
      </c>
      <c r="D22" s="127">
        <f>'3月'!AD20</f>
        <v>2.6470000743865967</v>
      </c>
      <c r="E22" s="127">
        <f>'4月'!AD20</f>
        <v>9.800000190734863</v>
      </c>
      <c r="F22" s="127">
        <f>'5月'!AD20</f>
        <v>16.709999084472656</v>
      </c>
      <c r="G22" s="127">
        <f>'6月'!AD20</f>
        <v>15.460000038146973</v>
      </c>
      <c r="H22" s="127">
        <f>'7月'!AD20</f>
        <v>20.969999313354492</v>
      </c>
      <c r="I22" s="127">
        <f>'8月'!AD20</f>
        <v>22.09000015258789</v>
      </c>
      <c r="J22" s="127">
        <f>'9月'!AD20</f>
        <v>13.010000228881836</v>
      </c>
      <c r="K22" s="127">
        <f>'10月'!AD20</f>
        <v>13.760000228881836</v>
      </c>
      <c r="L22" s="127">
        <f>'11月'!AD20</f>
        <v>3.617000102996826</v>
      </c>
      <c r="M22" s="128">
        <f>'12月'!AD20</f>
        <v>-2.01200008392334</v>
      </c>
      <c r="N22" s="107"/>
    </row>
    <row r="23" spans="1:14" ht="18" customHeight="1">
      <c r="A23" s="125">
        <v>19</v>
      </c>
      <c r="B23" s="126">
        <f>'1月'!AD21</f>
        <v>2.6059999465942383</v>
      </c>
      <c r="C23" s="127">
        <f>'2月'!AD21</f>
        <v>-0.1899999976158142</v>
      </c>
      <c r="D23" s="127">
        <f>'3月'!AD21</f>
        <v>5.927999973297119</v>
      </c>
      <c r="E23" s="127">
        <f>'4月'!AD21</f>
        <v>10.220000267028809</v>
      </c>
      <c r="F23" s="127">
        <f>'5月'!AD21</f>
        <v>15.819999694824219</v>
      </c>
      <c r="G23" s="127">
        <f>'6月'!AD21</f>
        <v>15.949999809265137</v>
      </c>
      <c r="H23" s="127">
        <f>'7月'!AD21</f>
        <v>22.719999313354492</v>
      </c>
      <c r="I23" s="127">
        <f>'8月'!AD21</f>
        <v>22</v>
      </c>
      <c r="J23" s="127">
        <f>'9月'!AD21</f>
        <v>16.959999084472656</v>
      </c>
      <c r="K23" s="127">
        <f>'10月'!AD21</f>
        <v>11.34000015258789</v>
      </c>
      <c r="L23" s="127">
        <f>'11月'!AD21</f>
        <v>3.6689999103546143</v>
      </c>
      <c r="M23" s="128">
        <f>'12月'!AD21</f>
        <v>-2.8980000019073486</v>
      </c>
      <c r="N23" s="107"/>
    </row>
    <row r="24" spans="1:14" ht="18" customHeight="1">
      <c r="A24" s="129">
        <v>20</v>
      </c>
      <c r="B24" s="130">
        <f>'1月'!AD22</f>
        <v>-0.9490000009536743</v>
      </c>
      <c r="C24" s="131">
        <f>'2月'!AD22</f>
        <v>2.055999994277954</v>
      </c>
      <c r="D24" s="131">
        <f>'3月'!AD22</f>
        <v>4.6579999923706055</v>
      </c>
      <c r="E24" s="131">
        <f>'4月'!AD22</f>
        <v>10.859999656677246</v>
      </c>
      <c r="F24" s="131">
        <f>'5月'!AD22</f>
        <v>14.460000038146973</v>
      </c>
      <c r="G24" s="131">
        <f>'6月'!AD22</f>
        <v>16.3700008392334</v>
      </c>
      <c r="H24" s="131">
        <f>'7月'!AD22</f>
        <v>20.81999969482422</v>
      </c>
      <c r="I24" s="131">
        <f>'8月'!AD22</f>
        <v>23.049999237060547</v>
      </c>
      <c r="J24" s="131">
        <f>'9月'!AD22</f>
        <v>16.780000686645508</v>
      </c>
      <c r="K24" s="131">
        <f>'10月'!AD22</f>
        <v>11.399999618530273</v>
      </c>
      <c r="L24" s="131">
        <f>'11月'!AD22</f>
        <v>2.3420000076293945</v>
      </c>
      <c r="M24" s="132">
        <f>'12月'!AD22</f>
        <v>-3.5759999752044678</v>
      </c>
      <c r="N24" s="107"/>
    </row>
    <row r="25" spans="1:14" ht="18" customHeight="1">
      <c r="A25" s="121">
        <v>21</v>
      </c>
      <c r="B25" s="122">
        <f>'1月'!AD23</f>
        <v>1.7280000448226929</v>
      </c>
      <c r="C25" s="123">
        <f>'2月'!AD23</f>
        <v>-0.7699999809265137</v>
      </c>
      <c r="D25" s="123">
        <f>'3月'!AD23</f>
        <v>3.5429999828338623</v>
      </c>
      <c r="E25" s="123">
        <f>'4月'!AD23</f>
        <v>15</v>
      </c>
      <c r="F25" s="123">
        <f>'5月'!AD23</f>
        <v>13.40999984741211</v>
      </c>
      <c r="G25" s="123">
        <f>'6月'!AD23</f>
        <v>19.209999084472656</v>
      </c>
      <c r="H25" s="123">
        <f>'7月'!AD23</f>
        <v>20.079999923706055</v>
      </c>
      <c r="I25" s="123">
        <f>'8月'!AD23</f>
        <v>23.520000457763672</v>
      </c>
      <c r="J25" s="123">
        <f>'9月'!AD23</f>
        <v>14.40999984741211</v>
      </c>
      <c r="K25" s="123">
        <f>'10月'!AD23</f>
        <v>10.069999694824219</v>
      </c>
      <c r="L25" s="123">
        <f>'11月'!AD23</f>
        <v>5.590000152587891</v>
      </c>
      <c r="M25" s="124">
        <f>'12月'!AD23</f>
        <v>-2.0869998931884766</v>
      </c>
      <c r="N25" s="107"/>
    </row>
    <row r="26" spans="1:14" ht="18" customHeight="1">
      <c r="A26" s="125">
        <v>22</v>
      </c>
      <c r="B26" s="126">
        <f>'1月'!AD24</f>
        <v>4.230999946594238</v>
      </c>
      <c r="C26" s="127">
        <f>'2月'!AD24</f>
        <v>-0.5899999737739563</v>
      </c>
      <c r="D26" s="127">
        <f>'3月'!AD24</f>
        <v>7.909999847412109</v>
      </c>
      <c r="E26" s="127">
        <f>'4月'!AD24</f>
        <v>11.59000015258789</v>
      </c>
      <c r="F26" s="127">
        <f>'5月'!AD24</f>
        <v>18.6299991607666</v>
      </c>
      <c r="G26" s="127">
        <f>'6月'!AD24</f>
        <v>17.81999969482422</v>
      </c>
      <c r="H26" s="127">
        <f>'7月'!AD24</f>
        <v>19.729999542236328</v>
      </c>
      <c r="I26" s="127">
        <f>'8月'!AD24</f>
        <v>23.899999618530273</v>
      </c>
      <c r="J26" s="127">
        <f>'9月'!AD24</f>
        <v>15.609999656677246</v>
      </c>
      <c r="K26" s="127">
        <f>'10月'!AD24</f>
        <v>9.5</v>
      </c>
      <c r="L26" s="127">
        <f>'11月'!AD24</f>
        <v>5.559999942779541</v>
      </c>
      <c r="M26" s="128">
        <f>'12月'!AD24</f>
        <v>-4.3420000076293945</v>
      </c>
      <c r="N26" s="107"/>
    </row>
    <row r="27" spans="1:14" ht="18" customHeight="1">
      <c r="A27" s="125">
        <v>23</v>
      </c>
      <c r="B27" s="126">
        <f>'1月'!AD25</f>
        <v>6.658999919891357</v>
      </c>
      <c r="C27" s="127">
        <f>'2月'!AD25</f>
        <v>2.4489998817443848</v>
      </c>
      <c r="D27" s="127">
        <f>'3月'!AD25</f>
        <v>5.873000144958496</v>
      </c>
      <c r="E27" s="127">
        <f>'4月'!AD25</f>
        <v>9.460000038146973</v>
      </c>
      <c r="F27" s="127">
        <f>'5月'!AD25</f>
        <v>17.770000457763672</v>
      </c>
      <c r="G27" s="127">
        <f>'6月'!AD25</f>
        <v>19.709999084472656</v>
      </c>
      <c r="H27" s="127">
        <f>'7月'!AD25</f>
        <v>19.610000610351562</v>
      </c>
      <c r="I27" s="127">
        <f>'8月'!AD25</f>
        <v>20.90999984741211</v>
      </c>
      <c r="J27" s="127">
        <f>'9月'!AD25</f>
        <v>19.579999923706055</v>
      </c>
      <c r="K27" s="127">
        <f>'10月'!AD25</f>
        <v>11.739999771118164</v>
      </c>
      <c r="L27" s="127">
        <f>'11月'!AD25</f>
        <v>6.328999996185303</v>
      </c>
      <c r="M27" s="128">
        <f>'12月'!AD25</f>
        <v>-1.9299999475479126</v>
      </c>
      <c r="N27" s="107"/>
    </row>
    <row r="28" spans="1:14" ht="18" customHeight="1">
      <c r="A28" s="125">
        <v>24</v>
      </c>
      <c r="B28" s="126">
        <f>'1月'!AD26</f>
        <v>-0.27399998903274536</v>
      </c>
      <c r="C28" s="127">
        <f>'2月'!AD26</f>
        <v>-0.3580000102519989</v>
      </c>
      <c r="D28" s="127">
        <f>'3月'!AD26</f>
        <v>4.039000034332275</v>
      </c>
      <c r="E28" s="127">
        <f>'4月'!AD26</f>
        <v>7.400000095367432</v>
      </c>
      <c r="F28" s="127">
        <f>'5月'!AD26</f>
        <v>14.470000267028809</v>
      </c>
      <c r="G28" s="127">
        <f>'6月'!AD26</f>
        <v>18.399999618530273</v>
      </c>
      <c r="H28" s="127">
        <f>'7月'!AD26</f>
        <v>21.170000076293945</v>
      </c>
      <c r="I28" s="127">
        <f>'8月'!AD26</f>
        <v>19.479999542236328</v>
      </c>
      <c r="J28" s="127">
        <f>'9月'!AD26</f>
        <v>19.239999771118164</v>
      </c>
      <c r="K28" s="127">
        <f>'10月'!AD26</f>
        <v>10.970000267028809</v>
      </c>
      <c r="L28" s="127">
        <f>'11月'!AD26</f>
        <v>4.915999889373779</v>
      </c>
      <c r="M28" s="128">
        <f>'12月'!AD26</f>
        <v>0.7699999809265137</v>
      </c>
      <c r="N28" s="107"/>
    </row>
    <row r="29" spans="1:14" ht="18" customHeight="1">
      <c r="A29" s="125">
        <v>25</v>
      </c>
      <c r="B29" s="126">
        <f>'1月'!AD27</f>
        <v>-1.4450000524520874</v>
      </c>
      <c r="C29" s="127">
        <f>'2月'!AD27</f>
        <v>3.7679998874664307</v>
      </c>
      <c r="D29" s="127">
        <f>'3月'!AD27</f>
        <v>3.924999952316284</v>
      </c>
      <c r="E29" s="127">
        <f>'4月'!AD27</f>
        <v>8.829999923706055</v>
      </c>
      <c r="F29" s="127">
        <f>'5月'!AD27</f>
        <v>13.680000305175781</v>
      </c>
      <c r="G29" s="127">
        <f>'6月'!AD27</f>
        <v>19.15999984741211</v>
      </c>
      <c r="H29" s="127">
        <f>'7月'!AD27</f>
        <v>22.420000076293945</v>
      </c>
      <c r="I29" s="127">
        <f>'8月'!AD27</f>
        <v>19.3799991607666</v>
      </c>
      <c r="J29" s="127">
        <f>'9月'!AD27</f>
        <v>15.829999923706055</v>
      </c>
      <c r="K29" s="127">
        <f>'10月'!AD27</f>
        <v>13.569999694824219</v>
      </c>
      <c r="L29" s="127">
        <f>'11月'!AD27</f>
        <v>9.930000305175781</v>
      </c>
      <c r="M29" s="128">
        <f>'12月'!AD27</f>
        <v>2.109999895095825</v>
      </c>
      <c r="N29" s="107"/>
    </row>
    <row r="30" spans="1:14" ht="18" customHeight="1">
      <c r="A30" s="125">
        <v>26</v>
      </c>
      <c r="B30" s="126">
        <f>'1月'!AD28</f>
        <v>-2.5429999828338623</v>
      </c>
      <c r="C30" s="127">
        <f>'2月'!AD28</f>
        <v>3.24399995803833</v>
      </c>
      <c r="D30" s="127">
        <f>'3月'!AD28</f>
        <v>0.8009999990463257</v>
      </c>
      <c r="E30" s="127">
        <f>'4月'!AD28</f>
        <v>8.369999885559082</v>
      </c>
      <c r="F30" s="127">
        <f>'5月'!AD28</f>
        <v>13.180000305175781</v>
      </c>
      <c r="G30" s="127">
        <f>'6月'!AD28</f>
        <v>19.020000457763672</v>
      </c>
      <c r="H30" s="127">
        <f>'7月'!AD28</f>
        <v>23.690000534057617</v>
      </c>
      <c r="I30" s="127">
        <f>'8月'!AD28</f>
        <v>19.030000686645508</v>
      </c>
      <c r="J30" s="127">
        <f>'9月'!AD28</f>
        <v>16.329999923706055</v>
      </c>
      <c r="K30" s="127">
        <f>'10月'!AD28</f>
        <v>12.140000343322754</v>
      </c>
      <c r="L30" s="127">
        <f>'11月'!AD28</f>
        <v>8.020000457763672</v>
      </c>
      <c r="M30" s="128">
        <f>'12月'!AD28</f>
        <v>2.447999954223633</v>
      </c>
      <c r="N30" s="107"/>
    </row>
    <row r="31" spans="1:14" ht="18" customHeight="1">
      <c r="A31" s="125">
        <v>27</v>
      </c>
      <c r="B31" s="126">
        <f>'1月'!AD29</f>
        <v>-0.421999990940094</v>
      </c>
      <c r="C31" s="127">
        <f>'2月'!AD29</f>
        <v>0.8539999723434448</v>
      </c>
      <c r="D31" s="127">
        <f>'3月'!AD29</f>
        <v>-0.4749999940395355</v>
      </c>
      <c r="E31" s="127">
        <f>'4月'!AD29</f>
        <v>6.181000232696533</v>
      </c>
      <c r="F31" s="127">
        <f>'5月'!AD29</f>
        <v>14.630000114440918</v>
      </c>
      <c r="G31" s="127">
        <f>'6月'!AD29</f>
        <v>19.209999084472656</v>
      </c>
      <c r="H31" s="127">
        <f>'7月'!AD29</f>
        <v>23</v>
      </c>
      <c r="I31" s="127">
        <f>'8月'!AD29</f>
        <v>17.030000686645508</v>
      </c>
      <c r="J31" s="127">
        <f>'9月'!AD29</f>
        <v>18.329999923706055</v>
      </c>
      <c r="K31" s="127">
        <f>'10月'!AD29</f>
        <v>11.329999923706055</v>
      </c>
      <c r="L31" s="127">
        <f>'11月'!AD29</f>
        <v>6.677999973297119</v>
      </c>
      <c r="M31" s="128">
        <f>'12月'!AD29</f>
        <v>1.4019999504089355</v>
      </c>
      <c r="N31" s="107"/>
    </row>
    <row r="32" spans="1:14" ht="18" customHeight="1">
      <c r="A32" s="125">
        <v>28</v>
      </c>
      <c r="B32" s="126">
        <f>'1月'!AD30</f>
        <v>2.7760000228881836</v>
      </c>
      <c r="C32" s="127">
        <f>'2月'!AD30</f>
        <v>0.3370000123977661</v>
      </c>
      <c r="D32" s="127">
        <f>'3月'!AD30</f>
        <v>-0.05299999937415123</v>
      </c>
      <c r="E32" s="127">
        <f>'4月'!AD30</f>
        <v>4.618000030517578</v>
      </c>
      <c r="F32" s="127">
        <f>'5月'!AD30</f>
        <v>16.229999542236328</v>
      </c>
      <c r="G32" s="127">
        <f>'6月'!AD30</f>
        <v>21.040000915527344</v>
      </c>
      <c r="H32" s="127">
        <f>'7月'!AD30</f>
        <v>22.190000534057617</v>
      </c>
      <c r="I32" s="127">
        <f>'8月'!AD30</f>
        <v>21.06999969482422</v>
      </c>
      <c r="J32" s="127">
        <f>'9月'!AD30</f>
        <v>18.549999237060547</v>
      </c>
      <c r="K32" s="127">
        <f>'10月'!AD30</f>
        <v>8.350000381469727</v>
      </c>
      <c r="L32" s="127">
        <f>'11月'!AD30</f>
        <v>8.319999694824219</v>
      </c>
      <c r="M32" s="128">
        <f>'12月'!AD30</f>
        <v>1.6660000085830688</v>
      </c>
      <c r="N32" s="107"/>
    </row>
    <row r="33" spans="1:14" ht="18" customHeight="1">
      <c r="A33" s="125">
        <v>29</v>
      </c>
      <c r="B33" s="126">
        <f>'1月'!AD31</f>
        <v>3.3970000743865967</v>
      </c>
      <c r="C33" s="127"/>
      <c r="D33" s="127">
        <f>'3月'!AD31</f>
        <v>1.6239999532699585</v>
      </c>
      <c r="E33" s="127">
        <f>'4月'!AD31</f>
        <v>4.449999809265137</v>
      </c>
      <c r="F33" s="127">
        <f>'5月'!AD31</f>
        <v>15.649999618530273</v>
      </c>
      <c r="G33" s="127">
        <f>'6月'!AD31</f>
        <v>17.510000228881836</v>
      </c>
      <c r="H33" s="127">
        <f>'7月'!AD31</f>
        <v>22.799999237060547</v>
      </c>
      <c r="I33" s="127">
        <f>'8月'!AD31</f>
        <v>23.200000762939453</v>
      </c>
      <c r="J33" s="127">
        <f>'9月'!AD31</f>
        <v>18.610000610351562</v>
      </c>
      <c r="K33" s="127">
        <f>'10月'!AD31</f>
        <v>10.609999656677246</v>
      </c>
      <c r="L33" s="127">
        <f>'11月'!AD31</f>
        <v>6.255000114440918</v>
      </c>
      <c r="M33" s="128">
        <f>'12月'!AD31</f>
        <v>-1.0119999647140503</v>
      </c>
      <c r="N33" s="107"/>
    </row>
    <row r="34" spans="1:14" ht="18" customHeight="1">
      <c r="A34" s="125">
        <v>30</v>
      </c>
      <c r="B34" s="126">
        <f>'1月'!AD32</f>
        <v>7.860000133514404</v>
      </c>
      <c r="C34" s="127"/>
      <c r="D34" s="127">
        <f>'3月'!AD32</f>
        <v>2.1519999504089355</v>
      </c>
      <c r="E34" s="127">
        <f>'4月'!AD32</f>
        <v>6.952000141143799</v>
      </c>
      <c r="F34" s="127">
        <f>'5月'!AD32</f>
        <v>15.289999961853027</v>
      </c>
      <c r="G34" s="127">
        <f>'6月'!AD32</f>
        <v>18.139999389648438</v>
      </c>
      <c r="H34" s="127">
        <f>'7月'!AD32</f>
        <v>19.8799991607666</v>
      </c>
      <c r="I34" s="127">
        <f>'8月'!AD32</f>
        <v>17.959999084472656</v>
      </c>
      <c r="J34" s="127">
        <f>'9月'!AD32</f>
        <v>18.34000015258789</v>
      </c>
      <c r="K34" s="127">
        <f>'10月'!AD32</f>
        <v>11.899999618530273</v>
      </c>
      <c r="L34" s="127">
        <f>'11月'!AD32</f>
        <v>6.129000186920166</v>
      </c>
      <c r="M34" s="128">
        <f>'12月'!AD32</f>
        <v>-0.15800000727176666</v>
      </c>
      <c r="N34" s="107"/>
    </row>
    <row r="35" spans="1:14" ht="18" customHeight="1">
      <c r="A35" s="133">
        <v>31</v>
      </c>
      <c r="B35" s="130">
        <f>'1月'!AD33</f>
        <v>3.734999895095825</v>
      </c>
      <c r="C35" s="131"/>
      <c r="D35" s="131">
        <f>'3月'!AD33</f>
        <v>2.3310000896453857</v>
      </c>
      <c r="E35" s="255"/>
      <c r="F35" s="131">
        <f>'5月'!AD33</f>
        <v>14.319999694824219</v>
      </c>
      <c r="G35" s="255"/>
      <c r="H35" s="131">
        <f>'7月'!AD33</f>
        <v>19.5</v>
      </c>
      <c r="I35" s="131">
        <f>'8月'!AD33</f>
        <v>16.84000015258789</v>
      </c>
      <c r="J35" s="255"/>
      <c r="K35" s="131">
        <f>'10月'!AD33</f>
        <v>13.289999961853027</v>
      </c>
      <c r="L35" s="131"/>
      <c r="M35" s="132">
        <f>'12月'!AD33</f>
        <v>-1.9830000400543213</v>
      </c>
      <c r="N35" s="107"/>
    </row>
    <row r="36" spans="1:14" ht="18" customHeight="1">
      <c r="A36" s="248" t="s">
        <v>10</v>
      </c>
      <c r="B36" s="193">
        <f>AVERAGEA(B5:B35)</f>
        <v>-0.08638710768953446</v>
      </c>
      <c r="C36" s="194">
        <f aca="true" t="shared" si="0" ref="C36:M36">AVERAGEA(C5:C35)</f>
        <v>0.8978571136748152</v>
      </c>
      <c r="D36" s="194">
        <f t="shared" si="0"/>
        <v>2.5504838503416507</v>
      </c>
      <c r="E36" s="194">
        <f t="shared" si="0"/>
        <v>7.8884000460306805</v>
      </c>
      <c r="F36" s="194">
        <f t="shared" si="0"/>
        <v>13.863548340335969</v>
      </c>
      <c r="G36" s="194">
        <f t="shared" si="0"/>
        <v>16.76199992497762</v>
      </c>
      <c r="H36" s="194">
        <f t="shared" si="0"/>
        <v>20.633225840906942</v>
      </c>
      <c r="I36" s="194">
        <f t="shared" si="0"/>
        <v>21.038064464446038</v>
      </c>
      <c r="J36" s="194">
        <f t="shared" si="0"/>
        <v>17.581666533152262</v>
      </c>
      <c r="K36" s="194">
        <f t="shared" si="0"/>
        <v>12.659677443965789</v>
      </c>
      <c r="L36" s="194">
        <f t="shared" si="0"/>
        <v>7.302000013987223</v>
      </c>
      <c r="M36" s="195">
        <f t="shared" si="0"/>
        <v>2.195161281574157</v>
      </c>
      <c r="N36" s="107"/>
    </row>
    <row r="37" spans="1:14" ht="18" customHeight="1">
      <c r="A37" s="249" t="s">
        <v>53</v>
      </c>
      <c r="B37" s="245">
        <f>MINA(B5:B35)</f>
        <v>-5.198999881744385</v>
      </c>
      <c r="C37" s="246">
        <f aca="true" t="shared" si="1" ref="C37:M37">MINA(C5:C35)</f>
        <v>-2.4760000705718994</v>
      </c>
      <c r="D37" s="246">
        <f t="shared" si="1"/>
        <v>-1.4229999780654907</v>
      </c>
      <c r="E37" s="246">
        <f t="shared" si="1"/>
        <v>2.36299991607666</v>
      </c>
      <c r="F37" s="246">
        <f t="shared" si="1"/>
        <v>8.369999885559082</v>
      </c>
      <c r="G37" s="246">
        <f t="shared" si="1"/>
        <v>11.75</v>
      </c>
      <c r="H37" s="246">
        <f t="shared" si="1"/>
        <v>18.059999465942383</v>
      </c>
      <c r="I37" s="246">
        <f t="shared" si="1"/>
        <v>16.84000015258789</v>
      </c>
      <c r="J37" s="246">
        <f t="shared" si="1"/>
        <v>13.010000228881836</v>
      </c>
      <c r="K37" s="246">
        <f t="shared" si="1"/>
        <v>8.350000381469727</v>
      </c>
      <c r="L37" s="246">
        <f t="shared" si="1"/>
        <v>1.6549999713897705</v>
      </c>
      <c r="M37" s="247">
        <f t="shared" si="1"/>
        <v>-4.3420000076293945</v>
      </c>
      <c r="N37" s="107"/>
    </row>
    <row r="38" spans="1:14" ht="18" customHeight="1">
      <c r="A38" s="250" t="s">
        <v>36</v>
      </c>
      <c r="B38" s="134">
        <f>AVERAGEA(B5:B14)</f>
        <v>-0.9343000151216984</v>
      </c>
      <c r="C38" s="135">
        <f aca="true" t="shared" si="2" ref="C38:M38">AVERAGEA(C5:C14)</f>
        <v>-0.2339000165462494</v>
      </c>
      <c r="D38" s="135">
        <f t="shared" si="2"/>
        <v>2.6218999668955805</v>
      </c>
      <c r="E38" s="135">
        <f t="shared" si="2"/>
        <v>5.1981000900268555</v>
      </c>
      <c r="F38" s="135">
        <f t="shared" si="2"/>
        <v>13.010999965667725</v>
      </c>
      <c r="G38" s="135">
        <f t="shared" si="2"/>
        <v>15.580000019073486</v>
      </c>
      <c r="H38" s="135">
        <f t="shared" si="2"/>
        <v>19.838999938964843</v>
      </c>
      <c r="I38" s="135">
        <f t="shared" si="2"/>
        <v>21.51099967956543</v>
      </c>
      <c r="J38" s="135">
        <f t="shared" si="2"/>
        <v>18.489999961853027</v>
      </c>
      <c r="K38" s="135">
        <f t="shared" si="2"/>
        <v>15.676000213623047</v>
      </c>
      <c r="L38" s="135">
        <f t="shared" si="2"/>
        <v>7.2884999990463255</v>
      </c>
      <c r="M38" s="136">
        <f t="shared" si="2"/>
        <v>4.888699960708618</v>
      </c>
      <c r="N38" s="107"/>
    </row>
    <row r="39" spans="1:14" ht="18" customHeight="1">
      <c r="A39" s="251" t="s">
        <v>37</v>
      </c>
      <c r="B39" s="201">
        <f>AVERAGEA(B15:B24)</f>
        <v>-1.9037000209093093</v>
      </c>
      <c r="C39" s="137">
        <f aca="true" t="shared" si="3" ref="C39:M39">AVERAGEA(C15:C24)</f>
        <v>1.8544999601319432</v>
      </c>
      <c r="D39" s="137">
        <f t="shared" si="3"/>
        <v>2.1175999730825423</v>
      </c>
      <c r="E39" s="137">
        <f t="shared" si="3"/>
        <v>10.182000017166137</v>
      </c>
      <c r="F39" s="137">
        <f t="shared" si="3"/>
        <v>13.239999961853027</v>
      </c>
      <c r="G39" s="137">
        <f t="shared" si="3"/>
        <v>15.784000015258789</v>
      </c>
      <c r="H39" s="137">
        <f t="shared" si="3"/>
        <v>20.717000198364257</v>
      </c>
      <c r="I39" s="137">
        <f t="shared" si="3"/>
        <v>21.475000190734864</v>
      </c>
      <c r="J39" s="137">
        <f t="shared" si="3"/>
        <v>16.771999740600585</v>
      </c>
      <c r="K39" s="137">
        <f t="shared" si="3"/>
        <v>11.22199993133545</v>
      </c>
      <c r="L39" s="137">
        <f t="shared" si="3"/>
        <v>7.844799971580505</v>
      </c>
      <c r="M39" s="138">
        <f t="shared" si="3"/>
        <v>2.227900019288063</v>
      </c>
      <c r="N39" s="107"/>
    </row>
    <row r="40" spans="1:14" ht="18" customHeight="1">
      <c r="A40" s="252" t="s">
        <v>38</v>
      </c>
      <c r="B40" s="139">
        <f>AVERAGEA(B25:B35)</f>
        <v>2.336545456539501</v>
      </c>
      <c r="C40" s="140">
        <f aca="true" t="shared" si="4" ref="C40:M40">AVERAGEA(C25:C35)</f>
        <v>1.116749968379736</v>
      </c>
      <c r="D40" s="140">
        <f t="shared" si="4"/>
        <v>2.879090905528177</v>
      </c>
      <c r="E40" s="140">
        <f t="shared" si="4"/>
        <v>8.285100030899049</v>
      </c>
      <c r="F40" s="140">
        <f t="shared" si="4"/>
        <v>15.20545447956432</v>
      </c>
      <c r="G40" s="140">
        <f t="shared" si="4"/>
        <v>18.921999740600587</v>
      </c>
      <c r="H40" s="140">
        <f t="shared" si="4"/>
        <v>21.279090881347656</v>
      </c>
      <c r="I40" s="140">
        <f t="shared" si="4"/>
        <v>20.21090906316584</v>
      </c>
      <c r="J40" s="140">
        <f t="shared" si="4"/>
        <v>17.482999897003175</v>
      </c>
      <c r="K40" s="140">
        <f t="shared" si="4"/>
        <v>11.224545392123135</v>
      </c>
      <c r="L40" s="140">
        <f t="shared" si="4"/>
        <v>6.772700071334839</v>
      </c>
      <c r="M40" s="141">
        <f t="shared" si="4"/>
        <v>-0.28327273374254053</v>
      </c>
      <c r="N40" s="107"/>
    </row>
    <row r="41" spans="1:14" ht="18" customHeight="1">
      <c r="A41" s="253" t="s">
        <v>42</v>
      </c>
      <c r="B41" s="142">
        <f>DCOUNTA($A3:$M35,2,B44:B45)</f>
        <v>21</v>
      </c>
      <c r="C41" s="143">
        <f>DCOUNTA($A3:$M35,3,C44:C45)</f>
        <v>12</v>
      </c>
      <c r="D41" s="143">
        <f>DCOUNTA($A3:$M35,4,D44:D45)</f>
        <v>7</v>
      </c>
      <c r="E41" s="143">
        <f>DCOUNTA($A3:$M35,5,E44:E45)</f>
        <v>0</v>
      </c>
      <c r="F41" s="143">
        <f>DCOUNTA($A3:$M35,6,F44:F45)</f>
        <v>0</v>
      </c>
      <c r="G41" s="143">
        <f>DCOUNTA($A3:$M35,7,G44:G45)</f>
        <v>0</v>
      </c>
      <c r="H41" s="143">
        <f>DCOUNTA($A3:$M35,8,H44:H45)</f>
        <v>0</v>
      </c>
      <c r="I41" s="143">
        <f>DCOUNTA($A3:$M35,9,I44:I45)</f>
        <v>0</v>
      </c>
      <c r="J41" s="143">
        <f>DCOUNTA($A3:$M35,10,J44:J45)</f>
        <v>0</v>
      </c>
      <c r="K41" s="143">
        <f>DCOUNTA($A3:$M35,11,K44:K45)</f>
        <v>0</v>
      </c>
      <c r="L41" s="143">
        <f>DCOUNTA($A3:$M35,12,L44:L45)</f>
        <v>0</v>
      </c>
      <c r="M41" s="144">
        <f>DCOUNTA($A3:$M35,13,M44:M45)</f>
        <v>10</v>
      </c>
      <c r="N41" s="107"/>
    </row>
    <row r="42" spans="1:14" ht="18" customHeight="1">
      <c r="A42" s="252" t="s">
        <v>43</v>
      </c>
      <c r="B42" s="145">
        <f>DCOUNTA($A3:$M35,2,B47:B48)</f>
        <v>0</v>
      </c>
      <c r="C42" s="146">
        <f>DCOUNTA($A3:$M35,3,C47:C48)</f>
        <v>0</v>
      </c>
      <c r="D42" s="146">
        <f>DCOUNTA($A3:$M35,4,D47:D48)</f>
        <v>0</v>
      </c>
      <c r="E42" s="146">
        <f>DCOUNTA($A3:$M35,5,E47:E48)</f>
        <v>0</v>
      </c>
      <c r="F42" s="146">
        <f>DCOUNTA($A3:$M35,6,F47:F48)</f>
        <v>0</v>
      </c>
      <c r="G42" s="146">
        <f>DCOUNTA($A3:$M35,7,G47:G48)</f>
        <v>0</v>
      </c>
      <c r="H42" s="146">
        <f>DCOUNTA($A3:$M35,8,H47:H48)</f>
        <v>0</v>
      </c>
      <c r="I42" s="146">
        <f>DCOUNTA($A3:$M35,9,I47:I48)</f>
        <v>0</v>
      </c>
      <c r="J42" s="146">
        <f>DCOUNTA($A3:$M35,10,J47:J48)</f>
        <v>0</v>
      </c>
      <c r="K42" s="146">
        <f>DCOUNTA($A3:$M35,11,K47:K48)</f>
        <v>0</v>
      </c>
      <c r="L42" s="146">
        <f>DCOUNTA($A3:$M35,12,L47:L48)</f>
        <v>0</v>
      </c>
      <c r="M42" s="147">
        <f>DCOUNTA($A3:$M35,13,M47:M48)</f>
        <v>0</v>
      </c>
      <c r="N42" s="107"/>
    </row>
    <row r="43" spans="1:14" ht="18" customHeight="1">
      <c r="A43" s="254" t="s">
        <v>39</v>
      </c>
      <c r="B43" s="196">
        <v>0.21322580645161296</v>
      </c>
      <c r="C43" s="197">
        <v>0.1885426929392447</v>
      </c>
      <c r="D43" s="197">
        <v>2.609591397849462</v>
      </c>
      <c r="E43" s="197">
        <v>7.691111111111111</v>
      </c>
      <c r="F43" s="197">
        <v>12.209784946236558</v>
      </c>
      <c r="G43" s="197">
        <v>16.246888888888886</v>
      </c>
      <c r="H43" s="197">
        <v>20.110215053763444</v>
      </c>
      <c r="I43" s="197">
        <v>22</v>
      </c>
      <c r="J43" s="197">
        <v>18.810666666666673</v>
      </c>
      <c r="K43" s="197">
        <v>13.167096774193547</v>
      </c>
      <c r="L43" s="197">
        <v>7.7</v>
      </c>
      <c r="M43" s="198">
        <v>2.774086021505376</v>
      </c>
      <c r="N43" s="107"/>
    </row>
    <row r="44" spans="1:13" ht="12">
      <c r="A44" s="148" t="s">
        <v>45</v>
      </c>
      <c r="B44" s="149" t="s">
        <v>23</v>
      </c>
      <c r="C44" s="149" t="s">
        <v>24</v>
      </c>
      <c r="D44" s="149" t="s">
        <v>25</v>
      </c>
      <c r="E44" s="149" t="s">
        <v>26</v>
      </c>
      <c r="F44" s="149" t="s">
        <v>27</v>
      </c>
      <c r="G44" s="149" t="s">
        <v>28</v>
      </c>
      <c r="H44" s="149" t="s">
        <v>29</v>
      </c>
      <c r="I44" s="149" t="s">
        <v>30</v>
      </c>
      <c r="J44" s="149" t="s">
        <v>31</v>
      </c>
      <c r="K44" s="149" t="s">
        <v>32</v>
      </c>
      <c r="L44" s="149" t="s">
        <v>33</v>
      </c>
      <c r="M44" s="149" t="s">
        <v>34</v>
      </c>
    </row>
    <row r="45" spans="2:13" ht="12">
      <c r="B45" s="257" t="s">
        <v>46</v>
      </c>
      <c r="C45" s="150" t="s">
        <v>46</v>
      </c>
      <c r="D45" s="150" t="s">
        <v>46</v>
      </c>
      <c r="E45" s="150" t="s">
        <v>46</v>
      </c>
      <c r="F45" s="150" t="s">
        <v>46</v>
      </c>
      <c r="G45" s="150" t="s">
        <v>46</v>
      </c>
      <c r="H45" s="150" t="s">
        <v>46</v>
      </c>
      <c r="I45" s="150" t="s">
        <v>46</v>
      </c>
      <c r="J45" s="150" t="s">
        <v>46</v>
      </c>
      <c r="K45" s="150" t="s">
        <v>46</v>
      </c>
      <c r="L45" s="150" t="s">
        <v>46</v>
      </c>
      <c r="M45" s="150" t="s">
        <v>46</v>
      </c>
    </row>
    <row r="47" spans="1:13" ht="12">
      <c r="A47" s="148" t="s">
        <v>47</v>
      </c>
      <c r="B47" s="149" t="s">
        <v>23</v>
      </c>
      <c r="C47" s="149" t="s">
        <v>24</v>
      </c>
      <c r="D47" s="149" t="s">
        <v>25</v>
      </c>
      <c r="E47" s="149" t="s">
        <v>26</v>
      </c>
      <c r="F47" s="149" t="s">
        <v>27</v>
      </c>
      <c r="G47" s="149" t="s">
        <v>28</v>
      </c>
      <c r="H47" s="149" t="s">
        <v>29</v>
      </c>
      <c r="I47" s="149" t="s">
        <v>30</v>
      </c>
      <c r="J47" s="149" t="s">
        <v>31</v>
      </c>
      <c r="K47" s="149" t="s">
        <v>32</v>
      </c>
      <c r="L47" s="149" t="s">
        <v>33</v>
      </c>
      <c r="M47" s="149" t="s">
        <v>34</v>
      </c>
    </row>
    <row r="48" spans="2:13" ht="12">
      <c r="B48" s="257" t="s">
        <v>48</v>
      </c>
      <c r="C48" s="150" t="s">
        <v>48</v>
      </c>
      <c r="D48" s="150" t="s">
        <v>48</v>
      </c>
      <c r="E48" s="150" t="s">
        <v>48</v>
      </c>
      <c r="F48" s="150" t="s">
        <v>48</v>
      </c>
      <c r="G48" s="150" t="s">
        <v>48</v>
      </c>
      <c r="H48" s="150" t="s">
        <v>48</v>
      </c>
      <c r="I48" s="150" t="s">
        <v>48</v>
      </c>
      <c r="J48" s="150" t="s">
        <v>48</v>
      </c>
      <c r="K48" s="150" t="s">
        <v>48</v>
      </c>
      <c r="L48" s="150" t="s">
        <v>48</v>
      </c>
      <c r="M48" s="150" t="s">
        <v>48</v>
      </c>
    </row>
    <row r="58" ht="12">
      <c r="A58" s="148" t="s">
        <v>51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2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5.35099983215332</v>
      </c>
      <c r="C3" s="212">
        <v>5.129000186920166</v>
      </c>
      <c r="D3" s="212">
        <v>4.579999923706055</v>
      </c>
      <c r="E3" s="212">
        <v>4.379000186920166</v>
      </c>
      <c r="F3" s="212">
        <v>4.23199987411499</v>
      </c>
      <c r="G3" s="212">
        <v>4.126999855041504</v>
      </c>
      <c r="H3" s="212">
        <v>4.179999828338623</v>
      </c>
      <c r="I3" s="212">
        <v>5.480999946594238</v>
      </c>
      <c r="J3" s="212">
        <v>7.409999847412109</v>
      </c>
      <c r="K3" s="212">
        <v>8.199999809265137</v>
      </c>
      <c r="L3" s="212">
        <v>8.84000015258789</v>
      </c>
      <c r="M3" s="212">
        <v>9.9399995803833</v>
      </c>
      <c r="N3" s="212">
        <v>9.460000038146973</v>
      </c>
      <c r="O3" s="212">
        <v>8.899999618530273</v>
      </c>
      <c r="P3" s="212">
        <v>8.859999656677246</v>
      </c>
      <c r="Q3" s="212">
        <v>7.360000133514404</v>
      </c>
      <c r="R3" s="212">
        <v>5.730000019073486</v>
      </c>
      <c r="S3" s="212">
        <v>4.980999946594238</v>
      </c>
      <c r="T3" s="212">
        <v>4.040999889373779</v>
      </c>
      <c r="U3" s="212">
        <v>3.4700000286102295</v>
      </c>
      <c r="V3" s="212">
        <v>3.437000036239624</v>
      </c>
      <c r="W3" s="212">
        <v>2.697000026702881</v>
      </c>
      <c r="X3" s="212">
        <v>2.118000030517578</v>
      </c>
      <c r="Y3" s="212">
        <v>2.4660000801086426</v>
      </c>
      <c r="Z3" s="219">
        <f aca="true" t="shared" si="0" ref="Z3:Z30">AVERAGE(B3:Y3)</f>
        <v>5.640374938646953</v>
      </c>
      <c r="AA3" s="151">
        <v>10.510000228881836</v>
      </c>
      <c r="AB3" s="152" t="s">
        <v>167</v>
      </c>
      <c r="AC3" s="2">
        <v>1</v>
      </c>
      <c r="AD3" s="151">
        <v>1.3070000410079956</v>
      </c>
      <c r="AE3" s="258" t="s">
        <v>187</v>
      </c>
      <c r="AF3" s="1"/>
    </row>
    <row r="4" spans="1:32" ht="11.25" customHeight="1">
      <c r="A4" s="220">
        <v>2</v>
      </c>
      <c r="B4" s="212">
        <v>2.424999952316284</v>
      </c>
      <c r="C4" s="212">
        <v>2.319000005722046</v>
      </c>
      <c r="D4" s="212">
        <v>1.0959999561309814</v>
      </c>
      <c r="E4" s="212">
        <v>1.559999942779541</v>
      </c>
      <c r="F4" s="212">
        <v>1.5080000162124634</v>
      </c>
      <c r="G4" s="212">
        <v>1.5180000066757202</v>
      </c>
      <c r="H4" s="212">
        <v>-0.8330000042915344</v>
      </c>
      <c r="I4" s="212">
        <v>0.5690000057220459</v>
      </c>
      <c r="J4" s="212">
        <v>3.0480000972747803</v>
      </c>
      <c r="K4" s="212">
        <v>6.199999809265137</v>
      </c>
      <c r="L4" s="212">
        <v>7.380000114440918</v>
      </c>
      <c r="M4" s="212">
        <v>9.239999771118164</v>
      </c>
      <c r="N4" s="212">
        <v>7.789999961853027</v>
      </c>
      <c r="O4" s="212">
        <v>7.889999866485596</v>
      </c>
      <c r="P4" s="212">
        <v>7.389999866485596</v>
      </c>
      <c r="Q4" s="212">
        <v>7.199999809265137</v>
      </c>
      <c r="R4" s="212">
        <v>6.218999862670898</v>
      </c>
      <c r="S4" s="213">
        <v>4.735000133514404</v>
      </c>
      <c r="T4" s="212">
        <v>4.460999965667725</v>
      </c>
      <c r="U4" s="212">
        <v>3.8389999866485596</v>
      </c>
      <c r="V4" s="212">
        <v>3.618000030517578</v>
      </c>
      <c r="W4" s="212">
        <v>2.8480000495910645</v>
      </c>
      <c r="X4" s="212">
        <v>3.5209999084472656</v>
      </c>
      <c r="Y4" s="212">
        <v>2.571000099182129</v>
      </c>
      <c r="Z4" s="219">
        <f t="shared" si="0"/>
        <v>4.087999967237313</v>
      </c>
      <c r="AA4" s="151">
        <v>9.40999984741211</v>
      </c>
      <c r="AB4" s="152" t="s">
        <v>168</v>
      </c>
      <c r="AC4" s="2">
        <v>2</v>
      </c>
      <c r="AD4" s="151">
        <v>-1.2230000495910645</v>
      </c>
      <c r="AE4" s="258" t="s">
        <v>188</v>
      </c>
      <c r="AF4" s="1"/>
    </row>
    <row r="5" spans="1:32" ht="11.25" customHeight="1">
      <c r="A5" s="220">
        <v>3</v>
      </c>
      <c r="B5" s="212">
        <v>1.5920000076293945</v>
      </c>
      <c r="C5" s="212">
        <v>1.0329999923706055</v>
      </c>
      <c r="D5" s="212">
        <v>0.5270000100135803</v>
      </c>
      <c r="E5" s="212">
        <v>0.020999999716877937</v>
      </c>
      <c r="F5" s="212">
        <v>-0.1899999976158142</v>
      </c>
      <c r="G5" s="212">
        <v>-0.15800000727176666</v>
      </c>
      <c r="H5" s="212">
        <v>0.210999995470047</v>
      </c>
      <c r="I5" s="212">
        <v>1.2450000047683716</v>
      </c>
      <c r="J5" s="212">
        <v>5.140999794006348</v>
      </c>
      <c r="K5" s="212">
        <v>7.199999809265137</v>
      </c>
      <c r="L5" s="212">
        <v>9.949999809265137</v>
      </c>
      <c r="M5" s="212">
        <v>11.0600004196167</v>
      </c>
      <c r="N5" s="212">
        <v>9.960000038146973</v>
      </c>
      <c r="O5" s="212">
        <v>10.3100004196167</v>
      </c>
      <c r="P5" s="212">
        <v>10.270000457763672</v>
      </c>
      <c r="Q5" s="212">
        <v>10.350000381469727</v>
      </c>
      <c r="R5" s="212">
        <v>9.770000457763672</v>
      </c>
      <c r="S5" s="212">
        <v>8.75</v>
      </c>
      <c r="T5" s="212">
        <v>8.699999809265137</v>
      </c>
      <c r="U5" s="212">
        <v>8.5600004196167</v>
      </c>
      <c r="V5" s="212">
        <v>7.210000038146973</v>
      </c>
      <c r="W5" s="212">
        <v>6.052999973297119</v>
      </c>
      <c r="X5" s="212">
        <v>5.189000129699707</v>
      </c>
      <c r="Y5" s="212">
        <v>4.563000202178955</v>
      </c>
      <c r="Z5" s="219">
        <f t="shared" si="0"/>
        <v>5.721541756841664</v>
      </c>
      <c r="AA5" s="151">
        <v>11.84000015258789</v>
      </c>
      <c r="AB5" s="152" t="s">
        <v>169</v>
      </c>
      <c r="AC5" s="2">
        <v>3</v>
      </c>
      <c r="AD5" s="151">
        <v>-0.4320000112056732</v>
      </c>
      <c r="AE5" s="258" t="s">
        <v>189</v>
      </c>
      <c r="AF5" s="1"/>
    </row>
    <row r="6" spans="1:32" ht="11.25" customHeight="1">
      <c r="A6" s="220">
        <v>4</v>
      </c>
      <c r="B6" s="212">
        <v>4.23799991607666</v>
      </c>
      <c r="C6" s="212">
        <v>4.091000080108643</v>
      </c>
      <c r="D6" s="212">
        <v>3.816999912261963</v>
      </c>
      <c r="E6" s="212">
        <v>3.765000104904175</v>
      </c>
      <c r="F6" s="212">
        <v>3.247999906539917</v>
      </c>
      <c r="G6" s="212">
        <v>2.752000093460083</v>
      </c>
      <c r="H6" s="212">
        <v>3.069000005722046</v>
      </c>
      <c r="I6" s="212">
        <v>4.050000190734863</v>
      </c>
      <c r="J6" s="212">
        <v>5.275000095367432</v>
      </c>
      <c r="K6" s="212">
        <v>5.558000087738037</v>
      </c>
      <c r="L6" s="212">
        <v>5.927999973297119</v>
      </c>
      <c r="M6" s="212">
        <v>5.791999816894531</v>
      </c>
      <c r="N6" s="212">
        <v>6.625999927520752</v>
      </c>
      <c r="O6" s="212">
        <v>6.709000110626221</v>
      </c>
      <c r="P6" s="212">
        <v>6.317999839782715</v>
      </c>
      <c r="Q6" s="212">
        <v>6.10699987411499</v>
      </c>
      <c r="R6" s="212">
        <v>5.598999977111816</v>
      </c>
      <c r="S6" s="212">
        <v>5.072000026702881</v>
      </c>
      <c r="T6" s="212">
        <v>4.736000061035156</v>
      </c>
      <c r="U6" s="212">
        <v>4.546999931335449</v>
      </c>
      <c r="V6" s="212">
        <v>4.580999851226807</v>
      </c>
      <c r="W6" s="212">
        <v>4.4029998779296875</v>
      </c>
      <c r="X6" s="212">
        <v>3.315000057220459</v>
      </c>
      <c r="Y6" s="212">
        <v>3.556999921798706</v>
      </c>
      <c r="Z6" s="219">
        <f t="shared" si="0"/>
        <v>4.7147083183129626</v>
      </c>
      <c r="AA6" s="151">
        <v>7.25</v>
      </c>
      <c r="AB6" s="152" t="s">
        <v>170</v>
      </c>
      <c r="AC6" s="2">
        <v>4</v>
      </c>
      <c r="AD6" s="151">
        <v>2.0999999046325684</v>
      </c>
      <c r="AE6" s="258" t="s">
        <v>190</v>
      </c>
      <c r="AF6" s="1"/>
    </row>
    <row r="7" spans="1:32" ht="11.25" customHeight="1">
      <c r="A7" s="220">
        <v>5</v>
      </c>
      <c r="B7" s="212">
        <v>0.6330000162124634</v>
      </c>
      <c r="C7" s="212">
        <v>0.23199999332427979</v>
      </c>
      <c r="D7" s="212">
        <v>0.2849999964237213</v>
      </c>
      <c r="E7" s="212">
        <v>-0.48500001430511475</v>
      </c>
      <c r="F7" s="212">
        <v>-0.8230000138282776</v>
      </c>
      <c r="G7" s="212">
        <v>-1.0119999647140503</v>
      </c>
      <c r="H7" s="212">
        <v>-1.1180000305175781</v>
      </c>
      <c r="I7" s="212">
        <v>-0.210999995470047</v>
      </c>
      <c r="J7" s="212">
        <v>2.680999994277954</v>
      </c>
      <c r="K7" s="212">
        <v>4.179999828338623</v>
      </c>
      <c r="L7" s="212">
        <v>7.949999809265137</v>
      </c>
      <c r="M7" s="212">
        <v>7.679999828338623</v>
      </c>
      <c r="N7" s="212">
        <v>8.359999656677246</v>
      </c>
      <c r="O7" s="212">
        <v>8.539999961853027</v>
      </c>
      <c r="P7" s="212">
        <v>8.819999694824219</v>
      </c>
      <c r="Q7" s="212">
        <v>8.300000190734863</v>
      </c>
      <c r="R7" s="212">
        <v>8.25</v>
      </c>
      <c r="S7" s="212">
        <v>7.349999904632568</v>
      </c>
      <c r="T7" s="212">
        <v>7.150000095367432</v>
      </c>
      <c r="U7" s="212">
        <v>6.757999897003174</v>
      </c>
      <c r="V7" s="212">
        <v>5.309999942779541</v>
      </c>
      <c r="W7" s="212">
        <v>5.531000137329102</v>
      </c>
      <c r="X7" s="212">
        <v>3.2809998989105225</v>
      </c>
      <c r="Y7" s="212">
        <v>2.13100004196167</v>
      </c>
      <c r="Z7" s="219">
        <f t="shared" si="0"/>
        <v>4.157208286225796</v>
      </c>
      <c r="AA7" s="151">
        <v>8.84000015258789</v>
      </c>
      <c r="AB7" s="152" t="s">
        <v>128</v>
      </c>
      <c r="AC7" s="2">
        <v>5</v>
      </c>
      <c r="AD7" s="151">
        <v>-1.2020000219345093</v>
      </c>
      <c r="AE7" s="258" t="s">
        <v>191</v>
      </c>
      <c r="AF7" s="1"/>
    </row>
    <row r="8" spans="1:32" ht="11.25" customHeight="1">
      <c r="A8" s="220">
        <v>6</v>
      </c>
      <c r="B8" s="212">
        <v>1.8140000104904175</v>
      </c>
      <c r="C8" s="212">
        <v>1.4229999780654907</v>
      </c>
      <c r="D8" s="212">
        <v>1.1169999837875366</v>
      </c>
      <c r="E8" s="212">
        <v>0.8429999947547913</v>
      </c>
      <c r="F8" s="212">
        <v>0.27399998903274536</v>
      </c>
      <c r="G8" s="212">
        <v>0.9700000286102295</v>
      </c>
      <c r="H8" s="212">
        <v>4.704999923706055</v>
      </c>
      <c r="I8" s="212">
        <v>5.48799991607666</v>
      </c>
      <c r="J8" s="212">
        <v>7.989999771118164</v>
      </c>
      <c r="K8" s="212">
        <v>9.260000228881836</v>
      </c>
      <c r="L8" s="212">
        <v>10.569999694824219</v>
      </c>
      <c r="M8" s="212">
        <v>10.359999656677246</v>
      </c>
      <c r="N8" s="212">
        <v>9.399999618530273</v>
      </c>
      <c r="O8" s="212">
        <v>9.430000305175781</v>
      </c>
      <c r="P8" s="212">
        <v>8.640000343322754</v>
      </c>
      <c r="Q8" s="212">
        <v>7.860000133514404</v>
      </c>
      <c r="R8" s="212">
        <v>6.359000205993652</v>
      </c>
      <c r="S8" s="212">
        <v>4.85099983215332</v>
      </c>
      <c r="T8" s="212">
        <v>3.871000051498413</v>
      </c>
      <c r="U8" s="212">
        <v>3.7869999408721924</v>
      </c>
      <c r="V8" s="212">
        <v>4.104000091552734</v>
      </c>
      <c r="W8" s="212">
        <v>3.746000051498413</v>
      </c>
      <c r="X8" s="212">
        <v>2.3420000076293945</v>
      </c>
      <c r="Y8" s="212">
        <v>1.2660000324249268</v>
      </c>
      <c r="Z8" s="219">
        <f t="shared" si="0"/>
        <v>5.019583324591319</v>
      </c>
      <c r="AA8" s="151">
        <v>11.239999771118164</v>
      </c>
      <c r="AB8" s="152" t="s">
        <v>171</v>
      </c>
      <c r="AC8" s="2">
        <v>6</v>
      </c>
      <c r="AD8" s="151">
        <v>0.16899999976158142</v>
      </c>
      <c r="AE8" s="258" t="s">
        <v>192</v>
      </c>
      <c r="AF8" s="1"/>
    </row>
    <row r="9" spans="1:32" ht="11.25" customHeight="1">
      <c r="A9" s="220">
        <v>7</v>
      </c>
      <c r="B9" s="212">
        <v>0.5059999823570251</v>
      </c>
      <c r="C9" s="212">
        <v>0.8759999871253967</v>
      </c>
      <c r="D9" s="212">
        <v>1.593000054359436</v>
      </c>
      <c r="E9" s="212">
        <v>1.319000005722046</v>
      </c>
      <c r="F9" s="212">
        <v>-0.07400000095367432</v>
      </c>
      <c r="G9" s="212">
        <v>0.22200000286102295</v>
      </c>
      <c r="H9" s="212">
        <v>-0.421999990940094</v>
      </c>
      <c r="I9" s="212">
        <v>1.7519999742507935</v>
      </c>
      <c r="J9" s="212">
        <v>3.4619998931884766</v>
      </c>
      <c r="K9" s="212">
        <v>5.820000171661377</v>
      </c>
      <c r="L9" s="212">
        <v>6.859000205993652</v>
      </c>
      <c r="M9" s="212">
        <v>7.579999923706055</v>
      </c>
      <c r="N9" s="212">
        <v>6.7210001945495605</v>
      </c>
      <c r="O9" s="212">
        <v>6.901000022888184</v>
      </c>
      <c r="P9" s="212">
        <v>7.050000190734863</v>
      </c>
      <c r="Q9" s="212">
        <v>7.300000190734863</v>
      </c>
      <c r="R9" s="212">
        <v>6.985000133514404</v>
      </c>
      <c r="S9" s="212">
        <v>6.373000144958496</v>
      </c>
      <c r="T9" s="212">
        <v>5.315999984741211</v>
      </c>
      <c r="U9" s="212">
        <v>6.065000057220459</v>
      </c>
      <c r="V9" s="212">
        <v>5.710999965667725</v>
      </c>
      <c r="W9" s="212">
        <v>3.9570000171661377</v>
      </c>
      <c r="X9" s="212">
        <v>1.7929999828338623</v>
      </c>
      <c r="Y9" s="212">
        <v>1.2970000505447388</v>
      </c>
      <c r="Z9" s="219">
        <f t="shared" si="0"/>
        <v>3.956750047703584</v>
      </c>
      <c r="AA9" s="151">
        <v>8.15999984741211</v>
      </c>
      <c r="AB9" s="152" t="s">
        <v>172</v>
      </c>
      <c r="AC9" s="2">
        <v>7</v>
      </c>
      <c r="AD9" s="151">
        <v>-1.1710000038146973</v>
      </c>
      <c r="AE9" s="258" t="s">
        <v>193</v>
      </c>
      <c r="AF9" s="1"/>
    </row>
    <row r="10" spans="1:32" ht="11.25" customHeight="1">
      <c r="A10" s="220">
        <v>8</v>
      </c>
      <c r="B10" s="212">
        <v>1.24399995803833</v>
      </c>
      <c r="C10" s="212">
        <v>1.1390000581741333</v>
      </c>
      <c r="D10" s="212">
        <v>0.07400000095367432</v>
      </c>
      <c r="E10" s="212">
        <v>-0.41100001335144043</v>
      </c>
      <c r="F10" s="212">
        <v>-0.2529999911785126</v>
      </c>
      <c r="G10" s="212">
        <v>0.6859999895095825</v>
      </c>
      <c r="H10" s="212">
        <v>1.2339999675750732</v>
      </c>
      <c r="I10" s="212">
        <v>4.921000003814697</v>
      </c>
      <c r="J10" s="212">
        <v>7.449999809265137</v>
      </c>
      <c r="K10" s="212">
        <v>8.630000114440918</v>
      </c>
      <c r="L10" s="212">
        <v>9.420000076293945</v>
      </c>
      <c r="M10" s="212">
        <v>10.149999618530273</v>
      </c>
      <c r="N10" s="212">
        <v>9.380000114440918</v>
      </c>
      <c r="O10" s="212">
        <v>9.539999961853027</v>
      </c>
      <c r="P10" s="212">
        <v>8.989999771118164</v>
      </c>
      <c r="Q10" s="212">
        <v>8.199999809265137</v>
      </c>
      <c r="R10" s="212">
        <v>6.925000190734863</v>
      </c>
      <c r="S10" s="212">
        <v>5.827000141143799</v>
      </c>
      <c r="T10" s="212">
        <v>4.855000019073486</v>
      </c>
      <c r="U10" s="212">
        <v>4.2220001220703125</v>
      </c>
      <c r="V10" s="212">
        <v>3.578000068664551</v>
      </c>
      <c r="W10" s="212">
        <v>2.806999921798706</v>
      </c>
      <c r="X10" s="212">
        <v>0.2849999964237213</v>
      </c>
      <c r="Y10" s="212">
        <v>2.490000009536743</v>
      </c>
      <c r="Z10" s="219">
        <f t="shared" si="0"/>
        <v>4.640958321591218</v>
      </c>
      <c r="AA10" s="151">
        <v>10.630000114440918</v>
      </c>
      <c r="AB10" s="152" t="s">
        <v>79</v>
      </c>
      <c r="AC10" s="2">
        <v>8</v>
      </c>
      <c r="AD10" s="151">
        <v>-0.5059999823570251</v>
      </c>
      <c r="AE10" s="258" t="s">
        <v>194</v>
      </c>
      <c r="AF10" s="1"/>
    </row>
    <row r="11" spans="1:32" ht="11.25" customHeight="1">
      <c r="A11" s="220">
        <v>9</v>
      </c>
      <c r="B11" s="212">
        <v>-0.06300000101327896</v>
      </c>
      <c r="C11" s="212">
        <v>-1.2339999675750732</v>
      </c>
      <c r="D11" s="212">
        <v>-0.4429999887943268</v>
      </c>
      <c r="E11" s="212">
        <v>-0.15800000727176666</v>
      </c>
      <c r="F11" s="212">
        <v>-1.2549999952316284</v>
      </c>
      <c r="G11" s="212">
        <v>-2.1510000228881836</v>
      </c>
      <c r="H11" s="212">
        <v>0.5170000195503235</v>
      </c>
      <c r="I11" s="212">
        <v>3.177999973297119</v>
      </c>
      <c r="J11" s="212">
        <v>5.735000133514404</v>
      </c>
      <c r="K11" s="212">
        <v>6.124000072479248</v>
      </c>
      <c r="L11" s="212">
        <v>6.684000015258789</v>
      </c>
      <c r="M11" s="212">
        <v>6.980000019073486</v>
      </c>
      <c r="N11" s="212">
        <v>6.841000080108643</v>
      </c>
      <c r="O11" s="212">
        <v>6.576000213623047</v>
      </c>
      <c r="P11" s="212">
        <v>6.793000221252441</v>
      </c>
      <c r="Q11" s="212">
        <v>6.624000072479248</v>
      </c>
      <c r="R11" s="212">
        <v>6.3420000076293945</v>
      </c>
      <c r="S11" s="212">
        <v>6.269000053405762</v>
      </c>
      <c r="T11" s="212">
        <v>6.126999855041504</v>
      </c>
      <c r="U11" s="212">
        <v>5.948999881744385</v>
      </c>
      <c r="V11" s="212">
        <v>5.230999946594238</v>
      </c>
      <c r="W11" s="212">
        <v>5.611000061035156</v>
      </c>
      <c r="X11" s="212">
        <v>5.388000011444092</v>
      </c>
      <c r="Y11" s="212">
        <v>5.947999954223633</v>
      </c>
      <c r="Z11" s="219">
        <f t="shared" si="0"/>
        <v>4.067208358707528</v>
      </c>
      <c r="AA11" s="151">
        <v>7.789999961853027</v>
      </c>
      <c r="AB11" s="152" t="s">
        <v>173</v>
      </c>
      <c r="AC11" s="2">
        <v>9</v>
      </c>
      <c r="AD11" s="151">
        <v>-2.246000051498413</v>
      </c>
      <c r="AE11" s="258" t="s">
        <v>195</v>
      </c>
      <c r="AF11" s="1"/>
    </row>
    <row r="12" spans="1:32" ht="11.25" customHeight="1">
      <c r="A12" s="228">
        <v>10</v>
      </c>
      <c r="B12" s="214">
        <v>5.51200008392334</v>
      </c>
      <c r="C12" s="214">
        <v>3.369999885559082</v>
      </c>
      <c r="D12" s="214">
        <v>3.506999969482422</v>
      </c>
      <c r="E12" s="214">
        <v>2.760999917984009</v>
      </c>
      <c r="F12" s="214">
        <v>2.1710000038146973</v>
      </c>
      <c r="G12" s="214">
        <v>1.4229999780654907</v>
      </c>
      <c r="H12" s="214">
        <v>1.5820000171661377</v>
      </c>
      <c r="I12" s="214">
        <v>2.2990000247955322</v>
      </c>
      <c r="J12" s="214">
        <v>4.980999946594238</v>
      </c>
      <c r="K12" s="214">
        <v>9.449999809265137</v>
      </c>
      <c r="L12" s="214">
        <v>10.670000076293945</v>
      </c>
      <c r="M12" s="214">
        <v>10.930000305175781</v>
      </c>
      <c r="N12" s="214">
        <v>10.25</v>
      </c>
      <c r="O12" s="214">
        <v>10.25</v>
      </c>
      <c r="P12" s="214">
        <v>9.609999656677246</v>
      </c>
      <c r="Q12" s="214">
        <v>9.380000114440918</v>
      </c>
      <c r="R12" s="214">
        <v>9</v>
      </c>
      <c r="S12" s="214">
        <v>7.409999847412109</v>
      </c>
      <c r="T12" s="214">
        <v>8.039999961853027</v>
      </c>
      <c r="U12" s="214">
        <v>6.796000003814697</v>
      </c>
      <c r="V12" s="214">
        <v>5.066999912261963</v>
      </c>
      <c r="W12" s="214">
        <v>4.801000118255615</v>
      </c>
      <c r="X12" s="214">
        <v>4.705999851226807</v>
      </c>
      <c r="Y12" s="214">
        <v>4.441999912261963</v>
      </c>
      <c r="Z12" s="229">
        <f t="shared" si="0"/>
        <v>6.183666641513507</v>
      </c>
      <c r="AA12" s="157">
        <v>11.65999984741211</v>
      </c>
      <c r="AB12" s="215" t="s">
        <v>116</v>
      </c>
      <c r="AC12" s="216">
        <v>10</v>
      </c>
      <c r="AD12" s="157">
        <v>0.8650000095367432</v>
      </c>
      <c r="AE12" s="259" t="s">
        <v>112</v>
      </c>
      <c r="AF12" s="1"/>
    </row>
    <row r="13" spans="1:32" ht="11.25" customHeight="1">
      <c r="A13" s="220">
        <v>11</v>
      </c>
      <c r="B13" s="212">
        <v>3.9040000438690186</v>
      </c>
      <c r="C13" s="212">
        <v>3.936000108718872</v>
      </c>
      <c r="D13" s="212">
        <v>3.25</v>
      </c>
      <c r="E13" s="212">
        <v>0.4320000112056732</v>
      </c>
      <c r="F13" s="212">
        <v>2.194999933242798</v>
      </c>
      <c r="G13" s="212">
        <v>3.2709999084472656</v>
      </c>
      <c r="H13" s="212">
        <v>3.493000030517578</v>
      </c>
      <c r="I13" s="212">
        <v>4.465000152587891</v>
      </c>
      <c r="J13" s="212">
        <v>5.3520002365112305</v>
      </c>
      <c r="K13" s="212">
        <v>6.6539998054504395</v>
      </c>
      <c r="L13" s="212">
        <v>7.289999961853027</v>
      </c>
      <c r="M13" s="212">
        <v>6.620999813079834</v>
      </c>
      <c r="N13" s="212">
        <v>6.863999843597412</v>
      </c>
      <c r="O13" s="212">
        <v>6.618000030517578</v>
      </c>
      <c r="P13" s="212">
        <v>6.333000183105469</v>
      </c>
      <c r="Q13" s="212">
        <v>5.453999996185303</v>
      </c>
      <c r="R13" s="212">
        <v>5.5279998779296875</v>
      </c>
      <c r="S13" s="212">
        <v>4.76800012588501</v>
      </c>
      <c r="T13" s="212">
        <v>4.534999847412109</v>
      </c>
      <c r="U13" s="212">
        <v>3.859999895095825</v>
      </c>
      <c r="V13" s="212">
        <v>3.5959999561309814</v>
      </c>
      <c r="W13" s="212">
        <v>3.0260000228881836</v>
      </c>
      <c r="X13" s="212">
        <v>2.8469998836517334</v>
      </c>
      <c r="Y13" s="212">
        <v>3.0889999866485596</v>
      </c>
      <c r="Z13" s="219">
        <f t="shared" si="0"/>
        <v>4.474208318938811</v>
      </c>
      <c r="AA13" s="151">
        <v>8.210000038146973</v>
      </c>
      <c r="AB13" s="152" t="s">
        <v>174</v>
      </c>
      <c r="AC13" s="2">
        <v>11</v>
      </c>
      <c r="AD13" s="151">
        <v>0.2529999911785126</v>
      </c>
      <c r="AE13" s="258" t="s">
        <v>196</v>
      </c>
      <c r="AF13" s="1"/>
    </row>
    <row r="14" spans="1:32" ht="11.25" customHeight="1">
      <c r="A14" s="220">
        <v>12</v>
      </c>
      <c r="B14" s="212">
        <v>3.553999900817871</v>
      </c>
      <c r="C14" s="212">
        <v>2.509000062942505</v>
      </c>
      <c r="D14" s="212">
        <v>1.3070000410079956</v>
      </c>
      <c r="E14" s="212">
        <v>0.9909999966621399</v>
      </c>
      <c r="F14" s="212">
        <v>0.23199999332427979</v>
      </c>
      <c r="G14" s="212">
        <v>1.4229999780654907</v>
      </c>
      <c r="H14" s="212">
        <v>1.8880000114440918</v>
      </c>
      <c r="I14" s="212">
        <v>4.6529998779296875</v>
      </c>
      <c r="J14" s="212">
        <v>8</v>
      </c>
      <c r="K14" s="212">
        <v>10.649999618530273</v>
      </c>
      <c r="L14" s="212">
        <v>12.34000015258789</v>
      </c>
      <c r="M14" s="212">
        <v>13.050000190734863</v>
      </c>
      <c r="N14" s="212">
        <v>10.890000343322754</v>
      </c>
      <c r="O14" s="212">
        <v>10.229999542236328</v>
      </c>
      <c r="P14" s="212">
        <v>10.569999694824219</v>
      </c>
      <c r="Q14" s="212">
        <v>10.449999809265137</v>
      </c>
      <c r="R14" s="212">
        <v>9.989999771118164</v>
      </c>
      <c r="S14" s="212">
        <v>9.170000076293945</v>
      </c>
      <c r="T14" s="212">
        <v>8.40999984741211</v>
      </c>
      <c r="U14" s="212">
        <v>7.659999847412109</v>
      </c>
      <c r="V14" s="212">
        <v>8.010000228881836</v>
      </c>
      <c r="W14" s="212">
        <v>7.329999923706055</v>
      </c>
      <c r="X14" s="212">
        <v>7.21999979019165</v>
      </c>
      <c r="Y14" s="212">
        <v>7.070000171661377</v>
      </c>
      <c r="Z14" s="219">
        <f t="shared" si="0"/>
        <v>6.9832082862655325</v>
      </c>
      <c r="AA14" s="151">
        <v>14.149999618530273</v>
      </c>
      <c r="AB14" s="152" t="s">
        <v>175</v>
      </c>
      <c r="AC14" s="2">
        <v>12</v>
      </c>
      <c r="AD14" s="151">
        <v>0.020999999716877937</v>
      </c>
      <c r="AE14" s="258" t="s">
        <v>197</v>
      </c>
      <c r="AF14" s="1"/>
    </row>
    <row r="15" spans="1:32" ht="11.25" customHeight="1">
      <c r="A15" s="220">
        <v>13</v>
      </c>
      <c r="B15" s="212">
        <v>6.658999919891357</v>
      </c>
      <c r="C15" s="212">
        <v>6.923999786376953</v>
      </c>
      <c r="D15" s="212">
        <v>6.75600004196167</v>
      </c>
      <c r="E15" s="212">
        <v>4.3470001220703125</v>
      </c>
      <c r="F15" s="212">
        <v>7.559999942779541</v>
      </c>
      <c r="G15" s="212">
        <v>7.989999771118164</v>
      </c>
      <c r="H15" s="212">
        <v>3.809000015258789</v>
      </c>
      <c r="I15" s="212">
        <v>4.252999782562256</v>
      </c>
      <c r="J15" s="212">
        <v>6.017000198364258</v>
      </c>
      <c r="K15" s="212">
        <v>9.210000038146973</v>
      </c>
      <c r="L15" s="212">
        <v>9.869999885559082</v>
      </c>
      <c r="M15" s="212">
        <v>10.079999923706055</v>
      </c>
      <c r="N15" s="212">
        <v>11.180000305175781</v>
      </c>
      <c r="O15" s="212">
        <v>11.720000267028809</v>
      </c>
      <c r="P15" s="212">
        <v>12.140000343322754</v>
      </c>
      <c r="Q15" s="212">
        <v>11.779999732971191</v>
      </c>
      <c r="R15" s="212">
        <v>10.829999923706055</v>
      </c>
      <c r="S15" s="212">
        <v>10.529999732971191</v>
      </c>
      <c r="T15" s="212">
        <v>10.579999923706055</v>
      </c>
      <c r="U15" s="212">
        <v>11.270000457763672</v>
      </c>
      <c r="V15" s="212">
        <v>11.90999984741211</v>
      </c>
      <c r="W15" s="212">
        <v>14.550000190734863</v>
      </c>
      <c r="X15" s="212">
        <v>14.979999542236328</v>
      </c>
      <c r="Y15" s="212">
        <v>15.609999656677246</v>
      </c>
      <c r="Z15" s="219">
        <f t="shared" si="0"/>
        <v>9.606458306312561</v>
      </c>
      <c r="AA15" s="151">
        <v>15.65999984741211</v>
      </c>
      <c r="AB15" s="152" t="s">
        <v>148</v>
      </c>
      <c r="AC15" s="2">
        <v>13</v>
      </c>
      <c r="AD15" s="151">
        <v>3.61899995803833</v>
      </c>
      <c r="AE15" s="258" t="s">
        <v>198</v>
      </c>
      <c r="AF15" s="1"/>
    </row>
    <row r="16" spans="1:32" ht="11.25" customHeight="1">
      <c r="A16" s="220">
        <v>14</v>
      </c>
      <c r="B16" s="212">
        <v>15.930000305175781</v>
      </c>
      <c r="C16" s="212">
        <v>16.190000534057617</v>
      </c>
      <c r="D16" s="212">
        <v>16.149999618530273</v>
      </c>
      <c r="E16" s="212">
        <v>15.020000457763672</v>
      </c>
      <c r="F16" s="212">
        <v>15.359999656677246</v>
      </c>
      <c r="G16" s="212">
        <v>15.489999771118164</v>
      </c>
      <c r="H16" s="212">
        <v>14.710000038146973</v>
      </c>
      <c r="I16" s="212">
        <v>13.670000076293945</v>
      </c>
      <c r="J16" s="212">
        <v>15.380000114440918</v>
      </c>
      <c r="K16" s="212">
        <v>18.600000381469727</v>
      </c>
      <c r="L16" s="212">
        <v>20.3700008392334</v>
      </c>
      <c r="M16" s="212">
        <v>22.770000457763672</v>
      </c>
      <c r="N16" s="212">
        <v>22.09000015258789</v>
      </c>
      <c r="O16" s="212">
        <v>21.780000686645508</v>
      </c>
      <c r="P16" s="212">
        <v>21.25</v>
      </c>
      <c r="Q16" s="212">
        <v>19.15999984741211</v>
      </c>
      <c r="R16" s="212">
        <v>16.90999984741211</v>
      </c>
      <c r="S16" s="212">
        <v>14.630000114440918</v>
      </c>
      <c r="T16" s="212">
        <v>12.5600004196167</v>
      </c>
      <c r="U16" s="212">
        <v>11.529999732971191</v>
      </c>
      <c r="V16" s="212">
        <v>11.1899995803833</v>
      </c>
      <c r="W16" s="212">
        <v>10.260000228881836</v>
      </c>
      <c r="X16" s="212">
        <v>10.130000114440918</v>
      </c>
      <c r="Y16" s="212">
        <v>9.779999732971191</v>
      </c>
      <c r="Z16" s="219">
        <f t="shared" si="0"/>
        <v>15.871250112851461</v>
      </c>
      <c r="AA16" s="151">
        <v>23.18000030517578</v>
      </c>
      <c r="AB16" s="152" t="s">
        <v>122</v>
      </c>
      <c r="AC16" s="2">
        <v>14</v>
      </c>
      <c r="AD16" s="151">
        <v>9.649999618530273</v>
      </c>
      <c r="AE16" s="258" t="s">
        <v>199</v>
      </c>
      <c r="AF16" s="1"/>
    </row>
    <row r="17" spans="1:32" ht="11.25" customHeight="1">
      <c r="A17" s="220">
        <v>15</v>
      </c>
      <c r="B17" s="212">
        <v>9.979999542236328</v>
      </c>
      <c r="C17" s="212">
        <v>9.960000038146973</v>
      </c>
      <c r="D17" s="212">
        <v>9.239999771118164</v>
      </c>
      <c r="E17" s="212">
        <v>9.069999694824219</v>
      </c>
      <c r="F17" s="212">
        <v>8.029999732971191</v>
      </c>
      <c r="G17" s="212">
        <v>6.824999809265137</v>
      </c>
      <c r="H17" s="212">
        <v>7.059999942779541</v>
      </c>
      <c r="I17" s="212">
        <v>7.829999923706055</v>
      </c>
      <c r="J17" s="212">
        <v>9.239999771118164</v>
      </c>
      <c r="K17" s="212">
        <v>13.029999732971191</v>
      </c>
      <c r="L17" s="212">
        <v>10.789999961853027</v>
      </c>
      <c r="M17" s="212">
        <v>12.3100004196167</v>
      </c>
      <c r="N17" s="212">
        <v>11.65999984741211</v>
      </c>
      <c r="O17" s="212">
        <v>11.579999923706055</v>
      </c>
      <c r="P17" s="212">
        <v>12.420000076293945</v>
      </c>
      <c r="Q17" s="212">
        <v>12.210000038146973</v>
      </c>
      <c r="R17" s="212">
        <v>12.720000267028809</v>
      </c>
      <c r="S17" s="212">
        <v>12.350000381469727</v>
      </c>
      <c r="T17" s="212">
        <v>11.760000228881836</v>
      </c>
      <c r="U17" s="212">
        <v>11.420000076293945</v>
      </c>
      <c r="V17" s="212">
        <v>11.020000457763672</v>
      </c>
      <c r="W17" s="212">
        <v>9.539999961853027</v>
      </c>
      <c r="X17" s="212">
        <v>8.84000015258789</v>
      </c>
      <c r="Y17" s="212">
        <v>8.109999656677246</v>
      </c>
      <c r="Z17" s="219">
        <f t="shared" si="0"/>
        <v>10.291458308696747</v>
      </c>
      <c r="AA17" s="151">
        <v>13.399999618530273</v>
      </c>
      <c r="AB17" s="152" t="s">
        <v>176</v>
      </c>
      <c r="AC17" s="2">
        <v>15</v>
      </c>
      <c r="AD17" s="151">
        <v>6.340000152587891</v>
      </c>
      <c r="AE17" s="258" t="s">
        <v>200</v>
      </c>
      <c r="AF17" s="1"/>
    </row>
    <row r="18" spans="1:32" ht="11.25" customHeight="1">
      <c r="A18" s="220">
        <v>16</v>
      </c>
      <c r="B18" s="212">
        <v>7.869999885559082</v>
      </c>
      <c r="C18" s="212">
        <v>7.380000114440918</v>
      </c>
      <c r="D18" s="212">
        <v>9.170000076293945</v>
      </c>
      <c r="E18" s="212">
        <v>8.350000381469727</v>
      </c>
      <c r="F18" s="212">
        <v>7.929999828338623</v>
      </c>
      <c r="G18" s="212">
        <v>8.109999656677246</v>
      </c>
      <c r="H18" s="212">
        <v>7.190000057220459</v>
      </c>
      <c r="I18" s="212">
        <v>8.09000015258789</v>
      </c>
      <c r="J18" s="212">
        <v>8.539999961853027</v>
      </c>
      <c r="K18" s="212">
        <v>9.59000015258789</v>
      </c>
      <c r="L18" s="212">
        <v>6.466000080108643</v>
      </c>
      <c r="M18" s="212">
        <v>6.603000164031982</v>
      </c>
      <c r="N18" s="212">
        <v>6.750999927520752</v>
      </c>
      <c r="O18" s="212">
        <v>5.883999824523926</v>
      </c>
      <c r="P18" s="212">
        <v>6.958000183105469</v>
      </c>
      <c r="Q18" s="212">
        <v>6.5289998054504395</v>
      </c>
      <c r="R18" s="212">
        <v>5.629000186920166</v>
      </c>
      <c r="S18" s="212">
        <v>3.678999900817871</v>
      </c>
      <c r="T18" s="212">
        <v>3.0260000228881836</v>
      </c>
      <c r="U18" s="212">
        <v>2.499000072479248</v>
      </c>
      <c r="V18" s="212">
        <v>1.9630000591278076</v>
      </c>
      <c r="W18" s="212">
        <v>2.015000104904175</v>
      </c>
      <c r="X18" s="212">
        <v>1.3289999961853027</v>
      </c>
      <c r="Y18" s="212">
        <v>0.8230000138282776</v>
      </c>
      <c r="Z18" s="219">
        <f t="shared" si="0"/>
        <v>5.932250025371711</v>
      </c>
      <c r="AA18" s="151">
        <v>10.140000343322754</v>
      </c>
      <c r="AB18" s="152" t="s">
        <v>106</v>
      </c>
      <c r="AC18" s="2">
        <v>16</v>
      </c>
      <c r="AD18" s="151">
        <v>0.621999979019165</v>
      </c>
      <c r="AE18" s="258" t="s">
        <v>97</v>
      </c>
      <c r="AF18" s="1"/>
    </row>
    <row r="19" spans="1:32" ht="11.25" customHeight="1">
      <c r="A19" s="220">
        <v>17</v>
      </c>
      <c r="B19" s="212">
        <v>0.29499998688697815</v>
      </c>
      <c r="C19" s="212">
        <v>-0.3160000145435333</v>
      </c>
      <c r="D19" s="212">
        <v>-0.6119999885559082</v>
      </c>
      <c r="E19" s="212">
        <v>-0.621999979019165</v>
      </c>
      <c r="F19" s="212">
        <v>-1.065000057220459</v>
      </c>
      <c r="G19" s="212">
        <v>-1.0759999752044678</v>
      </c>
      <c r="H19" s="212">
        <v>-1.0759999752044678</v>
      </c>
      <c r="I19" s="212">
        <v>0.6430000066757202</v>
      </c>
      <c r="J19" s="212">
        <v>3.0299999713897705</v>
      </c>
      <c r="K19" s="212">
        <v>4.952000141143799</v>
      </c>
      <c r="L19" s="212">
        <v>6.124000072479248</v>
      </c>
      <c r="M19" s="212">
        <v>7.360000133514404</v>
      </c>
      <c r="N19" s="212">
        <v>6.058000087738037</v>
      </c>
      <c r="O19" s="212">
        <v>6.765999794006348</v>
      </c>
      <c r="P19" s="212">
        <v>6.765999794006348</v>
      </c>
      <c r="Q19" s="212">
        <v>5.826000213623047</v>
      </c>
      <c r="R19" s="212">
        <v>4.854000091552734</v>
      </c>
      <c r="S19" s="212">
        <v>4.326000213623047</v>
      </c>
      <c r="T19" s="212">
        <v>4.019999980926514</v>
      </c>
      <c r="U19" s="212">
        <v>3.555999994277954</v>
      </c>
      <c r="V19" s="212">
        <v>2.4790000915527344</v>
      </c>
      <c r="W19" s="212">
        <v>1.24399995803833</v>
      </c>
      <c r="X19" s="212">
        <v>0.3269999921321869</v>
      </c>
      <c r="Y19" s="212">
        <v>-0.3059999942779541</v>
      </c>
      <c r="Z19" s="219">
        <f t="shared" si="0"/>
        <v>2.648041689147552</v>
      </c>
      <c r="AA19" s="151">
        <v>7.380000114440918</v>
      </c>
      <c r="AB19" s="152" t="s">
        <v>177</v>
      </c>
      <c r="AC19" s="2">
        <v>17</v>
      </c>
      <c r="AD19" s="151">
        <v>-1.350000023841858</v>
      </c>
      <c r="AE19" s="258" t="s">
        <v>201</v>
      </c>
      <c r="AF19" s="1"/>
    </row>
    <row r="20" spans="1:32" ht="11.25" customHeight="1">
      <c r="A20" s="220">
        <v>18</v>
      </c>
      <c r="B20" s="212">
        <v>-0.675000011920929</v>
      </c>
      <c r="C20" s="212">
        <v>-1.128000020980835</v>
      </c>
      <c r="D20" s="212">
        <v>-1.3489999771118164</v>
      </c>
      <c r="E20" s="212">
        <v>-1.6440000534057617</v>
      </c>
      <c r="F20" s="212">
        <v>-1.6549999713897705</v>
      </c>
      <c r="G20" s="212">
        <v>-2.255000114440918</v>
      </c>
      <c r="H20" s="212">
        <v>-1.9390000104904175</v>
      </c>
      <c r="I20" s="212">
        <v>-0.9700000286102295</v>
      </c>
      <c r="J20" s="212">
        <v>2.2990000247955322</v>
      </c>
      <c r="K20" s="212">
        <v>5.3429999351501465</v>
      </c>
      <c r="L20" s="212">
        <v>7.739999771118164</v>
      </c>
      <c r="M20" s="212">
        <v>6.757999897003174</v>
      </c>
      <c r="N20" s="212">
        <v>6.132999897003174</v>
      </c>
      <c r="O20" s="212">
        <v>5.961999893188477</v>
      </c>
      <c r="P20" s="212">
        <v>5.813000202178955</v>
      </c>
      <c r="Q20" s="212">
        <v>5.583000183105469</v>
      </c>
      <c r="R20" s="212">
        <v>5.076000213623047</v>
      </c>
      <c r="S20" s="212">
        <v>4.568999767303467</v>
      </c>
      <c r="T20" s="212">
        <v>4.453000068664551</v>
      </c>
      <c r="U20" s="212">
        <v>4.665999889373779</v>
      </c>
      <c r="V20" s="212">
        <v>3.5250000953674316</v>
      </c>
      <c r="W20" s="212">
        <v>3.493000030517578</v>
      </c>
      <c r="X20" s="212">
        <v>4.3379998207092285</v>
      </c>
      <c r="Y20" s="212">
        <v>2.9240000247955322</v>
      </c>
      <c r="Z20" s="219">
        <f t="shared" si="0"/>
        <v>2.794166646897793</v>
      </c>
      <c r="AA20" s="151">
        <v>8.609999656677246</v>
      </c>
      <c r="AB20" s="152" t="s">
        <v>178</v>
      </c>
      <c r="AC20" s="2">
        <v>18</v>
      </c>
      <c r="AD20" s="151">
        <v>-2.4760000705718994</v>
      </c>
      <c r="AE20" s="258" t="s">
        <v>202</v>
      </c>
      <c r="AF20" s="1"/>
    </row>
    <row r="21" spans="1:32" ht="11.25" customHeight="1">
      <c r="A21" s="220">
        <v>19</v>
      </c>
      <c r="B21" s="212">
        <v>1.9529999494552612</v>
      </c>
      <c r="C21" s="212">
        <v>1.7740000486373901</v>
      </c>
      <c r="D21" s="212">
        <v>0.8450000286102295</v>
      </c>
      <c r="E21" s="212">
        <v>1.340999960899353</v>
      </c>
      <c r="F21" s="212">
        <v>1.11899995803833</v>
      </c>
      <c r="G21" s="212">
        <v>0.4009999930858612</v>
      </c>
      <c r="H21" s="212">
        <v>0.5910000205039978</v>
      </c>
      <c r="I21" s="212">
        <v>1.8049999475479126</v>
      </c>
      <c r="J21" s="212">
        <v>3.736999988555908</v>
      </c>
      <c r="K21" s="212">
        <v>3.947000026702881</v>
      </c>
      <c r="L21" s="212">
        <v>5.056000232696533</v>
      </c>
      <c r="M21" s="212">
        <v>6.080999851226807</v>
      </c>
      <c r="N21" s="212">
        <v>4.559999942779541</v>
      </c>
      <c r="O21" s="212">
        <v>4.284999847412109</v>
      </c>
      <c r="P21" s="212">
        <v>4.761000156402588</v>
      </c>
      <c r="Q21" s="212">
        <v>4.4120001792907715</v>
      </c>
      <c r="R21" s="212">
        <v>4.328000068664551</v>
      </c>
      <c r="S21" s="212">
        <v>4.316999912261963</v>
      </c>
      <c r="T21" s="212">
        <v>4.359000205993652</v>
      </c>
      <c r="U21" s="212">
        <v>4.539000034332275</v>
      </c>
      <c r="V21" s="212">
        <v>4.75</v>
      </c>
      <c r="W21" s="212">
        <v>5.139999866485596</v>
      </c>
      <c r="X21" s="212">
        <v>4.947999954223633</v>
      </c>
      <c r="Y21" s="212">
        <v>5.294000148773193</v>
      </c>
      <c r="Z21" s="219">
        <f t="shared" si="0"/>
        <v>3.514291680107514</v>
      </c>
      <c r="AA21" s="151">
        <v>6.757999897003174</v>
      </c>
      <c r="AB21" s="152" t="s">
        <v>168</v>
      </c>
      <c r="AC21" s="2">
        <v>19</v>
      </c>
      <c r="AD21" s="151">
        <v>-0.1899999976158142</v>
      </c>
      <c r="AE21" s="258" t="s">
        <v>203</v>
      </c>
      <c r="AF21" s="1"/>
    </row>
    <row r="22" spans="1:32" ht="11.25" customHeight="1">
      <c r="A22" s="228">
        <v>20</v>
      </c>
      <c r="B22" s="214">
        <v>3.9119999408721924</v>
      </c>
      <c r="C22" s="214">
        <v>3.322000026702881</v>
      </c>
      <c r="D22" s="214">
        <v>4.0289998054504395</v>
      </c>
      <c r="E22" s="214">
        <v>3.0899999141693115</v>
      </c>
      <c r="F22" s="214">
        <v>2.0989999771118164</v>
      </c>
      <c r="G22" s="214">
        <v>3.630000114440918</v>
      </c>
      <c r="H22" s="214">
        <v>3.8519999980926514</v>
      </c>
      <c r="I22" s="214">
        <v>5.119999885559082</v>
      </c>
      <c r="J22" s="214">
        <v>6.610000133514404</v>
      </c>
      <c r="K22" s="214">
        <v>4.801000118255615</v>
      </c>
      <c r="L22" s="214">
        <v>4.767000198364258</v>
      </c>
      <c r="M22" s="214">
        <v>5.085000038146973</v>
      </c>
      <c r="N22" s="214">
        <v>6.203999996185303</v>
      </c>
      <c r="O22" s="214">
        <v>7.96999979019165</v>
      </c>
      <c r="P22" s="214">
        <v>8.920000076293945</v>
      </c>
      <c r="Q22" s="214">
        <v>9.520000457763672</v>
      </c>
      <c r="R22" s="214">
        <v>8.850000381469727</v>
      </c>
      <c r="S22" s="214">
        <v>7.829999923706055</v>
      </c>
      <c r="T22" s="214">
        <v>6.7829999923706055</v>
      </c>
      <c r="U22" s="214">
        <v>6.159999847412109</v>
      </c>
      <c r="V22" s="214">
        <v>5.506999969482422</v>
      </c>
      <c r="W22" s="214">
        <v>4.578000068664551</v>
      </c>
      <c r="X22" s="214">
        <v>4.885000228881836</v>
      </c>
      <c r="Y22" s="214">
        <v>4.611000061035156</v>
      </c>
      <c r="Z22" s="229">
        <f t="shared" si="0"/>
        <v>5.5056250393390656</v>
      </c>
      <c r="AA22" s="157">
        <v>9.630000114440918</v>
      </c>
      <c r="AB22" s="215" t="s">
        <v>179</v>
      </c>
      <c r="AC22" s="216">
        <v>20</v>
      </c>
      <c r="AD22" s="157">
        <v>2.055999994277954</v>
      </c>
      <c r="AE22" s="259" t="s">
        <v>197</v>
      </c>
      <c r="AF22" s="1"/>
    </row>
    <row r="23" spans="1:32" ht="11.25" customHeight="1">
      <c r="A23" s="220">
        <v>21</v>
      </c>
      <c r="B23" s="212">
        <v>3.197000026702881</v>
      </c>
      <c r="C23" s="212">
        <v>1.9199999570846558</v>
      </c>
      <c r="D23" s="212">
        <v>1.6239999532699585</v>
      </c>
      <c r="E23" s="212">
        <v>0.675000011920929</v>
      </c>
      <c r="F23" s="212">
        <v>-0.4009999930858612</v>
      </c>
      <c r="G23" s="212">
        <v>-0.3269999921321869</v>
      </c>
      <c r="H23" s="212">
        <v>-0.13699999451637268</v>
      </c>
      <c r="I23" s="212">
        <v>2.4059998989105225</v>
      </c>
      <c r="J23" s="212">
        <v>3.7269999980926514</v>
      </c>
      <c r="K23" s="212">
        <v>5.004000186920166</v>
      </c>
      <c r="L23" s="212">
        <v>5.36299991607666</v>
      </c>
      <c r="M23" s="212">
        <v>6.663000106811523</v>
      </c>
      <c r="N23" s="212">
        <v>6.800000190734863</v>
      </c>
      <c r="O23" s="212">
        <v>7.050000190734863</v>
      </c>
      <c r="P23" s="212">
        <v>7.170000076293945</v>
      </c>
      <c r="Q23" s="212">
        <v>6.640999794006348</v>
      </c>
      <c r="R23" s="212">
        <v>6.0370001792907715</v>
      </c>
      <c r="S23" s="212">
        <v>4.377999782562256</v>
      </c>
      <c r="T23" s="212">
        <v>2.805000066757202</v>
      </c>
      <c r="U23" s="212">
        <v>2.0139999389648438</v>
      </c>
      <c r="V23" s="212">
        <v>2.1510000228881836</v>
      </c>
      <c r="W23" s="212">
        <v>1.274999976158142</v>
      </c>
      <c r="X23" s="212">
        <v>0.2529999911785126</v>
      </c>
      <c r="Y23" s="212">
        <v>0.11599999666213989</v>
      </c>
      <c r="Z23" s="219">
        <f t="shared" si="0"/>
        <v>3.1835000117619834</v>
      </c>
      <c r="AA23" s="151">
        <v>7.559999942779541</v>
      </c>
      <c r="AB23" s="152" t="s">
        <v>180</v>
      </c>
      <c r="AC23" s="2">
        <v>21</v>
      </c>
      <c r="AD23" s="151">
        <v>-0.7699999809265137</v>
      </c>
      <c r="AE23" s="258" t="s">
        <v>204</v>
      </c>
      <c r="AF23" s="1"/>
    </row>
    <row r="24" spans="1:32" ht="11.25" customHeight="1">
      <c r="A24" s="220">
        <v>22</v>
      </c>
      <c r="B24" s="212">
        <v>2.424999952316284</v>
      </c>
      <c r="C24" s="212">
        <v>0.020999999716877937</v>
      </c>
      <c r="D24" s="212">
        <v>0.7170000076293945</v>
      </c>
      <c r="E24" s="212">
        <v>0.6539999842643738</v>
      </c>
      <c r="F24" s="212">
        <v>0.36899998784065247</v>
      </c>
      <c r="G24" s="212">
        <v>0.3269999921321869</v>
      </c>
      <c r="H24" s="212">
        <v>2.48799991607666</v>
      </c>
      <c r="I24" s="212">
        <v>4.525000095367432</v>
      </c>
      <c r="J24" s="212">
        <v>5.7820000648498535</v>
      </c>
      <c r="K24" s="212">
        <v>7.139999866485596</v>
      </c>
      <c r="L24" s="212">
        <v>7.619999885559082</v>
      </c>
      <c r="M24" s="212">
        <v>8.829999923706055</v>
      </c>
      <c r="N24" s="212">
        <v>7.860000133514404</v>
      </c>
      <c r="O24" s="212">
        <v>10.050000190734863</v>
      </c>
      <c r="P24" s="212">
        <v>11.210000038146973</v>
      </c>
      <c r="Q24" s="212">
        <v>10.890000343322754</v>
      </c>
      <c r="R24" s="212">
        <v>10.300000190734863</v>
      </c>
      <c r="S24" s="212">
        <v>9.859999656677246</v>
      </c>
      <c r="T24" s="212">
        <v>9.350000381469727</v>
      </c>
      <c r="U24" s="212">
        <v>9.40999984741211</v>
      </c>
      <c r="V24" s="212">
        <v>8.449999809265137</v>
      </c>
      <c r="W24" s="212">
        <v>8.100000381469727</v>
      </c>
      <c r="X24" s="212">
        <v>7.53000020980835</v>
      </c>
      <c r="Y24" s="212">
        <v>6.734000205993652</v>
      </c>
      <c r="Z24" s="219">
        <f t="shared" si="0"/>
        <v>6.2767500443539275</v>
      </c>
      <c r="AA24" s="151">
        <v>11.550000190734863</v>
      </c>
      <c r="AB24" s="152" t="s">
        <v>181</v>
      </c>
      <c r="AC24" s="2">
        <v>22</v>
      </c>
      <c r="AD24" s="151">
        <v>-0.5899999737739563</v>
      </c>
      <c r="AE24" s="258" t="s">
        <v>205</v>
      </c>
      <c r="AF24" s="1"/>
    </row>
    <row r="25" spans="1:32" ht="11.25" customHeight="1">
      <c r="A25" s="220">
        <v>23</v>
      </c>
      <c r="B25" s="212">
        <v>5.5289998054504395</v>
      </c>
      <c r="C25" s="212">
        <v>5.24399995803833</v>
      </c>
      <c r="D25" s="212">
        <v>6.28000020980835</v>
      </c>
      <c r="E25" s="212">
        <v>5.308000087738037</v>
      </c>
      <c r="F25" s="212">
        <v>6.439000129699707</v>
      </c>
      <c r="G25" s="212">
        <v>5.855000019073486</v>
      </c>
      <c r="H25" s="212">
        <v>5.190999984741211</v>
      </c>
      <c r="I25" s="212">
        <v>4.823999881744385</v>
      </c>
      <c r="J25" s="212">
        <v>5.183000087738037</v>
      </c>
      <c r="K25" s="212">
        <v>5.236000061035156</v>
      </c>
      <c r="L25" s="212">
        <v>5.098999977111816</v>
      </c>
      <c r="M25" s="212">
        <v>4.020999908447266</v>
      </c>
      <c r="N25" s="212">
        <v>4.2220001220703125</v>
      </c>
      <c r="O25" s="212">
        <v>4.064000129699707</v>
      </c>
      <c r="P25" s="212">
        <v>4.284999847412109</v>
      </c>
      <c r="Q25" s="212">
        <v>4.877999782562256</v>
      </c>
      <c r="R25" s="212">
        <v>4.446000099182129</v>
      </c>
      <c r="S25" s="212">
        <v>4.234000205993652</v>
      </c>
      <c r="T25" s="212">
        <v>3.6740000247955322</v>
      </c>
      <c r="U25" s="212">
        <v>3.1670000553131104</v>
      </c>
      <c r="V25" s="212">
        <v>2.755000114440918</v>
      </c>
      <c r="W25" s="212">
        <v>3.007999897003174</v>
      </c>
      <c r="X25" s="212">
        <v>3.071000099182129</v>
      </c>
      <c r="Y25" s="212">
        <v>2.6600000858306885</v>
      </c>
      <c r="Z25" s="219">
        <f t="shared" si="0"/>
        <v>4.528041690587997</v>
      </c>
      <c r="AA25" s="151">
        <v>8.079999923706055</v>
      </c>
      <c r="AB25" s="152" t="s">
        <v>182</v>
      </c>
      <c r="AC25" s="2">
        <v>23</v>
      </c>
      <c r="AD25" s="151">
        <v>2.4489998817443848</v>
      </c>
      <c r="AE25" s="258" t="s">
        <v>155</v>
      </c>
      <c r="AF25" s="1"/>
    </row>
    <row r="26" spans="1:32" ht="11.25" customHeight="1">
      <c r="A26" s="220">
        <v>24</v>
      </c>
      <c r="B26" s="212">
        <v>2.4590001106262207</v>
      </c>
      <c r="C26" s="212">
        <v>2.372999906539917</v>
      </c>
      <c r="D26" s="212">
        <v>2.321000099182129</v>
      </c>
      <c r="E26" s="212">
        <v>1.4759999513626099</v>
      </c>
      <c r="F26" s="212">
        <v>0.08399999886751175</v>
      </c>
      <c r="G26" s="212">
        <v>0.13699999451637268</v>
      </c>
      <c r="H26" s="212">
        <v>0.2639999985694885</v>
      </c>
      <c r="I26" s="212">
        <v>0.9179999828338623</v>
      </c>
      <c r="J26" s="212">
        <v>4.688000202178955</v>
      </c>
      <c r="K26" s="212">
        <v>5.361000061035156</v>
      </c>
      <c r="L26" s="212">
        <v>5.302999973297119</v>
      </c>
      <c r="M26" s="212">
        <v>7.070000171661377</v>
      </c>
      <c r="N26" s="212">
        <v>6.385000228881836</v>
      </c>
      <c r="O26" s="212">
        <v>6.446000099182129</v>
      </c>
      <c r="P26" s="212">
        <v>5.8420000076293945</v>
      </c>
      <c r="Q26" s="212">
        <v>5.315000057220459</v>
      </c>
      <c r="R26" s="212">
        <v>4.400000095367432</v>
      </c>
      <c r="S26" s="212">
        <v>4.084000110626221</v>
      </c>
      <c r="T26" s="212">
        <v>3.9679999351501465</v>
      </c>
      <c r="U26" s="212">
        <v>3.8519999980926514</v>
      </c>
      <c r="V26" s="212">
        <v>3.5360000133514404</v>
      </c>
      <c r="W26" s="212">
        <v>3.7269999980926514</v>
      </c>
      <c r="X26" s="212">
        <v>3.746999979019165</v>
      </c>
      <c r="Y26" s="212">
        <v>3.9690001010894775</v>
      </c>
      <c r="Z26" s="219">
        <f t="shared" si="0"/>
        <v>3.655208378098905</v>
      </c>
      <c r="AA26" s="151">
        <v>7.429999828338623</v>
      </c>
      <c r="AB26" s="152" t="s">
        <v>116</v>
      </c>
      <c r="AC26" s="2">
        <v>24</v>
      </c>
      <c r="AD26" s="151">
        <v>-0.3580000102519989</v>
      </c>
      <c r="AE26" s="258" t="s">
        <v>206</v>
      </c>
      <c r="AF26" s="1"/>
    </row>
    <row r="27" spans="1:32" ht="11.25" customHeight="1">
      <c r="A27" s="220">
        <v>25</v>
      </c>
      <c r="B27" s="212">
        <v>3.9260001182556152</v>
      </c>
      <c r="C27" s="212">
        <v>4</v>
      </c>
      <c r="D27" s="212">
        <v>3.8949999809265137</v>
      </c>
      <c r="E27" s="212">
        <v>4.000999927520752</v>
      </c>
      <c r="F27" s="212">
        <v>3.990000009536743</v>
      </c>
      <c r="G27" s="212">
        <v>4.14900016784668</v>
      </c>
      <c r="H27" s="212">
        <v>4.254000186920166</v>
      </c>
      <c r="I27" s="212">
        <v>4.698999881744385</v>
      </c>
      <c r="J27" s="212">
        <v>4.984000205993652</v>
      </c>
      <c r="K27" s="212">
        <v>5.067999839782715</v>
      </c>
      <c r="L27" s="212">
        <v>6.2729997634887695</v>
      </c>
      <c r="M27" s="212">
        <v>6.9070000648498535</v>
      </c>
      <c r="N27" s="212">
        <v>8.569999694824219</v>
      </c>
      <c r="O27" s="212">
        <v>8.960000038146973</v>
      </c>
      <c r="P27" s="212">
        <v>9.119999885559082</v>
      </c>
      <c r="Q27" s="212">
        <v>8.140000343322754</v>
      </c>
      <c r="R27" s="212">
        <v>8.300000190734863</v>
      </c>
      <c r="S27" s="212">
        <v>8.069999694824219</v>
      </c>
      <c r="T27" s="212">
        <v>8.149999618530273</v>
      </c>
      <c r="U27" s="212">
        <v>7.369999885559082</v>
      </c>
      <c r="V27" s="212">
        <v>7.369999885559082</v>
      </c>
      <c r="W27" s="212">
        <v>7.909999847412109</v>
      </c>
      <c r="X27" s="212">
        <v>8.069999694824219</v>
      </c>
      <c r="Y27" s="212">
        <v>7.230000019073486</v>
      </c>
      <c r="Z27" s="219">
        <f t="shared" si="0"/>
        <v>6.391916622718175</v>
      </c>
      <c r="AA27" s="151">
        <v>9.5600004196167</v>
      </c>
      <c r="AB27" s="152" t="s">
        <v>183</v>
      </c>
      <c r="AC27" s="2">
        <v>25</v>
      </c>
      <c r="AD27" s="151">
        <v>3.7679998874664307</v>
      </c>
      <c r="AE27" s="258" t="s">
        <v>207</v>
      </c>
      <c r="AF27" s="1"/>
    </row>
    <row r="28" spans="1:32" ht="11.25" customHeight="1">
      <c r="A28" s="220">
        <v>26</v>
      </c>
      <c r="B28" s="212">
        <v>6.829999923706055</v>
      </c>
      <c r="C28" s="212">
        <v>6.724999904632568</v>
      </c>
      <c r="D28" s="212">
        <v>6.683000087738037</v>
      </c>
      <c r="E28" s="212">
        <v>6.15500020980835</v>
      </c>
      <c r="F28" s="212">
        <v>5.499000072479248</v>
      </c>
      <c r="G28" s="212">
        <v>5.39300012588501</v>
      </c>
      <c r="H28" s="212">
        <v>5.425000190734863</v>
      </c>
      <c r="I28" s="212">
        <v>5.6479997634887695</v>
      </c>
      <c r="J28" s="212">
        <v>6.25</v>
      </c>
      <c r="K28" s="212">
        <v>5.605999946594238</v>
      </c>
      <c r="L28" s="212">
        <v>5.254000186920166</v>
      </c>
      <c r="M28" s="212">
        <v>5.211999893188477</v>
      </c>
      <c r="N28" s="212">
        <v>5.105999946594238</v>
      </c>
      <c r="O28" s="212">
        <v>4.394000053405762</v>
      </c>
      <c r="P28" s="212">
        <v>3.8480000495910645</v>
      </c>
      <c r="Q28" s="212">
        <v>3.308000087738037</v>
      </c>
      <c r="R28" s="212">
        <v>3.369999885559082</v>
      </c>
      <c r="S28" s="212">
        <v>3.562999963760376</v>
      </c>
      <c r="T28" s="212">
        <v>3.627000093460083</v>
      </c>
      <c r="U28" s="212">
        <v>3.6579999923706055</v>
      </c>
      <c r="V28" s="212">
        <v>3.743000030517578</v>
      </c>
      <c r="W28" s="212">
        <v>3.7019999027252197</v>
      </c>
      <c r="X28" s="212">
        <v>3.924999952316284</v>
      </c>
      <c r="Y28" s="212">
        <v>3.9670000076293945</v>
      </c>
      <c r="Z28" s="219">
        <f t="shared" si="0"/>
        <v>4.87045834461848</v>
      </c>
      <c r="AA28" s="151">
        <v>7.309999942779541</v>
      </c>
      <c r="AB28" s="152" t="s">
        <v>184</v>
      </c>
      <c r="AC28" s="2">
        <v>26</v>
      </c>
      <c r="AD28" s="151">
        <v>3.24399995803833</v>
      </c>
      <c r="AE28" s="258" t="s">
        <v>208</v>
      </c>
      <c r="AF28" s="1"/>
    </row>
    <row r="29" spans="1:32" ht="11.25" customHeight="1">
      <c r="A29" s="220">
        <v>27</v>
      </c>
      <c r="B29" s="212">
        <v>4.063000202178955</v>
      </c>
      <c r="C29" s="212">
        <v>4.0320000648498535</v>
      </c>
      <c r="D29" s="212">
        <v>4.0320000648498535</v>
      </c>
      <c r="E29" s="212">
        <v>3.799999952316284</v>
      </c>
      <c r="F29" s="212">
        <v>3.6519999504089355</v>
      </c>
      <c r="G29" s="212">
        <v>3.7790000438690186</v>
      </c>
      <c r="H29" s="212">
        <v>3.250999927520752</v>
      </c>
      <c r="I29" s="212">
        <v>3.2079999446868896</v>
      </c>
      <c r="J29" s="212">
        <v>2.997999906539917</v>
      </c>
      <c r="K29" s="212">
        <v>2.6059999465942383</v>
      </c>
      <c r="L29" s="212">
        <v>2.3949999809265137</v>
      </c>
      <c r="M29" s="212">
        <v>2.1419999599456787</v>
      </c>
      <c r="N29" s="212">
        <v>1.4450000524520874</v>
      </c>
      <c r="O29" s="212">
        <v>1.2660000324249268</v>
      </c>
      <c r="P29" s="212">
        <v>1.3389999866485596</v>
      </c>
      <c r="Q29" s="212">
        <v>1.159000039100647</v>
      </c>
      <c r="R29" s="212">
        <v>0.9070000052452087</v>
      </c>
      <c r="S29" s="212">
        <v>0.9490000009536743</v>
      </c>
      <c r="T29" s="212">
        <v>1.1080000400543213</v>
      </c>
      <c r="U29" s="212">
        <v>1.2869999408721924</v>
      </c>
      <c r="V29" s="212">
        <v>1.5820000171661377</v>
      </c>
      <c r="W29" s="212">
        <v>1.5499999523162842</v>
      </c>
      <c r="X29" s="212">
        <v>1.8450000286102295</v>
      </c>
      <c r="Y29" s="212">
        <v>2.246999979019165</v>
      </c>
      <c r="Z29" s="219">
        <f t="shared" si="0"/>
        <v>2.36008333414793</v>
      </c>
      <c r="AA29" s="151">
        <v>4.263999938964844</v>
      </c>
      <c r="AB29" s="152" t="s">
        <v>185</v>
      </c>
      <c r="AC29" s="2">
        <v>27</v>
      </c>
      <c r="AD29" s="151">
        <v>0.8539999723434448</v>
      </c>
      <c r="AE29" s="258" t="s">
        <v>209</v>
      </c>
      <c r="AF29" s="1"/>
    </row>
    <row r="30" spans="1:32" ht="11.25" customHeight="1">
      <c r="A30" s="220">
        <v>28</v>
      </c>
      <c r="B30" s="212">
        <v>2.4049999713897705</v>
      </c>
      <c r="C30" s="212">
        <v>2.4790000915527344</v>
      </c>
      <c r="D30" s="212">
        <v>2.7320001125335693</v>
      </c>
      <c r="E30" s="212">
        <v>2.3519999980926514</v>
      </c>
      <c r="F30" s="212">
        <v>2.2139999866485596</v>
      </c>
      <c r="G30" s="212">
        <v>1.3389999866485596</v>
      </c>
      <c r="H30" s="212">
        <v>1.434000015258789</v>
      </c>
      <c r="I30" s="212">
        <v>4.2210001945495605</v>
      </c>
      <c r="J30" s="212">
        <v>6.513999938964844</v>
      </c>
      <c r="K30" s="212">
        <v>7.809999942779541</v>
      </c>
      <c r="L30" s="212">
        <v>8.5600004196167</v>
      </c>
      <c r="M30" s="212">
        <v>8.359999656677246</v>
      </c>
      <c r="N30" s="212">
        <v>7.71999979019165</v>
      </c>
      <c r="O30" s="212">
        <v>7.559999942779541</v>
      </c>
      <c r="P30" s="212">
        <v>7.420000076293945</v>
      </c>
      <c r="Q30" s="212">
        <v>6.533999919891357</v>
      </c>
      <c r="R30" s="212">
        <v>5.997000217437744</v>
      </c>
      <c r="S30" s="212">
        <v>5.617000102996826</v>
      </c>
      <c r="T30" s="212">
        <v>5.59499979019165</v>
      </c>
      <c r="U30" s="212">
        <v>5.374000072479248</v>
      </c>
      <c r="V30" s="212">
        <v>4.697000026702881</v>
      </c>
      <c r="W30" s="212">
        <v>4.951000213623047</v>
      </c>
      <c r="X30" s="212">
        <v>4.876999855041504</v>
      </c>
      <c r="Y30" s="212">
        <v>4.814000129699707</v>
      </c>
      <c r="Z30" s="219">
        <f t="shared" si="0"/>
        <v>5.065666685501735</v>
      </c>
      <c r="AA30" s="151">
        <v>8.779999732971191</v>
      </c>
      <c r="AB30" s="152" t="s">
        <v>186</v>
      </c>
      <c r="AC30" s="2">
        <v>28</v>
      </c>
      <c r="AD30" s="151">
        <v>0.3370000123977661</v>
      </c>
      <c r="AE30" s="258" t="s">
        <v>210</v>
      </c>
      <c r="AF30" s="1"/>
    </row>
    <row r="31" spans="1:32" ht="11.25" customHeight="1">
      <c r="A31" s="220">
        <v>29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9"/>
      <c r="AA31" s="151"/>
      <c r="AB31" s="152"/>
      <c r="AC31" s="2"/>
      <c r="AD31" s="151"/>
      <c r="AE31" s="258"/>
      <c r="AF31" s="1"/>
    </row>
    <row r="32" spans="1:32" ht="11.25" customHeight="1">
      <c r="A32" s="220">
        <v>30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9"/>
      <c r="AA32" s="151"/>
      <c r="AB32" s="152"/>
      <c r="AC32" s="2"/>
      <c r="AD32" s="151"/>
      <c r="AE32" s="258"/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10</v>
      </c>
      <c r="B34" s="222">
        <f aca="true" t="shared" si="1" ref="B34:Q34">AVERAGE(B3:B33)</f>
        <v>3.838142833273326</v>
      </c>
      <c r="C34" s="222">
        <f t="shared" si="1"/>
        <v>3.4186785988110517</v>
      </c>
      <c r="D34" s="222">
        <f t="shared" si="1"/>
        <v>3.32939284827028</v>
      </c>
      <c r="E34" s="222">
        <f t="shared" si="1"/>
        <v>2.799642883839884</v>
      </c>
      <c r="F34" s="222">
        <f t="shared" si="1"/>
        <v>2.588892818827714</v>
      </c>
      <c r="G34" s="222">
        <f t="shared" si="1"/>
        <v>2.6013571146343435</v>
      </c>
      <c r="H34" s="222">
        <f t="shared" si="1"/>
        <v>2.6740357173340663</v>
      </c>
      <c r="I34" s="222">
        <f t="shared" si="1"/>
        <v>3.884999980883939</v>
      </c>
      <c r="J34" s="222">
        <f t="shared" si="1"/>
        <v>5.76800000667572</v>
      </c>
      <c r="K34" s="222">
        <f t="shared" si="1"/>
        <v>7.186785697937012</v>
      </c>
      <c r="L34" s="222">
        <f t="shared" si="1"/>
        <v>7.890392899513245</v>
      </c>
      <c r="M34" s="222">
        <f t="shared" si="1"/>
        <v>8.415535696915217</v>
      </c>
      <c r="N34" s="222">
        <f t="shared" si="1"/>
        <v>8.045928576162883</v>
      </c>
      <c r="O34" s="222">
        <f t="shared" si="1"/>
        <v>8.12967859847205</v>
      </c>
      <c r="P34" s="222">
        <f t="shared" si="1"/>
        <v>8.175214299133845</v>
      </c>
      <c r="Q34" s="222">
        <f t="shared" si="1"/>
        <v>7.731071476425443</v>
      </c>
      <c r="R34" s="222">
        <f>AVERAGE(R3:R33)</f>
        <v>7.130392940981047</v>
      </c>
      <c r="S34" s="222">
        <f aca="true" t="shared" si="2" ref="S34:Y34">AVERAGE(S3:S33)</f>
        <v>6.376499989203045</v>
      </c>
      <c r="T34" s="222">
        <f t="shared" si="2"/>
        <v>5.930714292185647</v>
      </c>
      <c r="U34" s="222">
        <f t="shared" si="2"/>
        <v>5.617321423121861</v>
      </c>
      <c r="V34" s="222">
        <f t="shared" si="2"/>
        <v>5.217178574630192</v>
      </c>
      <c r="W34" s="222">
        <f t="shared" si="2"/>
        <v>4.923321455717087</v>
      </c>
      <c r="X34" s="222">
        <f t="shared" si="2"/>
        <v>4.467857112841947</v>
      </c>
      <c r="Y34" s="222">
        <f t="shared" si="2"/>
        <v>4.266892867428916</v>
      </c>
      <c r="Z34" s="222">
        <f>AVERAGE(B3:Y33)</f>
        <v>5.43366369596749</v>
      </c>
      <c r="AA34" s="223">
        <f>(AVERAGE(最高))</f>
        <v>9.963642835617065</v>
      </c>
      <c r="AB34" s="224"/>
      <c r="AC34" s="225"/>
      <c r="AD34" s="223">
        <f>(AVERAGE(最低))</f>
        <v>0.8978571136748152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12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23.18000030517578</v>
      </c>
      <c r="C46" s="3">
        <v>14</v>
      </c>
      <c r="D46" s="159" t="s">
        <v>122</v>
      </c>
      <c r="E46" s="202"/>
      <c r="F46" s="156"/>
      <c r="G46" s="157">
        <f>MIN(最低)</f>
        <v>-2.4760000705718994</v>
      </c>
      <c r="H46" s="3">
        <v>18</v>
      </c>
      <c r="I46" s="260" t="s">
        <v>202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3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5.0879998207092285</v>
      </c>
      <c r="C3" s="212">
        <v>5.078000068664551</v>
      </c>
      <c r="D3" s="212">
        <v>5.110000133514404</v>
      </c>
      <c r="E3" s="212">
        <v>5.13100004196167</v>
      </c>
      <c r="F3" s="212">
        <v>4.99399995803833</v>
      </c>
      <c r="G3" s="212">
        <v>4.750999927520752</v>
      </c>
      <c r="H3" s="212">
        <v>4.994999885559082</v>
      </c>
      <c r="I3" s="212">
        <v>5.533999919891357</v>
      </c>
      <c r="J3" s="212">
        <v>5.638999938964844</v>
      </c>
      <c r="K3" s="212">
        <v>6.875999927520752</v>
      </c>
      <c r="L3" s="212">
        <v>7.690000057220459</v>
      </c>
      <c r="M3" s="212">
        <v>7.909999847412109</v>
      </c>
      <c r="N3" s="212">
        <v>7.300000190734863</v>
      </c>
      <c r="O3" s="212">
        <v>7.519999980926514</v>
      </c>
      <c r="P3" s="212">
        <v>7.199999809265137</v>
      </c>
      <c r="Q3" s="212">
        <v>7.039999961853027</v>
      </c>
      <c r="R3" s="212">
        <v>6.831999778747559</v>
      </c>
      <c r="S3" s="212">
        <v>6.440999984741211</v>
      </c>
      <c r="T3" s="212">
        <v>6.197999954223633</v>
      </c>
      <c r="U3" s="212">
        <v>5.775000095367432</v>
      </c>
      <c r="V3" s="212">
        <v>5.5</v>
      </c>
      <c r="W3" s="212">
        <v>5.309999942779541</v>
      </c>
      <c r="X3" s="212">
        <v>5.26800012588501</v>
      </c>
      <c r="Y3" s="212">
        <v>5.340000152587891</v>
      </c>
      <c r="Z3" s="219">
        <f aca="true" t="shared" si="0" ref="Z3:Z33">AVERAGE(B3:Y3)</f>
        <v>6.021666646003723</v>
      </c>
      <c r="AA3" s="151">
        <v>8.430000305175781</v>
      </c>
      <c r="AB3" s="152" t="s">
        <v>211</v>
      </c>
      <c r="AC3" s="2">
        <v>1</v>
      </c>
      <c r="AD3" s="151">
        <v>4.71999979019165</v>
      </c>
      <c r="AE3" s="258" t="s">
        <v>237</v>
      </c>
      <c r="AF3" s="1"/>
    </row>
    <row r="4" spans="1:32" ht="11.25" customHeight="1">
      <c r="A4" s="220">
        <v>2</v>
      </c>
      <c r="B4" s="212">
        <v>5.297999858856201</v>
      </c>
      <c r="C4" s="212">
        <v>4.748000144958496</v>
      </c>
      <c r="D4" s="212">
        <v>3.7869999408721924</v>
      </c>
      <c r="E4" s="212">
        <v>3.2799999713897705</v>
      </c>
      <c r="F4" s="212">
        <v>3.819000005722046</v>
      </c>
      <c r="G4" s="212">
        <v>3.0369999408721924</v>
      </c>
      <c r="H4" s="212">
        <v>3.808000087738037</v>
      </c>
      <c r="I4" s="212">
        <v>5.201000213623047</v>
      </c>
      <c r="J4" s="212">
        <v>7.409999847412109</v>
      </c>
      <c r="K4" s="212">
        <v>8.399999618530273</v>
      </c>
      <c r="L4" s="212">
        <v>8.90999984741211</v>
      </c>
      <c r="M4" s="212">
        <v>8.4399995803833</v>
      </c>
      <c r="N4" s="212">
        <v>8.65999984741211</v>
      </c>
      <c r="O4" s="212">
        <v>7.96999979019165</v>
      </c>
      <c r="P4" s="212">
        <v>7.849999904632568</v>
      </c>
      <c r="Q4" s="212">
        <v>7.599999904632568</v>
      </c>
      <c r="R4" s="212">
        <v>6.2779998779296875</v>
      </c>
      <c r="S4" s="213">
        <v>4.197999954223633</v>
      </c>
      <c r="T4" s="212">
        <v>3.132999897003174</v>
      </c>
      <c r="U4" s="212">
        <v>2.109999895095825</v>
      </c>
      <c r="V4" s="212">
        <v>1.4769999980926514</v>
      </c>
      <c r="W4" s="212">
        <v>0.4320000112056732</v>
      </c>
      <c r="X4" s="212">
        <v>0.8119999766349792</v>
      </c>
      <c r="Y4" s="212">
        <v>-0.11599999666213989</v>
      </c>
      <c r="Z4" s="219">
        <f t="shared" si="0"/>
        <v>4.855916588256757</v>
      </c>
      <c r="AA4" s="151">
        <v>10.550000190734863</v>
      </c>
      <c r="AB4" s="152" t="s">
        <v>212</v>
      </c>
      <c r="AC4" s="2">
        <v>2</v>
      </c>
      <c r="AD4" s="151">
        <v>-0.2849999964237213</v>
      </c>
      <c r="AE4" s="258" t="s">
        <v>141</v>
      </c>
      <c r="AF4" s="1"/>
    </row>
    <row r="5" spans="1:32" ht="11.25" customHeight="1">
      <c r="A5" s="220">
        <v>3</v>
      </c>
      <c r="B5" s="212">
        <v>-0.0949999988079071</v>
      </c>
      <c r="C5" s="212">
        <v>0.15800000727176666</v>
      </c>
      <c r="D5" s="212">
        <v>0.2529999911785126</v>
      </c>
      <c r="E5" s="212">
        <v>0.03200000151991844</v>
      </c>
      <c r="F5" s="212">
        <v>-0.10599999874830246</v>
      </c>
      <c r="G5" s="212">
        <v>0.17900000512599945</v>
      </c>
      <c r="H5" s="212">
        <v>1.25600004196167</v>
      </c>
      <c r="I5" s="212">
        <v>2.2929999828338623</v>
      </c>
      <c r="J5" s="212">
        <v>2.9679999351501465</v>
      </c>
      <c r="K5" s="212">
        <v>3.2739999294281006</v>
      </c>
      <c r="L5" s="212">
        <v>4.235000133514404</v>
      </c>
      <c r="M5" s="212">
        <v>3.9590001106262207</v>
      </c>
      <c r="N5" s="212">
        <v>3.6740000247955322</v>
      </c>
      <c r="O5" s="212">
        <v>2.8389999866485596</v>
      </c>
      <c r="P5" s="212">
        <v>3.492000102996826</v>
      </c>
      <c r="Q5" s="212">
        <v>2.6579999923706055</v>
      </c>
      <c r="R5" s="212">
        <v>1.5180000066757202</v>
      </c>
      <c r="S5" s="212">
        <v>1.0540000200271606</v>
      </c>
      <c r="T5" s="212">
        <v>0.7910000085830688</v>
      </c>
      <c r="U5" s="212">
        <v>0.6639999747276306</v>
      </c>
      <c r="V5" s="212">
        <v>0.5590000152587891</v>
      </c>
      <c r="W5" s="212">
        <v>0.46399998664855957</v>
      </c>
      <c r="X5" s="212">
        <v>0.3269999921321869</v>
      </c>
      <c r="Y5" s="212">
        <v>0.38999998569488525</v>
      </c>
      <c r="Z5" s="219">
        <f t="shared" si="0"/>
        <v>1.5348333432339132</v>
      </c>
      <c r="AA5" s="151">
        <v>4.986000061035156</v>
      </c>
      <c r="AB5" s="152" t="s">
        <v>213</v>
      </c>
      <c r="AC5" s="2">
        <v>3</v>
      </c>
      <c r="AD5" s="151">
        <v>-0.35899999737739563</v>
      </c>
      <c r="AE5" s="258" t="s">
        <v>238</v>
      </c>
      <c r="AF5" s="1"/>
    </row>
    <row r="6" spans="1:32" ht="11.25" customHeight="1">
      <c r="A6" s="220">
        <v>4</v>
      </c>
      <c r="B6" s="212">
        <v>0.43299999833106995</v>
      </c>
      <c r="C6" s="212">
        <v>0.5910000205039978</v>
      </c>
      <c r="D6" s="212">
        <v>1.7730000019073486</v>
      </c>
      <c r="E6" s="212">
        <v>2.068000078201294</v>
      </c>
      <c r="F6" s="212">
        <v>2.680999994277954</v>
      </c>
      <c r="G6" s="212">
        <v>3.061000108718872</v>
      </c>
      <c r="H6" s="212">
        <v>3.505000114440918</v>
      </c>
      <c r="I6" s="212">
        <v>4.340000152587891</v>
      </c>
      <c r="J6" s="212">
        <v>5.111000061035156</v>
      </c>
      <c r="K6" s="212">
        <v>6.375999927520752</v>
      </c>
      <c r="L6" s="212">
        <v>7.420000076293945</v>
      </c>
      <c r="M6" s="212">
        <v>7.199999809265137</v>
      </c>
      <c r="N6" s="212">
        <v>7.019999980926514</v>
      </c>
      <c r="O6" s="212">
        <v>7.550000190734863</v>
      </c>
      <c r="P6" s="212">
        <v>7.420000076293945</v>
      </c>
      <c r="Q6" s="212">
        <v>7.199999809265137</v>
      </c>
      <c r="R6" s="212">
        <v>7</v>
      </c>
      <c r="S6" s="212">
        <v>7.139999866485596</v>
      </c>
      <c r="T6" s="212">
        <v>6.931000232696533</v>
      </c>
      <c r="U6" s="212">
        <v>6.645999908447266</v>
      </c>
      <c r="V6" s="212">
        <v>5.296000003814697</v>
      </c>
      <c r="W6" s="212">
        <v>5.708000183105469</v>
      </c>
      <c r="X6" s="212">
        <v>4.421000003814697</v>
      </c>
      <c r="Y6" s="212">
        <v>4.326000213623047</v>
      </c>
      <c r="Z6" s="219">
        <f t="shared" si="0"/>
        <v>5.050708367178838</v>
      </c>
      <c r="AA6" s="151">
        <v>8.40999984741211</v>
      </c>
      <c r="AB6" s="152" t="s">
        <v>214</v>
      </c>
      <c r="AC6" s="2">
        <v>4</v>
      </c>
      <c r="AD6" s="151">
        <v>0.17900000512599945</v>
      </c>
      <c r="AE6" s="258" t="s">
        <v>239</v>
      </c>
      <c r="AF6" s="1"/>
    </row>
    <row r="7" spans="1:32" ht="11.25" customHeight="1">
      <c r="A7" s="220">
        <v>5</v>
      </c>
      <c r="B7" s="212">
        <v>3.809000015258789</v>
      </c>
      <c r="C7" s="212">
        <v>3.1649999618530273</v>
      </c>
      <c r="D7" s="212">
        <v>2.8269999027252197</v>
      </c>
      <c r="E7" s="212">
        <v>2.321000099182129</v>
      </c>
      <c r="F7" s="212">
        <v>1.6039999723434448</v>
      </c>
      <c r="G7" s="212">
        <v>0.7170000076293945</v>
      </c>
      <c r="H7" s="212">
        <v>1.7510000467300415</v>
      </c>
      <c r="I7" s="212">
        <v>5.6579999923706055</v>
      </c>
      <c r="J7" s="212">
        <v>6.914999961853027</v>
      </c>
      <c r="K7" s="212">
        <v>7.659999847412109</v>
      </c>
      <c r="L7" s="212">
        <v>8.079999923706055</v>
      </c>
      <c r="M7" s="212">
        <v>8.029999732971191</v>
      </c>
      <c r="N7" s="212">
        <v>7.440000057220459</v>
      </c>
      <c r="O7" s="212">
        <v>7.179999828338623</v>
      </c>
      <c r="P7" s="212">
        <v>7.239999771118164</v>
      </c>
      <c r="Q7" s="212">
        <v>6.98799991607666</v>
      </c>
      <c r="R7" s="212">
        <v>6.7129998207092285</v>
      </c>
      <c r="S7" s="212">
        <v>6.586999893188477</v>
      </c>
      <c r="T7" s="212">
        <v>6.302999973297119</v>
      </c>
      <c r="U7" s="212">
        <v>5.943999767303467</v>
      </c>
      <c r="V7" s="212">
        <v>5.8379998207092285</v>
      </c>
      <c r="W7" s="212">
        <v>6.078999996185303</v>
      </c>
      <c r="X7" s="212">
        <v>6.183000087738037</v>
      </c>
      <c r="Y7" s="212">
        <v>6.255000114440918</v>
      </c>
      <c r="Z7" s="219">
        <f t="shared" si="0"/>
        <v>5.470291604598363</v>
      </c>
      <c r="AA7" s="151">
        <v>8.8100004196167</v>
      </c>
      <c r="AB7" s="152" t="s">
        <v>215</v>
      </c>
      <c r="AC7" s="2">
        <v>5</v>
      </c>
      <c r="AD7" s="151">
        <v>0.38999998569488525</v>
      </c>
      <c r="AE7" s="258" t="s">
        <v>240</v>
      </c>
      <c r="AF7" s="1"/>
    </row>
    <row r="8" spans="1:32" ht="11.25" customHeight="1">
      <c r="A8" s="220">
        <v>6</v>
      </c>
      <c r="B8" s="212">
        <v>4.883999824523926</v>
      </c>
      <c r="C8" s="212">
        <v>6.269000053405762</v>
      </c>
      <c r="D8" s="212">
        <v>7.03000020980835</v>
      </c>
      <c r="E8" s="212">
        <v>7.539999961853027</v>
      </c>
      <c r="F8" s="212">
        <v>6.460999965667725</v>
      </c>
      <c r="G8" s="212">
        <v>6.872000217437744</v>
      </c>
      <c r="H8" s="212">
        <v>5.497000217437744</v>
      </c>
      <c r="I8" s="212">
        <v>4.915999889373779</v>
      </c>
      <c r="J8" s="212">
        <v>6.269000053405762</v>
      </c>
      <c r="K8" s="212">
        <v>7.739999771118164</v>
      </c>
      <c r="L8" s="212">
        <v>8.079999923706055</v>
      </c>
      <c r="M8" s="212">
        <v>7.75</v>
      </c>
      <c r="N8" s="212">
        <v>8.930000305175781</v>
      </c>
      <c r="O8" s="212">
        <v>9.829999923706055</v>
      </c>
      <c r="P8" s="212">
        <v>10.5600004196167</v>
      </c>
      <c r="Q8" s="212">
        <v>10.84000015258789</v>
      </c>
      <c r="R8" s="212">
        <v>12.0600004196167</v>
      </c>
      <c r="S8" s="212">
        <v>12.020000457763672</v>
      </c>
      <c r="T8" s="212">
        <v>12.34000015258789</v>
      </c>
      <c r="U8" s="212">
        <v>12.199999809265137</v>
      </c>
      <c r="V8" s="212">
        <v>12.069999694824219</v>
      </c>
      <c r="W8" s="212">
        <v>10.270000457763672</v>
      </c>
      <c r="X8" s="212">
        <v>10.069999694824219</v>
      </c>
      <c r="Y8" s="212">
        <v>9.1899995803833</v>
      </c>
      <c r="Z8" s="219">
        <f t="shared" si="0"/>
        <v>8.737000048160553</v>
      </c>
      <c r="AA8" s="151">
        <v>12.380000114440918</v>
      </c>
      <c r="AB8" s="152" t="s">
        <v>216</v>
      </c>
      <c r="AC8" s="2">
        <v>6</v>
      </c>
      <c r="AD8" s="151">
        <v>4.672999858856201</v>
      </c>
      <c r="AE8" s="258" t="s">
        <v>241</v>
      </c>
      <c r="AF8" s="1"/>
    </row>
    <row r="9" spans="1:32" ht="11.25" customHeight="1">
      <c r="A9" s="220">
        <v>7</v>
      </c>
      <c r="B9" s="212">
        <v>8.130000114440918</v>
      </c>
      <c r="C9" s="212">
        <v>8.010000228881836</v>
      </c>
      <c r="D9" s="212">
        <v>7.96999979019165</v>
      </c>
      <c r="E9" s="212">
        <v>7.820000171661377</v>
      </c>
      <c r="F9" s="212">
        <v>7.679999828338623</v>
      </c>
      <c r="G9" s="212">
        <v>7.090000152587891</v>
      </c>
      <c r="H9" s="212">
        <v>6.261000156402588</v>
      </c>
      <c r="I9" s="212">
        <v>8.109999656677246</v>
      </c>
      <c r="J9" s="212">
        <v>9.899999618530273</v>
      </c>
      <c r="K9" s="212">
        <v>11.390000343322754</v>
      </c>
      <c r="L9" s="212">
        <v>12.869999885559082</v>
      </c>
      <c r="M9" s="212">
        <v>12.199999809265137</v>
      </c>
      <c r="N9" s="212">
        <v>11.539999961853027</v>
      </c>
      <c r="O9" s="212">
        <v>11.09000015258789</v>
      </c>
      <c r="P9" s="212">
        <v>9.489999771118164</v>
      </c>
      <c r="Q9" s="212">
        <v>9.829999923706055</v>
      </c>
      <c r="R9" s="212">
        <v>9.010000228881836</v>
      </c>
      <c r="S9" s="212">
        <v>8.520000457763672</v>
      </c>
      <c r="T9" s="212">
        <v>8.270000457763672</v>
      </c>
      <c r="U9" s="212">
        <v>7.420000076293945</v>
      </c>
      <c r="V9" s="212">
        <v>6.744999885559082</v>
      </c>
      <c r="W9" s="212">
        <v>5.7829999923706055</v>
      </c>
      <c r="X9" s="212">
        <v>5.613999843597412</v>
      </c>
      <c r="Y9" s="212">
        <v>5.466000080108643</v>
      </c>
      <c r="Z9" s="219">
        <f t="shared" si="0"/>
        <v>8.592041691144308</v>
      </c>
      <c r="AA9" s="151">
        <v>13.520000457763672</v>
      </c>
      <c r="AB9" s="152" t="s">
        <v>217</v>
      </c>
      <c r="AC9" s="2">
        <v>7</v>
      </c>
      <c r="AD9" s="151">
        <v>4.980000019073486</v>
      </c>
      <c r="AE9" s="258" t="s">
        <v>242</v>
      </c>
      <c r="AF9" s="1"/>
    </row>
    <row r="10" spans="1:32" ht="11.25" customHeight="1">
      <c r="A10" s="220">
        <v>8</v>
      </c>
      <c r="B10" s="212">
        <v>4.9070000648498535</v>
      </c>
      <c r="C10" s="212">
        <v>4.895999908447266</v>
      </c>
      <c r="D10" s="212">
        <v>6.015999794006348</v>
      </c>
      <c r="E10" s="212">
        <v>5.138999938964844</v>
      </c>
      <c r="F10" s="212">
        <v>6.533999919891357</v>
      </c>
      <c r="G10" s="212">
        <v>6.723999977111816</v>
      </c>
      <c r="H10" s="212">
        <v>5.583000183105469</v>
      </c>
      <c r="I10" s="212">
        <v>6.607999801635742</v>
      </c>
      <c r="J10" s="212">
        <v>6.9670000076293945</v>
      </c>
      <c r="K10" s="212">
        <v>7.690000057220459</v>
      </c>
      <c r="L10" s="212">
        <v>7.880000114440918</v>
      </c>
      <c r="M10" s="212">
        <v>7.849999904632568</v>
      </c>
      <c r="N10" s="212">
        <v>7.539999961853027</v>
      </c>
      <c r="O10" s="212">
        <v>7.53000020980835</v>
      </c>
      <c r="P10" s="212">
        <v>7.590000152587891</v>
      </c>
      <c r="Q10" s="212">
        <v>7.210000038146973</v>
      </c>
      <c r="R10" s="212">
        <v>7.03000020980835</v>
      </c>
      <c r="S10" s="212">
        <v>7.150000095367432</v>
      </c>
      <c r="T10" s="212">
        <v>7.159999847412109</v>
      </c>
      <c r="U10" s="212">
        <v>7.199999809265137</v>
      </c>
      <c r="V10" s="212">
        <v>7.260000228881836</v>
      </c>
      <c r="W10" s="212">
        <v>6.322000026702881</v>
      </c>
      <c r="X10" s="212">
        <v>6.058000087738037</v>
      </c>
      <c r="Y10" s="212">
        <v>5.89900016784668</v>
      </c>
      <c r="Z10" s="219">
        <f t="shared" si="0"/>
        <v>6.697625021139781</v>
      </c>
      <c r="AA10" s="151">
        <v>8.220000267028809</v>
      </c>
      <c r="AB10" s="152" t="s">
        <v>82</v>
      </c>
      <c r="AC10" s="2">
        <v>8</v>
      </c>
      <c r="AD10" s="151">
        <v>4.35699987411499</v>
      </c>
      <c r="AE10" s="258" t="s">
        <v>243</v>
      </c>
      <c r="AF10" s="1"/>
    </row>
    <row r="11" spans="1:32" ht="11.25" customHeight="1">
      <c r="A11" s="220">
        <v>9</v>
      </c>
      <c r="B11" s="212">
        <v>6.026000022888184</v>
      </c>
      <c r="C11" s="212">
        <v>5.308000087738037</v>
      </c>
      <c r="D11" s="212">
        <v>5.0970001220703125</v>
      </c>
      <c r="E11" s="212">
        <v>4.960000038146973</v>
      </c>
      <c r="F11" s="212">
        <v>4.992000102996826</v>
      </c>
      <c r="G11" s="212">
        <v>4.960000038146973</v>
      </c>
      <c r="H11" s="212">
        <v>6.505000114440918</v>
      </c>
      <c r="I11" s="212">
        <v>7.820000171661377</v>
      </c>
      <c r="J11" s="212">
        <v>8.5</v>
      </c>
      <c r="K11" s="212">
        <v>8.4399995803833</v>
      </c>
      <c r="L11" s="212">
        <v>9.289999961853027</v>
      </c>
      <c r="M11" s="212">
        <v>9.9399995803833</v>
      </c>
      <c r="N11" s="212">
        <v>10.15999984741211</v>
      </c>
      <c r="O11" s="212">
        <v>10.770000457763672</v>
      </c>
      <c r="P11" s="212">
        <v>10.180000305175781</v>
      </c>
      <c r="Q11" s="212">
        <v>9.539999961853027</v>
      </c>
      <c r="R11" s="212">
        <v>9.8100004196167</v>
      </c>
      <c r="S11" s="212">
        <v>10</v>
      </c>
      <c r="T11" s="212">
        <v>9.079999923706055</v>
      </c>
      <c r="U11" s="212">
        <v>8.920000076293945</v>
      </c>
      <c r="V11" s="212">
        <v>9.050000190734863</v>
      </c>
      <c r="W11" s="212">
        <v>8.670000076293945</v>
      </c>
      <c r="X11" s="212">
        <v>8.239999771118164</v>
      </c>
      <c r="Y11" s="212">
        <v>8.199999809265137</v>
      </c>
      <c r="Z11" s="219">
        <f t="shared" si="0"/>
        <v>8.102416694164276</v>
      </c>
      <c r="AA11" s="151">
        <v>11.069999694824219</v>
      </c>
      <c r="AB11" s="152" t="s">
        <v>218</v>
      </c>
      <c r="AC11" s="2">
        <v>9</v>
      </c>
      <c r="AD11" s="151">
        <v>4.5370001792907715</v>
      </c>
      <c r="AE11" s="258" t="s">
        <v>244</v>
      </c>
      <c r="AF11" s="1"/>
    </row>
    <row r="12" spans="1:32" ht="11.25" customHeight="1">
      <c r="A12" s="228">
        <v>10</v>
      </c>
      <c r="B12" s="214">
        <v>7.900000095367432</v>
      </c>
      <c r="C12" s="214">
        <v>7.989999771118164</v>
      </c>
      <c r="D12" s="214">
        <v>8.59000015258789</v>
      </c>
      <c r="E12" s="214">
        <v>7.949999809265137</v>
      </c>
      <c r="F12" s="214">
        <v>7.809999942779541</v>
      </c>
      <c r="G12" s="214">
        <v>7.869999885559082</v>
      </c>
      <c r="H12" s="214">
        <v>7.800000190734863</v>
      </c>
      <c r="I12" s="214">
        <v>8.020000457763672</v>
      </c>
      <c r="J12" s="214">
        <v>8.539999961853027</v>
      </c>
      <c r="K12" s="214">
        <v>9.520000457763672</v>
      </c>
      <c r="L12" s="214">
        <v>12.0600004196167</v>
      </c>
      <c r="M12" s="214">
        <v>14.010000228881836</v>
      </c>
      <c r="N12" s="214">
        <v>11.350000381469727</v>
      </c>
      <c r="O12" s="214">
        <v>12.109999656677246</v>
      </c>
      <c r="P12" s="214">
        <v>14.710000038146973</v>
      </c>
      <c r="Q12" s="214">
        <v>13.170000076293945</v>
      </c>
      <c r="R12" s="214">
        <v>11.8100004196167</v>
      </c>
      <c r="S12" s="214">
        <v>9.430000305175781</v>
      </c>
      <c r="T12" s="214">
        <v>7.840000152587891</v>
      </c>
      <c r="U12" s="214">
        <v>6.330999851226807</v>
      </c>
      <c r="V12" s="214">
        <v>5.75</v>
      </c>
      <c r="W12" s="214">
        <v>4.915999889373779</v>
      </c>
      <c r="X12" s="214">
        <v>4.230000019073486</v>
      </c>
      <c r="Y12" s="214">
        <v>3.2799999713897705</v>
      </c>
      <c r="Z12" s="229">
        <f t="shared" si="0"/>
        <v>8.874458422263464</v>
      </c>
      <c r="AA12" s="157">
        <v>16.09000015258789</v>
      </c>
      <c r="AB12" s="215" t="s">
        <v>219</v>
      </c>
      <c r="AC12" s="216">
        <v>10</v>
      </c>
      <c r="AD12" s="157">
        <v>3.0269999504089355</v>
      </c>
      <c r="AE12" s="259" t="s">
        <v>148</v>
      </c>
      <c r="AF12" s="1"/>
    </row>
    <row r="13" spans="1:32" ht="11.25" customHeight="1">
      <c r="A13" s="220">
        <v>11</v>
      </c>
      <c r="B13" s="212">
        <v>3.365000009536743</v>
      </c>
      <c r="C13" s="212">
        <v>3.312000036239624</v>
      </c>
      <c r="D13" s="212">
        <v>3.0490000247955322</v>
      </c>
      <c r="E13" s="212">
        <v>2.6050000190734863</v>
      </c>
      <c r="F13" s="212">
        <v>3.0169999599456787</v>
      </c>
      <c r="G13" s="212">
        <v>2.635999917984009</v>
      </c>
      <c r="H13" s="212">
        <v>3.4070000648498535</v>
      </c>
      <c r="I13" s="212">
        <v>5.073999881744385</v>
      </c>
      <c r="J13" s="212">
        <v>7.440000057220459</v>
      </c>
      <c r="K13" s="212">
        <v>8.609999656677246</v>
      </c>
      <c r="L13" s="212">
        <v>9.510000228881836</v>
      </c>
      <c r="M13" s="212">
        <v>9.869999885559082</v>
      </c>
      <c r="N13" s="212">
        <v>9.619999885559082</v>
      </c>
      <c r="O13" s="212">
        <v>10</v>
      </c>
      <c r="P13" s="212">
        <v>10.020000457763672</v>
      </c>
      <c r="Q13" s="212">
        <v>9.399999618530273</v>
      </c>
      <c r="R13" s="212">
        <v>7.809999942779541</v>
      </c>
      <c r="S13" s="212">
        <v>6.303999900817871</v>
      </c>
      <c r="T13" s="212">
        <v>4.581999778747559</v>
      </c>
      <c r="U13" s="212">
        <v>4.002999782562256</v>
      </c>
      <c r="V13" s="212">
        <v>3.3929998874664307</v>
      </c>
      <c r="W13" s="212">
        <v>2.8350000381469727</v>
      </c>
      <c r="X13" s="212">
        <v>1.6970000267028809</v>
      </c>
      <c r="Y13" s="212">
        <v>1.1699999570846558</v>
      </c>
      <c r="Z13" s="219">
        <f t="shared" si="0"/>
        <v>5.530374959111214</v>
      </c>
      <c r="AA13" s="151">
        <v>10.75</v>
      </c>
      <c r="AB13" s="152" t="s">
        <v>220</v>
      </c>
      <c r="AC13" s="2">
        <v>11</v>
      </c>
      <c r="AD13" s="151">
        <v>1.0750000476837158</v>
      </c>
      <c r="AE13" s="258" t="s">
        <v>245</v>
      </c>
      <c r="AF13" s="1"/>
    </row>
    <row r="14" spans="1:32" ht="11.25" customHeight="1">
      <c r="A14" s="220">
        <v>12</v>
      </c>
      <c r="B14" s="212">
        <v>1.1699999570846558</v>
      </c>
      <c r="C14" s="212">
        <v>1.1699999570846558</v>
      </c>
      <c r="D14" s="212">
        <v>-0.6639999747276306</v>
      </c>
      <c r="E14" s="212">
        <v>0.8960000276565552</v>
      </c>
      <c r="F14" s="212">
        <v>-1.3600000143051147</v>
      </c>
      <c r="G14" s="212">
        <v>1.4140000343322754</v>
      </c>
      <c r="H14" s="212">
        <v>1.6469999551773071</v>
      </c>
      <c r="I14" s="212">
        <v>3.8540000915527344</v>
      </c>
      <c r="J14" s="212">
        <v>5.435999870300293</v>
      </c>
      <c r="K14" s="212">
        <v>6.409999847412109</v>
      </c>
      <c r="L14" s="212">
        <v>8.630000114440918</v>
      </c>
      <c r="M14" s="212">
        <v>9.75</v>
      </c>
      <c r="N14" s="212">
        <v>9.979999542236328</v>
      </c>
      <c r="O14" s="212">
        <v>10.279999732971191</v>
      </c>
      <c r="P14" s="212">
        <v>9.649999618530273</v>
      </c>
      <c r="Q14" s="212">
        <v>10.539999961853027</v>
      </c>
      <c r="R14" s="212">
        <v>6.922999858856201</v>
      </c>
      <c r="S14" s="212">
        <v>6.015999794006348</v>
      </c>
      <c r="T14" s="212">
        <v>5.425000190734863</v>
      </c>
      <c r="U14" s="212">
        <v>5.086999893188477</v>
      </c>
      <c r="V14" s="212">
        <v>4.60099983215332</v>
      </c>
      <c r="W14" s="212">
        <v>4.432000160217285</v>
      </c>
      <c r="X14" s="212">
        <v>2.9639999866485596</v>
      </c>
      <c r="Y14" s="212">
        <v>2.8269999027252197</v>
      </c>
      <c r="Z14" s="219">
        <f t="shared" si="0"/>
        <v>4.878249930838744</v>
      </c>
      <c r="AA14" s="151">
        <v>11.029999732971191</v>
      </c>
      <c r="AB14" s="152" t="s">
        <v>221</v>
      </c>
      <c r="AC14" s="2">
        <v>12</v>
      </c>
      <c r="AD14" s="151">
        <v>-1.4229999780654907</v>
      </c>
      <c r="AE14" s="258" t="s">
        <v>246</v>
      </c>
      <c r="AF14" s="1"/>
    </row>
    <row r="15" spans="1:32" ht="11.25" customHeight="1">
      <c r="A15" s="220">
        <v>13</v>
      </c>
      <c r="B15" s="212">
        <v>1.6349999904632568</v>
      </c>
      <c r="C15" s="212">
        <v>1.1390000581741333</v>
      </c>
      <c r="D15" s="212">
        <v>0.13699999451637268</v>
      </c>
      <c r="E15" s="212">
        <v>1.2869999408721924</v>
      </c>
      <c r="F15" s="212">
        <v>1.9199999570846558</v>
      </c>
      <c r="G15" s="212">
        <v>0.27399998903274536</v>
      </c>
      <c r="H15" s="212">
        <v>1.5509999990463257</v>
      </c>
      <c r="I15" s="212">
        <v>3.1549999713897705</v>
      </c>
      <c r="J15" s="212">
        <v>5.183000087738037</v>
      </c>
      <c r="K15" s="212">
        <v>9.029999732971191</v>
      </c>
      <c r="L15" s="212">
        <v>10.770000457763672</v>
      </c>
      <c r="M15" s="212">
        <v>11.460000038146973</v>
      </c>
      <c r="N15" s="212">
        <v>10.819999694824219</v>
      </c>
      <c r="O15" s="212">
        <v>12.65999984741211</v>
      </c>
      <c r="P15" s="212">
        <v>12.239999771118164</v>
      </c>
      <c r="Q15" s="212">
        <v>12.239999771118164</v>
      </c>
      <c r="R15" s="212">
        <v>10.680000305175781</v>
      </c>
      <c r="S15" s="212">
        <v>10.770000457763672</v>
      </c>
      <c r="T15" s="212">
        <v>10.90999984741211</v>
      </c>
      <c r="U15" s="212">
        <v>10.890000343322754</v>
      </c>
      <c r="V15" s="212">
        <v>10.930000305175781</v>
      </c>
      <c r="W15" s="212">
        <v>10.550000190734863</v>
      </c>
      <c r="X15" s="212">
        <v>10.609999656677246</v>
      </c>
      <c r="Y15" s="212">
        <v>10.819999694824219</v>
      </c>
      <c r="Z15" s="219">
        <f t="shared" si="0"/>
        <v>7.569208337614934</v>
      </c>
      <c r="AA15" s="151">
        <v>13.40999984741211</v>
      </c>
      <c r="AB15" s="152" t="s">
        <v>222</v>
      </c>
      <c r="AC15" s="2">
        <v>13</v>
      </c>
      <c r="AD15" s="151">
        <v>-0.13699999451637268</v>
      </c>
      <c r="AE15" s="258" t="s">
        <v>247</v>
      </c>
      <c r="AF15" s="1"/>
    </row>
    <row r="16" spans="1:32" ht="11.25" customHeight="1">
      <c r="A16" s="220">
        <v>14</v>
      </c>
      <c r="B16" s="212">
        <v>12.399999618530273</v>
      </c>
      <c r="C16" s="212">
        <v>12.600000381469727</v>
      </c>
      <c r="D16" s="212">
        <v>13.359999656677246</v>
      </c>
      <c r="E16" s="212">
        <v>13.649999618530273</v>
      </c>
      <c r="F16" s="212">
        <v>13.869999885559082</v>
      </c>
      <c r="G16" s="212">
        <v>12.670000076293945</v>
      </c>
      <c r="H16" s="212">
        <v>12.430000305175781</v>
      </c>
      <c r="I16" s="212">
        <v>13.449999809265137</v>
      </c>
      <c r="J16" s="212">
        <v>14.229999542236328</v>
      </c>
      <c r="K16" s="212">
        <v>15.149999618530273</v>
      </c>
      <c r="L16" s="212">
        <v>12.239999771118164</v>
      </c>
      <c r="M16" s="212">
        <v>9.329999923706055</v>
      </c>
      <c r="N16" s="212">
        <v>7.369999885559082</v>
      </c>
      <c r="O16" s="212">
        <v>6.330999851226807</v>
      </c>
      <c r="P16" s="212">
        <v>6.203999996185303</v>
      </c>
      <c r="Q16" s="212">
        <v>6.414999961853027</v>
      </c>
      <c r="R16" s="212">
        <v>7.320000171661377</v>
      </c>
      <c r="S16" s="212">
        <v>6.564000129699707</v>
      </c>
      <c r="T16" s="212">
        <v>5.454999923706055</v>
      </c>
      <c r="U16" s="212">
        <v>3.5439999103546143</v>
      </c>
      <c r="V16" s="212">
        <v>3.3440001010894775</v>
      </c>
      <c r="W16" s="212">
        <v>2.6579999923706055</v>
      </c>
      <c r="X16" s="212">
        <v>1.6670000553131104</v>
      </c>
      <c r="Y16" s="212">
        <v>2.0989999771118164</v>
      </c>
      <c r="Z16" s="219">
        <f t="shared" si="0"/>
        <v>8.931291590134302</v>
      </c>
      <c r="AA16" s="151">
        <v>15.170000076293945</v>
      </c>
      <c r="AB16" s="152" t="s">
        <v>223</v>
      </c>
      <c r="AC16" s="2">
        <v>14</v>
      </c>
      <c r="AD16" s="151">
        <v>1.3179999589920044</v>
      </c>
      <c r="AE16" s="258" t="s">
        <v>248</v>
      </c>
      <c r="AF16" s="1"/>
    </row>
    <row r="17" spans="1:32" ht="11.25" customHeight="1">
      <c r="A17" s="220">
        <v>15</v>
      </c>
      <c r="B17" s="212">
        <v>1.7610000371932983</v>
      </c>
      <c r="C17" s="212">
        <v>-0.03200000151991844</v>
      </c>
      <c r="D17" s="212">
        <v>1.4240000247955322</v>
      </c>
      <c r="E17" s="212">
        <v>0.12700000405311584</v>
      </c>
      <c r="F17" s="212">
        <v>0.3059999942779541</v>
      </c>
      <c r="G17" s="212">
        <v>-0.9700000286102295</v>
      </c>
      <c r="H17" s="212">
        <v>-0.20100000500679016</v>
      </c>
      <c r="I17" s="212">
        <v>2.9040000438690186</v>
      </c>
      <c r="J17" s="212">
        <v>6.124000072479248</v>
      </c>
      <c r="K17" s="212">
        <v>8.430000305175781</v>
      </c>
      <c r="L17" s="212">
        <v>10.199999809265137</v>
      </c>
      <c r="M17" s="212">
        <v>12.449999809265137</v>
      </c>
      <c r="N17" s="212">
        <v>10.680000305175781</v>
      </c>
      <c r="O17" s="212">
        <v>9.800000190734863</v>
      </c>
      <c r="P17" s="212">
        <v>10.489999771118164</v>
      </c>
      <c r="Q17" s="212">
        <v>10.039999961853027</v>
      </c>
      <c r="R17" s="212">
        <v>9.4399995803833</v>
      </c>
      <c r="S17" s="212">
        <v>8.680000305175781</v>
      </c>
      <c r="T17" s="212">
        <v>7.71999979019165</v>
      </c>
      <c r="U17" s="212">
        <v>7.710000038146973</v>
      </c>
      <c r="V17" s="212">
        <v>8.020000457763672</v>
      </c>
      <c r="W17" s="212">
        <v>8.329999923706055</v>
      </c>
      <c r="X17" s="212">
        <v>8.09000015258789</v>
      </c>
      <c r="Y17" s="212">
        <v>7.699999809265137</v>
      </c>
      <c r="Z17" s="219">
        <f t="shared" si="0"/>
        <v>6.217625014639149</v>
      </c>
      <c r="AA17" s="151">
        <v>13.140000343322754</v>
      </c>
      <c r="AB17" s="152" t="s">
        <v>224</v>
      </c>
      <c r="AC17" s="2">
        <v>15</v>
      </c>
      <c r="AD17" s="151">
        <v>-1.1180000305175781</v>
      </c>
      <c r="AE17" s="258" t="s">
        <v>249</v>
      </c>
      <c r="AF17" s="1"/>
    </row>
    <row r="18" spans="1:32" ht="11.25" customHeight="1">
      <c r="A18" s="220">
        <v>16</v>
      </c>
      <c r="B18" s="212">
        <v>8.0600004196167</v>
      </c>
      <c r="C18" s="212">
        <v>8.09000015258789</v>
      </c>
      <c r="D18" s="212">
        <v>5.053999900817871</v>
      </c>
      <c r="E18" s="212">
        <v>7.860000133514404</v>
      </c>
      <c r="F18" s="212">
        <v>7.75</v>
      </c>
      <c r="G18" s="212">
        <v>7.579999923706055</v>
      </c>
      <c r="H18" s="212">
        <v>7.929999828338623</v>
      </c>
      <c r="I18" s="212">
        <v>7.369999885559082</v>
      </c>
      <c r="J18" s="212">
        <v>10.989999771118164</v>
      </c>
      <c r="K18" s="212">
        <v>11.279999732971191</v>
      </c>
      <c r="L18" s="212">
        <v>12.329999923706055</v>
      </c>
      <c r="M18" s="212">
        <v>12.4399995803833</v>
      </c>
      <c r="N18" s="212">
        <v>11.649999618530273</v>
      </c>
      <c r="O18" s="212">
        <v>11.880000114440918</v>
      </c>
      <c r="P18" s="212">
        <v>12.0600004196167</v>
      </c>
      <c r="Q18" s="212">
        <v>11.989999771118164</v>
      </c>
      <c r="R18" s="212">
        <v>11.5600004196167</v>
      </c>
      <c r="S18" s="212">
        <v>11.220000267028809</v>
      </c>
      <c r="T18" s="212">
        <v>10.989999771118164</v>
      </c>
      <c r="U18" s="212">
        <v>9.369999885559082</v>
      </c>
      <c r="V18" s="212">
        <v>9.020000457763672</v>
      </c>
      <c r="W18" s="212">
        <v>8.010000228881836</v>
      </c>
      <c r="X18" s="212">
        <v>6.867000102996826</v>
      </c>
      <c r="Y18" s="212">
        <v>6.645999908447266</v>
      </c>
      <c r="Z18" s="219">
        <f t="shared" si="0"/>
        <v>9.499875009059906</v>
      </c>
      <c r="AA18" s="151">
        <v>13.25</v>
      </c>
      <c r="AB18" s="152" t="s">
        <v>79</v>
      </c>
      <c r="AC18" s="2">
        <v>16</v>
      </c>
      <c r="AD18" s="151">
        <v>4.936999797821045</v>
      </c>
      <c r="AE18" s="258" t="s">
        <v>92</v>
      </c>
      <c r="AF18" s="1"/>
    </row>
    <row r="19" spans="1:32" ht="11.25" customHeight="1">
      <c r="A19" s="220">
        <v>17</v>
      </c>
      <c r="B19" s="212">
        <v>5.315999984741211</v>
      </c>
      <c r="C19" s="212">
        <v>4.86299991607666</v>
      </c>
      <c r="D19" s="212">
        <v>4.355999946594238</v>
      </c>
      <c r="E19" s="212">
        <v>4.408999919891357</v>
      </c>
      <c r="F19" s="212">
        <v>3.881999969482422</v>
      </c>
      <c r="G19" s="212">
        <v>3.3329999446868896</v>
      </c>
      <c r="H19" s="212">
        <v>4.504000186920166</v>
      </c>
      <c r="I19" s="212">
        <v>6.59499979019165</v>
      </c>
      <c r="J19" s="212">
        <v>8.649999618530273</v>
      </c>
      <c r="K19" s="212">
        <v>12.100000381469727</v>
      </c>
      <c r="L19" s="212">
        <v>12.109999656677246</v>
      </c>
      <c r="M19" s="212">
        <v>12</v>
      </c>
      <c r="N19" s="212">
        <v>13.920000076293945</v>
      </c>
      <c r="O19" s="212">
        <v>15.579999923706055</v>
      </c>
      <c r="P19" s="212">
        <v>15.6899995803833</v>
      </c>
      <c r="Q19" s="212">
        <v>15.0600004196167</v>
      </c>
      <c r="R19" s="212">
        <v>14.010000228881836</v>
      </c>
      <c r="S19" s="212">
        <v>12.890000343322754</v>
      </c>
      <c r="T19" s="212">
        <v>11.3100004196167</v>
      </c>
      <c r="U19" s="212">
        <v>10.430000305175781</v>
      </c>
      <c r="V19" s="212">
        <v>9.920000076293945</v>
      </c>
      <c r="W19" s="212">
        <v>8.819999694824219</v>
      </c>
      <c r="X19" s="212">
        <v>9.779999732971191</v>
      </c>
      <c r="Y19" s="212">
        <v>6.638000011444092</v>
      </c>
      <c r="Z19" s="219">
        <f t="shared" si="0"/>
        <v>9.423583338658014</v>
      </c>
      <c r="AA19" s="151">
        <v>16.1299991607666</v>
      </c>
      <c r="AB19" s="152" t="s">
        <v>225</v>
      </c>
      <c r="AC19" s="2">
        <v>17</v>
      </c>
      <c r="AD19" s="151">
        <v>3.2909998893737793</v>
      </c>
      <c r="AE19" s="258" t="s">
        <v>250</v>
      </c>
      <c r="AF19" s="1"/>
    </row>
    <row r="20" spans="1:32" ht="11.25" customHeight="1">
      <c r="A20" s="220">
        <v>18</v>
      </c>
      <c r="B20" s="212">
        <v>7.050000190734863</v>
      </c>
      <c r="C20" s="212">
        <v>4.484000205993652</v>
      </c>
      <c r="D20" s="212">
        <v>8.069999694824219</v>
      </c>
      <c r="E20" s="212">
        <v>2.86899995803833</v>
      </c>
      <c r="F20" s="212">
        <v>2.9210000038146973</v>
      </c>
      <c r="G20" s="212">
        <v>3.4070000648498535</v>
      </c>
      <c r="H20" s="212">
        <v>4.515999794006348</v>
      </c>
      <c r="I20" s="212">
        <v>7.329999923706055</v>
      </c>
      <c r="J20" s="212">
        <v>11.710000038146973</v>
      </c>
      <c r="K20" s="212">
        <v>14.739999771118164</v>
      </c>
      <c r="L20" s="212">
        <v>15.880000114440918</v>
      </c>
      <c r="M20" s="212">
        <v>15.890000343322754</v>
      </c>
      <c r="N20" s="212">
        <v>15.630000114440918</v>
      </c>
      <c r="O20" s="212">
        <v>16.139999389648438</v>
      </c>
      <c r="P20" s="212">
        <v>16.09000015258789</v>
      </c>
      <c r="Q20" s="212">
        <v>18.959999084472656</v>
      </c>
      <c r="R20" s="212">
        <v>18.110000610351562</v>
      </c>
      <c r="S20" s="212">
        <v>16.790000915527344</v>
      </c>
      <c r="T20" s="212">
        <v>15.59000015258789</v>
      </c>
      <c r="U20" s="212">
        <v>14.369999885559082</v>
      </c>
      <c r="V20" s="212">
        <v>13.65999984741211</v>
      </c>
      <c r="W20" s="212">
        <v>12.729999542236328</v>
      </c>
      <c r="X20" s="212">
        <v>11.199999809265137</v>
      </c>
      <c r="Y20" s="212">
        <v>9.270000457763672</v>
      </c>
      <c r="Z20" s="219">
        <f t="shared" si="0"/>
        <v>11.558625002702078</v>
      </c>
      <c r="AA20" s="151">
        <v>19.290000915527344</v>
      </c>
      <c r="AB20" s="152" t="s">
        <v>226</v>
      </c>
      <c r="AC20" s="2">
        <v>18</v>
      </c>
      <c r="AD20" s="151">
        <v>2.6470000743865967</v>
      </c>
      <c r="AE20" s="258" t="s">
        <v>251</v>
      </c>
      <c r="AF20" s="1"/>
    </row>
    <row r="21" spans="1:32" ht="11.25" customHeight="1">
      <c r="A21" s="220">
        <v>19</v>
      </c>
      <c r="B21" s="212">
        <v>8.460000038146973</v>
      </c>
      <c r="C21" s="212">
        <v>7.46999979019165</v>
      </c>
      <c r="D21" s="212">
        <v>7.28000020980835</v>
      </c>
      <c r="E21" s="212">
        <v>6.392000198364258</v>
      </c>
      <c r="F21" s="212">
        <v>6.159999847412109</v>
      </c>
      <c r="G21" s="212">
        <v>7.21999979019165</v>
      </c>
      <c r="H21" s="212">
        <v>6.867000102996826</v>
      </c>
      <c r="I21" s="212">
        <v>10.649999618530273</v>
      </c>
      <c r="J21" s="212">
        <v>13.850000381469727</v>
      </c>
      <c r="K21" s="212">
        <v>16.8799991607666</v>
      </c>
      <c r="L21" s="212">
        <v>19.770000457763672</v>
      </c>
      <c r="M21" s="212">
        <v>20.170000076293945</v>
      </c>
      <c r="N21" s="212">
        <v>18.65999984741211</v>
      </c>
      <c r="O21" s="212">
        <v>21.18000030517578</v>
      </c>
      <c r="P21" s="212">
        <v>21.899999618530273</v>
      </c>
      <c r="Q21" s="212">
        <v>21.56999969482422</v>
      </c>
      <c r="R21" s="212">
        <v>20.510000228881836</v>
      </c>
      <c r="S21" s="212">
        <v>18.559999465942383</v>
      </c>
      <c r="T21" s="212">
        <v>17.040000915527344</v>
      </c>
      <c r="U21" s="212">
        <v>16.329999923706055</v>
      </c>
      <c r="V21" s="212">
        <v>15.470000267028809</v>
      </c>
      <c r="W21" s="212">
        <v>15.020000457763672</v>
      </c>
      <c r="X21" s="212">
        <v>14.489999771118164</v>
      </c>
      <c r="Y21" s="212">
        <v>14.279999732971191</v>
      </c>
      <c r="Z21" s="219">
        <f t="shared" si="0"/>
        <v>14.42412499586741</v>
      </c>
      <c r="AA21" s="151">
        <v>22.209999084472656</v>
      </c>
      <c r="AB21" s="152" t="s">
        <v>227</v>
      </c>
      <c r="AC21" s="2">
        <v>19</v>
      </c>
      <c r="AD21" s="151">
        <v>5.927999973297119</v>
      </c>
      <c r="AE21" s="258" t="s">
        <v>204</v>
      </c>
      <c r="AF21" s="1"/>
    </row>
    <row r="22" spans="1:32" ht="11.25" customHeight="1">
      <c r="A22" s="228">
        <v>20</v>
      </c>
      <c r="B22" s="214">
        <v>14.069999694824219</v>
      </c>
      <c r="C22" s="214">
        <v>12.539999961853027</v>
      </c>
      <c r="D22" s="214">
        <v>13.359999656677246</v>
      </c>
      <c r="E22" s="214">
        <v>13.720000267028809</v>
      </c>
      <c r="F22" s="214">
        <v>13.84000015258789</v>
      </c>
      <c r="G22" s="214">
        <v>13.75</v>
      </c>
      <c r="H22" s="214">
        <v>14.1899995803833</v>
      </c>
      <c r="I22" s="214">
        <v>14.5</v>
      </c>
      <c r="J22" s="214">
        <v>12.850000381469727</v>
      </c>
      <c r="K22" s="214">
        <v>10.84000015258789</v>
      </c>
      <c r="L22" s="214">
        <v>11.079999923706055</v>
      </c>
      <c r="M22" s="214">
        <v>11.899999618530273</v>
      </c>
      <c r="N22" s="214">
        <v>13.229999542236328</v>
      </c>
      <c r="O22" s="214">
        <v>14.399999618530273</v>
      </c>
      <c r="P22" s="214">
        <v>15.039999961853027</v>
      </c>
      <c r="Q22" s="214">
        <v>14.029999732971191</v>
      </c>
      <c r="R22" s="214">
        <v>11.699999809265137</v>
      </c>
      <c r="S22" s="214">
        <v>10.1899995803833</v>
      </c>
      <c r="T22" s="214">
        <v>8.579999923706055</v>
      </c>
      <c r="U22" s="214">
        <v>7.230000019073486</v>
      </c>
      <c r="V22" s="214">
        <v>6.421999931335449</v>
      </c>
      <c r="W22" s="214">
        <v>5.396999835968018</v>
      </c>
      <c r="X22" s="214">
        <v>5.460000038146973</v>
      </c>
      <c r="Y22" s="214">
        <v>4.763999938964844</v>
      </c>
      <c r="Z22" s="229">
        <f t="shared" si="0"/>
        <v>11.378458221753439</v>
      </c>
      <c r="AA22" s="157">
        <v>15.510000228881836</v>
      </c>
      <c r="AB22" s="215" t="s">
        <v>228</v>
      </c>
      <c r="AC22" s="216">
        <v>20</v>
      </c>
      <c r="AD22" s="157">
        <v>4.6579999923706055</v>
      </c>
      <c r="AE22" s="259" t="s">
        <v>252</v>
      </c>
      <c r="AF22" s="1"/>
    </row>
    <row r="23" spans="1:32" ht="11.25" customHeight="1">
      <c r="A23" s="220">
        <v>21</v>
      </c>
      <c r="B23" s="212">
        <v>5.504000186920166</v>
      </c>
      <c r="C23" s="212">
        <v>4.925000190734863</v>
      </c>
      <c r="D23" s="212">
        <v>5.283999919891357</v>
      </c>
      <c r="E23" s="212">
        <v>4.8420000076293945</v>
      </c>
      <c r="F23" s="212">
        <v>4.578000068664551</v>
      </c>
      <c r="G23" s="212">
        <v>3.7760000228881836</v>
      </c>
      <c r="H23" s="212">
        <v>5.6020002365112305</v>
      </c>
      <c r="I23" s="212">
        <v>6.824999809265137</v>
      </c>
      <c r="J23" s="212">
        <v>8.029999732971191</v>
      </c>
      <c r="K23" s="212">
        <v>9.489999771118164</v>
      </c>
      <c r="L23" s="212">
        <v>9.4399995803833</v>
      </c>
      <c r="M23" s="212">
        <v>9.25</v>
      </c>
      <c r="N23" s="212">
        <v>9.039999961853027</v>
      </c>
      <c r="O23" s="212">
        <v>9.430000305175781</v>
      </c>
      <c r="P23" s="212">
        <v>9.890000343322754</v>
      </c>
      <c r="Q23" s="212">
        <v>9.770000457763672</v>
      </c>
      <c r="R23" s="212">
        <v>9.630000114440918</v>
      </c>
      <c r="S23" s="212">
        <v>9.300000190734863</v>
      </c>
      <c r="T23" s="212">
        <v>9.720000267028809</v>
      </c>
      <c r="U23" s="212">
        <v>10.130000114440918</v>
      </c>
      <c r="V23" s="212">
        <v>10.390000343322754</v>
      </c>
      <c r="W23" s="212">
        <v>10.850000381469727</v>
      </c>
      <c r="X23" s="212">
        <v>10.100000381469727</v>
      </c>
      <c r="Y23" s="212">
        <v>9.399999618530273</v>
      </c>
      <c r="Z23" s="219">
        <f t="shared" si="0"/>
        <v>8.133166750272116</v>
      </c>
      <c r="AA23" s="151">
        <v>10.9399995803833</v>
      </c>
      <c r="AB23" s="152" t="s">
        <v>229</v>
      </c>
      <c r="AC23" s="2">
        <v>21</v>
      </c>
      <c r="AD23" s="151">
        <v>3.5429999828338623</v>
      </c>
      <c r="AE23" s="258" t="s">
        <v>144</v>
      </c>
      <c r="AF23" s="1"/>
    </row>
    <row r="24" spans="1:32" ht="11.25" customHeight="1">
      <c r="A24" s="220">
        <v>22</v>
      </c>
      <c r="B24" s="212">
        <v>9.279999732971191</v>
      </c>
      <c r="C24" s="212">
        <v>9.069999694824219</v>
      </c>
      <c r="D24" s="212">
        <v>9.289999961853027</v>
      </c>
      <c r="E24" s="212">
        <v>9.420000076293945</v>
      </c>
      <c r="F24" s="212">
        <v>10.039999961853027</v>
      </c>
      <c r="G24" s="212">
        <v>9.470000267028809</v>
      </c>
      <c r="H24" s="212">
        <v>8.130000114440918</v>
      </c>
      <c r="I24" s="212">
        <v>9.640000343322754</v>
      </c>
      <c r="J24" s="212">
        <v>9.949999809265137</v>
      </c>
      <c r="K24" s="212">
        <v>11.529999732971191</v>
      </c>
      <c r="L24" s="212">
        <v>14.489999771118164</v>
      </c>
      <c r="M24" s="212">
        <v>16.059999465942383</v>
      </c>
      <c r="N24" s="212">
        <v>16.079999923706055</v>
      </c>
      <c r="O24" s="212">
        <v>14.630000114440918</v>
      </c>
      <c r="P24" s="212">
        <v>15.0600004196167</v>
      </c>
      <c r="Q24" s="212">
        <v>14.779999732971191</v>
      </c>
      <c r="R24" s="212">
        <v>14.510000228881836</v>
      </c>
      <c r="S24" s="212">
        <v>14.890000343322754</v>
      </c>
      <c r="T24" s="212">
        <v>15.880000114440918</v>
      </c>
      <c r="U24" s="212">
        <v>16.149999618530273</v>
      </c>
      <c r="V24" s="212">
        <v>15.350000381469727</v>
      </c>
      <c r="W24" s="212">
        <v>15.079999923706055</v>
      </c>
      <c r="X24" s="212">
        <v>14.880000114440918</v>
      </c>
      <c r="Y24" s="212">
        <v>14.220000267028809</v>
      </c>
      <c r="Z24" s="219">
        <f t="shared" si="0"/>
        <v>12.828333338101706</v>
      </c>
      <c r="AA24" s="151">
        <v>17.059999465942383</v>
      </c>
      <c r="AB24" s="152" t="s">
        <v>65</v>
      </c>
      <c r="AC24" s="2">
        <v>22</v>
      </c>
      <c r="AD24" s="151">
        <v>7.909999847412109</v>
      </c>
      <c r="AE24" s="258" t="s">
        <v>253</v>
      </c>
      <c r="AF24" s="1"/>
    </row>
    <row r="25" spans="1:32" ht="11.25" customHeight="1">
      <c r="A25" s="220">
        <v>23</v>
      </c>
      <c r="B25" s="212">
        <v>13.59000015258789</v>
      </c>
      <c r="C25" s="212">
        <v>12.569999694824219</v>
      </c>
      <c r="D25" s="212">
        <v>12.180000305175781</v>
      </c>
      <c r="E25" s="212">
        <v>11.210000038146973</v>
      </c>
      <c r="F25" s="212">
        <v>9.84000015258789</v>
      </c>
      <c r="G25" s="212">
        <v>9.359999656677246</v>
      </c>
      <c r="H25" s="212">
        <v>10.170000076293945</v>
      </c>
      <c r="I25" s="212">
        <v>11.600000381469727</v>
      </c>
      <c r="J25" s="212">
        <v>12.880000114440918</v>
      </c>
      <c r="K25" s="212">
        <v>14.010000228881836</v>
      </c>
      <c r="L25" s="212">
        <v>14.770000457763672</v>
      </c>
      <c r="M25" s="212">
        <v>15.109999656677246</v>
      </c>
      <c r="N25" s="212">
        <v>13.960000038146973</v>
      </c>
      <c r="O25" s="212">
        <v>13.779999732971191</v>
      </c>
      <c r="P25" s="212">
        <v>13.3100004196167</v>
      </c>
      <c r="Q25" s="212">
        <v>12.289999961853027</v>
      </c>
      <c r="R25" s="212">
        <v>10.84000015258789</v>
      </c>
      <c r="S25" s="212">
        <v>8.949999809265137</v>
      </c>
      <c r="T25" s="212">
        <v>7.760000228881836</v>
      </c>
      <c r="U25" s="212">
        <v>6.886000156402588</v>
      </c>
      <c r="V25" s="212">
        <v>6.189000129699707</v>
      </c>
      <c r="W25" s="212">
        <v>5.947000026702881</v>
      </c>
      <c r="X25" s="212">
        <v>5.956999778747559</v>
      </c>
      <c r="Y25" s="212">
        <v>6.146999835968018</v>
      </c>
      <c r="Z25" s="219">
        <f t="shared" si="0"/>
        <v>10.804416716098785</v>
      </c>
      <c r="AA25" s="151">
        <v>15.289999961853027</v>
      </c>
      <c r="AB25" s="152" t="s">
        <v>230</v>
      </c>
      <c r="AC25" s="2">
        <v>23</v>
      </c>
      <c r="AD25" s="151">
        <v>5.873000144958496</v>
      </c>
      <c r="AE25" s="258" t="s">
        <v>254</v>
      </c>
      <c r="AF25" s="1"/>
    </row>
    <row r="26" spans="1:32" ht="11.25" customHeight="1">
      <c r="A26" s="220">
        <v>24</v>
      </c>
      <c r="B26" s="212">
        <v>5.9679999351501465</v>
      </c>
      <c r="C26" s="212">
        <v>5.78000020980835</v>
      </c>
      <c r="D26" s="212">
        <v>5.567999839782715</v>
      </c>
      <c r="E26" s="212">
        <v>5.599999904632568</v>
      </c>
      <c r="F26" s="212">
        <v>4.98799991607666</v>
      </c>
      <c r="G26" s="212">
        <v>4.428999900817871</v>
      </c>
      <c r="H26" s="212">
        <v>4.103000164031982</v>
      </c>
      <c r="I26" s="212">
        <v>4.504000186920166</v>
      </c>
      <c r="J26" s="212">
        <v>4.748000144958496</v>
      </c>
      <c r="K26" s="212">
        <v>5.383999824523926</v>
      </c>
      <c r="L26" s="212">
        <v>5.751999855041504</v>
      </c>
      <c r="M26" s="212">
        <v>6.921999931335449</v>
      </c>
      <c r="N26" s="212">
        <v>7.059999942779541</v>
      </c>
      <c r="O26" s="212">
        <v>7.380000114440918</v>
      </c>
      <c r="P26" s="212">
        <v>8.119999885559082</v>
      </c>
      <c r="Q26" s="212">
        <v>8.079999923706055</v>
      </c>
      <c r="R26" s="212">
        <v>8.1899995803833</v>
      </c>
      <c r="S26" s="212">
        <v>8.069999694824219</v>
      </c>
      <c r="T26" s="212">
        <v>7.849999904632568</v>
      </c>
      <c r="U26" s="212">
        <v>8.3100004196167</v>
      </c>
      <c r="V26" s="212">
        <v>7.670000076293945</v>
      </c>
      <c r="W26" s="212">
        <v>7.53000020980835</v>
      </c>
      <c r="X26" s="212">
        <v>7.53000020980835</v>
      </c>
      <c r="Y26" s="212">
        <v>6.349999904632568</v>
      </c>
      <c r="Z26" s="219">
        <f t="shared" si="0"/>
        <v>6.49524998664856</v>
      </c>
      <c r="AA26" s="151">
        <v>8.670000076293945</v>
      </c>
      <c r="AB26" s="152" t="s">
        <v>231</v>
      </c>
      <c r="AC26" s="2">
        <v>24</v>
      </c>
      <c r="AD26" s="151">
        <v>4.039000034332275</v>
      </c>
      <c r="AE26" s="258" t="s">
        <v>143</v>
      </c>
      <c r="AF26" s="1"/>
    </row>
    <row r="27" spans="1:32" ht="11.25" customHeight="1">
      <c r="A27" s="220">
        <v>25</v>
      </c>
      <c r="B27" s="212">
        <v>7.25</v>
      </c>
      <c r="C27" s="212">
        <v>6.941999912261963</v>
      </c>
      <c r="D27" s="212">
        <v>7.210000038146973</v>
      </c>
      <c r="E27" s="212">
        <v>6.59499979019165</v>
      </c>
      <c r="F27" s="212">
        <v>5.88700008392334</v>
      </c>
      <c r="G27" s="212">
        <v>4.86299991607666</v>
      </c>
      <c r="H27" s="212">
        <v>4.843999862670898</v>
      </c>
      <c r="I27" s="212">
        <v>5.76200008392334</v>
      </c>
      <c r="J27" s="212">
        <v>5.739999771118164</v>
      </c>
      <c r="K27" s="212">
        <v>6.447000026702881</v>
      </c>
      <c r="L27" s="212">
        <v>6.2789998054504395</v>
      </c>
      <c r="M27" s="212">
        <v>6.0370001792907715</v>
      </c>
      <c r="N27" s="212">
        <v>4.705999851226807</v>
      </c>
      <c r="O27" s="212">
        <v>4.125</v>
      </c>
      <c r="P27" s="212">
        <v>4.283999919891357</v>
      </c>
      <c r="Q27" s="212">
        <v>4.547999858856201</v>
      </c>
      <c r="R27" s="212">
        <v>4.7820000648498535</v>
      </c>
      <c r="S27" s="212">
        <v>4.9710001945495605</v>
      </c>
      <c r="T27" s="212">
        <v>5.076000213623047</v>
      </c>
      <c r="U27" s="212">
        <v>4.578999996185303</v>
      </c>
      <c r="V27" s="212">
        <v>4.432000160217285</v>
      </c>
      <c r="W27" s="212">
        <v>4.145999908447266</v>
      </c>
      <c r="X27" s="212">
        <v>4.294000148773193</v>
      </c>
      <c r="Y27" s="212">
        <v>4.263000011444092</v>
      </c>
      <c r="Z27" s="219">
        <f t="shared" si="0"/>
        <v>5.335916658242543</v>
      </c>
      <c r="AA27" s="151">
        <v>7.360000133514404</v>
      </c>
      <c r="AB27" s="152" t="s">
        <v>232</v>
      </c>
      <c r="AC27" s="2">
        <v>25</v>
      </c>
      <c r="AD27" s="151">
        <v>3.924999952316284</v>
      </c>
      <c r="AE27" s="258" t="s">
        <v>255</v>
      </c>
      <c r="AF27" s="1"/>
    </row>
    <row r="28" spans="1:32" ht="11.25" customHeight="1">
      <c r="A28" s="220">
        <v>26</v>
      </c>
      <c r="B28" s="212">
        <v>4.335999965667725</v>
      </c>
      <c r="C28" s="212">
        <v>4.104000091552734</v>
      </c>
      <c r="D28" s="212">
        <v>3.3550000190734863</v>
      </c>
      <c r="E28" s="212">
        <v>2.7950000762939453</v>
      </c>
      <c r="F28" s="212">
        <v>2.056999921798706</v>
      </c>
      <c r="G28" s="212">
        <v>0.9070000052452087</v>
      </c>
      <c r="H28" s="212">
        <v>2.184000015258789</v>
      </c>
      <c r="I28" s="212">
        <v>4.084000110626221</v>
      </c>
      <c r="J28" s="212">
        <v>5.583000183105469</v>
      </c>
      <c r="K28" s="212">
        <v>7.679999828338623</v>
      </c>
      <c r="L28" s="212">
        <v>9.619999885559082</v>
      </c>
      <c r="M28" s="212">
        <v>11.020000457763672</v>
      </c>
      <c r="N28" s="212">
        <v>11.539999961853027</v>
      </c>
      <c r="O28" s="212">
        <v>9.4399995803833</v>
      </c>
      <c r="P28" s="212">
        <v>11.479999542236328</v>
      </c>
      <c r="Q28" s="212">
        <v>9.170000076293945</v>
      </c>
      <c r="R28" s="212">
        <v>8.329999923706055</v>
      </c>
      <c r="S28" s="212">
        <v>6.806000232696533</v>
      </c>
      <c r="T28" s="212">
        <v>5.0320000648498535</v>
      </c>
      <c r="U28" s="212">
        <v>3.7339999675750732</v>
      </c>
      <c r="V28" s="212">
        <v>2.931999921798706</v>
      </c>
      <c r="W28" s="212">
        <v>2.509999990463257</v>
      </c>
      <c r="X28" s="212">
        <v>1.6449999809265137</v>
      </c>
      <c r="Y28" s="212">
        <v>1.6449999809265137</v>
      </c>
      <c r="Z28" s="219">
        <f t="shared" si="0"/>
        <v>5.499541657666366</v>
      </c>
      <c r="AA28" s="151">
        <v>12.050000190734863</v>
      </c>
      <c r="AB28" s="152" t="s">
        <v>233</v>
      </c>
      <c r="AC28" s="2">
        <v>26</v>
      </c>
      <c r="AD28" s="151">
        <v>0.8009999990463257</v>
      </c>
      <c r="AE28" s="258" t="s">
        <v>256</v>
      </c>
      <c r="AF28" s="1"/>
    </row>
    <row r="29" spans="1:32" ht="11.25" customHeight="1">
      <c r="A29" s="220">
        <v>27</v>
      </c>
      <c r="B29" s="212">
        <v>1.7929999828338623</v>
      </c>
      <c r="C29" s="212">
        <v>0.8230000138282776</v>
      </c>
      <c r="D29" s="212">
        <v>-0.16899999976158142</v>
      </c>
      <c r="E29" s="212">
        <v>0.0949999988079071</v>
      </c>
      <c r="F29" s="212">
        <v>1.2660000324249268</v>
      </c>
      <c r="G29" s="212">
        <v>1.6039999723434448</v>
      </c>
      <c r="H29" s="212">
        <v>2.0269999504089355</v>
      </c>
      <c r="I29" s="212">
        <v>4.751999855041504</v>
      </c>
      <c r="J29" s="212">
        <v>7.400000095367432</v>
      </c>
      <c r="K29" s="212">
        <v>8.770000457763672</v>
      </c>
      <c r="L29" s="212">
        <v>8.020000457763672</v>
      </c>
      <c r="M29" s="212">
        <v>8.550000190734863</v>
      </c>
      <c r="N29" s="212">
        <v>8</v>
      </c>
      <c r="O29" s="212">
        <v>8.3100004196167</v>
      </c>
      <c r="P29" s="212">
        <v>8.600000381469727</v>
      </c>
      <c r="Q29" s="212">
        <v>8.109999656677246</v>
      </c>
      <c r="R29" s="212">
        <v>6.584000110626221</v>
      </c>
      <c r="S29" s="212">
        <v>6.172999858856201</v>
      </c>
      <c r="T29" s="212">
        <v>6.067999839782715</v>
      </c>
      <c r="U29" s="212">
        <v>5.021999835968018</v>
      </c>
      <c r="V29" s="212">
        <v>5.232999801635742</v>
      </c>
      <c r="W29" s="212">
        <v>4.452000141143799</v>
      </c>
      <c r="X29" s="212">
        <v>3.059000015258789</v>
      </c>
      <c r="Y29" s="212">
        <v>2.119999885559082</v>
      </c>
      <c r="Z29" s="219">
        <f t="shared" si="0"/>
        <v>4.860916706422965</v>
      </c>
      <c r="AA29" s="151">
        <v>9.850000381469727</v>
      </c>
      <c r="AB29" s="152" t="s">
        <v>234</v>
      </c>
      <c r="AC29" s="2">
        <v>27</v>
      </c>
      <c r="AD29" s="151">
        <v>-0.4749999940395355</v>
      </c>
      <c r="AE29" s="258" t="s">
        <v>257</v>
      </c>
      <c r="AF29" s="1"/>
    </row>
    <row r="30" spans="1:32" ht="11.25" customHeight="1">
      <c r="A30" s="220">
        <v>28</v>
      </c>
      <c r="B30" s="212">
        <v>2.6480000019073486</v>
      </c>
      <c r="C30" s="212">
        <v>0.7590000033378601</v>
      </c>
      <c r="D30" s="212">
        <v>0.41100001335144043</v>
      </c>
      <c r="E30" s="212">
        <v>0.14800000190734863</v>
      </c>
      <c r="F30" s="212">
        <v>0.010999999940395355</v>
      </c>
      <c r="G30" s="212">
        <v>0.27399998903274536</v>
      </c>
      <c r="H30" s="212">
        <v>1.0859999656677246</v>
      </c>
      <c r="I30" s="212">
        <v>2.364000082015991</v>
      </c>
      <c r="J30" s="212">
        <v>5.1620001792907715</v>
      </c>
      <c r="K30" s="212">
        <v>7.659999847412109</v>
      </c>
      <c r="L30" s="212">
        <v>7.570000171661377</v>
      </c>
      <c r="M30" s="212">
        <v>7.630000114440918</v>
      </c>
      <c r="N30" s="212">
        <v>7.840000152587891</v>
      </c>
      <c r="O30" s="212">
        <v>8.029999732971191</v>
      </c>
      <c r="P30" s="212">
        <v>8.029999732971191</v>
      </c>
      <c r="Q30" s="212">
        <v>7.960000038146973</v>
      </c>
      <c r="R30" s="212">
        <v>7.829999923706055</v>
      </c>
      <c r="S30" s="212">
        <v>6.545000076293945</v>
      </c>
      <c r="T30" s="212">
        <v>6.364999771118164</v>
      </c>
      <c r="U30" s="212">
        <v>6.2179999351501465</v>
      </c>
      <c r="V30" s="212">
        <v>5.910999774932861</v>
      </c>
      <c r="W30" s="212">
        <v>5.498000144958496</v>
      </c>
      <c r="X30" s="212">
        <v>5.150000095367432</v>
      </c>
      <c r="Y30" s="212">
        <v>3.2920000553131104</v>
      </c>
      <c r="Z30" s="219">
        <f t="shared" si="0"/>
        <v>4.766333325145145</v>
      </c>
      <c r="AA30" s="151">
        <v>9.630000114440918</v>
      </c>
      <c r="AB30" s="152" t="s">
        <v>235</v>
      </c>
      <c r="AC30" s="2">
        <v>28</v>
      </c>
      <c r="AD30" s="151">
        <v>-0.05299999937415123</v>
      </c>
      <c r="AE30" s="258" t="s">
        <v>258</v>
      </c>
      <c r="AF30" s="1"/>
    </row>
    <row r="31" spans="1:32" ht="11.25" customHeight="1">
      <c r="A31" s="220">
        <v>29</v>
      </c>
      <c r="B31" s="212">
        <v>2.2149999141693115</v>
      </c>
      <c r="C31" s="212">
        <v>1.99399995803833</v>
      </c>
      <c r="D31" s="212">
        <v>2.869999885559082</v>
      </c>
      <c r="E31" s="212">
        <v>4.486000061035156</v>
      </c>
      <c r="F31" s="212">
        <v>3.2070000171661377</v>
      </c>
      <c r="G31" s="212">
        <v>3.311000108718872</v>
      </c>
      <c r="H31" s="212">
        <v>4.6529998779296875</v>
      </c>
      <c r="I31" s="212">
        <v>5.466000080108643</v>
      </c>
      <c r="J31" s="212">
        <v>7</v>
      </c>
      <c r="K31" s="212">
        <v>7.889999866485596</v>
      </c>
      <c r="L31" s="212">
        <v>8.710000038146973</v>
      </c>
      <c r="M31" s="212">
        <v>9.649999618530273</v>
      </c>
      <c r="N31" s="212">
        <v>9.359999656677246</v>
      </c>
      <c r="O31" s="212">
        <v>9.600000381469727</v>
      </c>
      <c r="P31" s="212">
        <v>8.680000305175781</v>
      </c>
      <c r="Q31" s="212">
        <v>8.960000038146973</v>
      </c>
      <c r="R31" s="212">
        <v>7.650000095367432</v>
      </c>
      <c r="S31" s="212">
        <v>7.139999866485596</v>
      </c>
      <c r="T31" s="212">
        <v>6.5329999923706055</v>
      </c>
      <c r="U31" s="212">
        <v>5.4029998779296875</v>
      </c>
      <c r="V31" s="212">
        <v>4.875</v>
      </c>
      <c r="W31" s="212">
        <v>4.801000118255615</v>
      </c>
      <c r="X31" s="212">
        <v>4.801000118255615</v>
      </c>
      <c r="Y31" s="212">
        <v>4.400000095367432</v>
      </c>
      <c r="Z31" s="219">
        <f t="shared" si="0"/>
        <v>5.985624998807907</v>
      </c>
      <c r="AA31" s="151">
        <v>10.779999732971191</v>
      </c>
      <c r="AB31" s="152" t="s">
        <v>175</v>
      </c>
      <c r="AC31" s="2">
        <v>29</v>
      </c>
      <c r="AD31" s="151">
        <v>1.6239999532699585</v>
      </c>
      <c r="AE31" s="258" t="s">
        <v>259</v>
      </c>
      <c r="AF31" s="1"/>
    </row>
    <row r="32" spans="1:32" ht="11.25" customHeight="1">
      <c r="A32" s="220">
        <v>30</v>
      </c>
      <c r="B32" s="212">
        <v>4.251999855041504</v>
      </c>
      <c r="C32" s="212">
        <v>4.061999797821045</v>
      </c>
      <c r="D32" s="212">
        <v>2.5320000648498535</v>
      </c>
      <c r="E32" s="212">
        <v>2.299999952316284</v>
      </c>
      <c r="F32" s="212">
        <v>2.690000057220459</v>
      </c>
      <c r="G32" s="212">
        <v>2.6689999103546143</v>
      </c>
      <c r="H32" s="212">
        <v>5.129000186920166</v>
      </c>
      <c r="I32" s="212">
        <v>6.886000156402588</v>
      </c>
      <c r="J32" s="212">
        <v>7.920000076293945</v>
      </c>
      <c r="K32" s="212">
        <v>8.3100004196167</v>
      </c>
      <c r="L32" s="212">
        <v>8.890000343322754</v>
      </c>
      <c r="M32" s="212">
        <v>8.739999771118164</v>
      </c>
      <c r="N32" s="212">
        <v>8.920000076293945</v>
      </c>
      <c r="O32" s="212">
        <v>8.470000267028809</v>
      </c>
      <c r="P32" s="212">
        <v>8.930000305175781</v>
      </c>
      <c r="Q32" s="212">
        <v>8.300000190734863</v>
      </c>
      <c r="R32" s="212">
        <v>8.140000343322754</v>
      </c>
      <c r="S32" s="212">
        <v>7.260000228881836</v>
      </c>
      <c r="T32" s="212">
        <v>6.448999881744385</v>
      </c>
      <c r="U32" s="212">
        <v>5.879000186920166</v>
      </c>
      <c r="V32" s="212">
        <v>5.730999946594238</v>
      </c>
      <c r="W32" s="212">
        <v>5.973999977111816</v>
      </c>
      <c r="X32" s="212">
        <v>5.868000030517578</v>
      </c>
      <c r="Y32" s="212">
        <v>5.71999979019165</v>
      </c>
      <c r="Z32" s="219">
        <f t="shared" si="0"/>
        <v>6.250875075658162</v>
      </c>
      <c r="AA32" s="151">
        <v>10.029999732971191</v>
      </c>
      <c r="AB32" s="152" t="s">
        <v>121</v>
      </c>
      <c r="AC32" s="2">
        <v>30</v>
      </c>
      <c r="AD32" s="151">
        <v>2.1519999504089355</v>
      </c>
      <c r="AE32" s="258" t="s">
        <v>196</v>
      </c>
      <c r="AF32" s="1"/>
    </row>
    <row r="33" spans="1:32" ht="11.25" customHeight="1">
      <c r="A33" s="220">
        <v>31</v>
      </c>
      <c r="B33" s="212">
        <v>5.710000038146973</v>
      </c>
      <c r="C33" s="212">
        <v>2.7850000858306885</v>
      </c>
      <c r="D33" s="212">
        <v>4.760000228881836</v>
      </c>
      <c r="E33" s="212">
        <v>5.690000057220459</v>
      </c>
      <c r="F33" s="212">
        <v>5.8379998207092285</v>
      </c>
      <c r="G33" s="212">
        <v>5.65500020980835</v>
      </c>
      <c r="H33" s="212">
        <v>6.543000221252441</v>
      </c>
      <c r="I33" s="212">
        <v>7.690000057220459</v>
      </c>
      <c r="J33" s="212">
        <v>8.90999984741211</v>
      </c>
      <c r="K33" s="212">
        <v>9.720000267028809</v>
      </c>
      <c r="L33" s="212">
        <v>9.819999694824219</v>
      </c>
      <c r="M33" s="212">
        <v>9.180000305175781</v>
      </c>
      <c r="N33" s="212">
        <v>10.239999771118164</v>
      </c>
      <c r="O33" s="212">
        <v>10.399999618530273</v>
      </c>
      <c r="P33" s="212">
        <v>10.680000305175781</v>
      </c>
      <c r="Q33" s="212">
        <v>10.420000076293945</v>
      </c>
      <c r="R33" s="212">
        <v>10.069999694824219</v>
      </c>
      <c r="S33" s="212">
        <v>10.020000457763672</v>
      </c>
      <c r="T33" s="212">
        <v>9.819999694824219</v>
      </c>
      <c r="U33" s="212">
        <v>9.880000114440918</v>
      </c>
      <c r="V33" s="212">
        <v>9.170000076293945</v>
      </c>
      <c r="W33" s="212">
        <v>9.09000015258789</v>
      </c>
      <c r="X33" s="212">
        <v>9.539999961853027</v>
      </c>
      <c r="Y33" s="212">
        <v>9.760000228881836</v>
      </c>
      <c r="Z33" s="219">
        <f t="shared" si="0"/>
        <v>8.391291707754135</v>
      </c>
      <c r="AA33" s="151">
        <v>11.579999923706055</v>
      </c>
      <c r="AB33" s="152" t="s">
        <v>236</v>
      </c>
      <c r="AC33" s="2">
        <v>31</v>
      </c>
      <c r="AD33" s="151">
        <v>2.3310000896453857</v>
      </c>
      <c r="AE33" s="258" t="s">
        <v>260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5.555258049118903</v>
      </c>
      <c r="C34" s="222">
        <f t="shared" si="1"/>
        <v>5.021387108511502</v>
      </c>
      <c r="D34" s="222">
        <f t="shared" si="1"/>
        <v>5.069999982272425</v>
      </c>
      <c r="E34" s="222">
        <f t="shared" si="1"/>
        <v>4.943129037536921</v>
      </c>
      <c r="F34" s="222">
        <f t="shared" si="1"/>
        <v>4.812161273533298</v>
      </c>
      <c r="G34" s="222">
        <f t="shared" si="1"/>
        <v>4.609451610715158</v>
      </c>
      <c r="H34" s="222">
        <f t="shared" si="1"/>
        <v>5.105580694252445</v>
      </c>
      <c r="I34" s="222">
        <f t="shared" si="1"/>
        <v>6.546935496791717</v>
      </c>
      <c r="J34" s="222">
        <f t="shared" si="1"/>
        <v>8.000161263250536</v>
      </c>
      <c r="K34" s="222">
        <f t="shared" si="1"/>
        <v>9.281516067443356</v>
      </c>
      <c r="L34" s="222">
        <f t="shared" si="1"/>
        <v>10.077290350391019</v>
      </c>
      <c r="M34" s="222">
        <f t="shared" si="1"/>
        <v>10.345096695807673</v>
      </c>
      <c r="N34" s="222">
        <f t="shared" si="1"/>
        <v>10.06193543249561</v>
      </c>
      <c r="O34" s="222">
        <f t="shared" si="1"/>
        <v>10.201129013492215</v>
      </c>
      <c r="P34" s="222">
        <f t="shared" si="1"/>
        <v>10.39290326641452</v>
      </c>
      <c r="Q34" s="222">
        <f t="shared" si="1"/>
        <v>10.15190315246582</v>
      </c>
      <c r="R34" s="222">
        <f>AVERAGE(R3:R33)</f>
        <v>9.441290405488783</v>
      </c>
      <c r="S34" s="222">
        <f aca="true" t="shared" si="2" ref="S34:Y34">AVERAGE(S3:S33)</f>
        <v>8.730613004776739</v>
      </c>
      <c r="T34" s="222">
        <f t="shared" si="2"/>
        <v>8.135516170532473</v>
      </c>
      <c r="U34" s="222">
        <f t="shared" si="2"/>
        <v>7.560161273325643</v>
      </c>
      <c r="V34" s="222">
        <f t="shared" si="2"/>
        <v>7.168000052052159</v>
      </c>
      <c r="W34" s="222">
        <f t="shared" si="2"/>
        <v>6.7294839226430465</v>
      </c>
      <c r="X34" s="222">
        <f t="shared" si="2"/>
        <v>6.350709670012997</v>
      </c>
      <c r="Y34" s="222">
        <f t="shared" si="2"/>
        <v>5.863258036874956</v>
      </c>
      <c r="Z34" s="222">
        <f>AVERAGE(B3:Y33)</f>
        <v>7.506452959591663</v>
      </c>
      <c r="AA34" s="223">
        <f>(AVERAGE(最高))</f>
        <v>12.116000006275792</v>
      </c>
      <c r="AB34" s="224"/>
      <c r="AC34" s="225"/>
      <c r="AD34" s="223">
        <f>(AVERAGE(最低))</f>
        <v>2.5504838503416507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7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22.209999084472656</v>
      </c>
      <c r="C46" s="3">
        <v>19</v>
      </c>
      <c r="D46" s="159" t="s">
        <v>227</v>
      </c>
      <c r="E46" s="202"/>
      <c r="F46" s="156"/>
      <c r="G46" s="157">
        <f>MIN(最低)</f>
        <v>-1.4229999780654907</v>
      </c>
      <c r="H46" s="3">
        <v>12</v>
      </c>
      <c r="I46" s="260" t="s">
        <v>246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4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9.550000190734863</v>
      </c>
      <c r="C3" s="212">
        <v>8.449999809265137</v>
      </c>
      <c r="D3" s="212">
        <v>7.980000019073486</v>
      </c>
      <c r="E3" s="212">
        <v>7.800000190734863</v>
      </c>
      <c r="F3" s="212">
        <v>7.590000152587891</v>
      </c>
      <c r="G3" s="212">
        <v>7.349999904632568</v>
      </c>
      <c r="H3" s="212">
        <v>7.380000114440918</v>
      </c>
      <c r="I3" s="212">
        <v>7.599999904632568</v>
      </c>
      <c r="J3" s="212">
        <v>8.039999961853027</v>
      </c>
      <c r="K3" s="212">
        <v>8.8100004196167</v>
      </c>
      <c r="L3" s="212">
        <v>10.779999732971191</v>
      </c>
      <c r="M3" s="212">
        <v>11.289999961853027</v>
      </c>
      <c r="N3" s="212">
        <v>10.890000343322754</v>
      </c>
      <c r="O3" s="212">
        <v>10.65999984741211</v>
      </c>
      <c r="P3" s="212">
        <v>10.039999961853027</v>
      </c>
      <c r="Q3" s="212">
        <v>9.510000228881836</v>
      </c>
      <c r="R3" s="212">
        <v>8.3100004196167</v>
      </c>
      <c r="S3" s="212">
        <v>7.789999961853027</v>
      </c>
      <c r="T3" s="212">
        <v>7.570000171661377</v>
      </c>
      <c r="U3" s="212">
        <v>7.099999904632568</v>
      </c>
      <c r="V3" s="212">
        <v>7.050000190734863</v>
      </c>
      <c r="W3" s="212">
        <v>6.257999897003174</v>
      </c>
      <c r="X3" s="212">
        <v>4.968999862670898</v>
      </c>
      <c r="Y3" s="212">
        <v>4.019000053405762</v>
      </c>
      <c r="Z3" s="219">
        <f aca="true" t="shared" si="0" ref="Z3:Z32">AVERAGE(B3:Y3)</f>
        <v>8.199416716893515</v>
      </c>
      <c r="AA3" s="151">
        <v>11.829999923706055</v>
      </c>
      <c r="AB3" s="152" t="s">
        <v>261</v>
      </c>
      <c r="AC3" s="2">
        <v>1</v>
      </c>
      <c r="AD3" s="151">
        <v>3.9030001163482666</v>
      </c>
      <c r="AE3" s="258" t="s">
        <v>84</v>
      </c>
      <c r="AF3" s="1"/>
    </row>
    <row r="4" spans="1:32" ht="11.25" customHeight="1">
      <c r="A4" s="220">
        <v>2</v>
      </c>
      <c r="B4" s="212">
        <v>3.3959999084472656</v>
      </c>
      <c r="C4" s="212">
        <v>2.5940001010894775</v>
      </c>
      <c r="D4" s="212">
        <v>2.552000045776367</v>
      </c>
      <c r="E4" s="212">
        <v>2.921999931335449</v>
      </c>
      <c r="F4" s="212">
        <v>3.365000009536743</v>
      </c>
      <c r="G4" s="212">
        <v>3.9570000171661377</v>
      </c>
      <c r="H4" s="212">
        <v>3.8929998874664307</v>
      </c>
      <c r="I4" s="212">
        <v>4.75</v>
      </c>
      <c r="J4" s="212">
        <v>6.440999984741211</v>
      </c>
      <c r="K4" s="212">
        <v>8.9399995803833</v>
      </c>
      <c r="L4" s="212">
        <v>10.050000190734863</v>
      </c>
      <c r="M4" s="212">
        <v>11.65999984741211</v>
      </c>
      <c r="N4" s="212">
        <v>11.609999656677246</v>
      </c>
      <c r="O4" s="212">
        <v>11.579999923706055</v>
      </c>
      <c r="P4" s="212">
        <v>12.010000228881836</v>
      </c>
      <c r="Q4" s="212">
        <v>11.390000343322754</v>
      </c>
      <c r="R4" s="212">
        <v>10.5600004196167</v>
      </c>
      <c r="S4" s="213">
        <v>8.760000228881836</v>
      </c>
      <c r="T4" s="212">
        <v>7.590000152587891</v>
      </c>
      <c r="U4" s="212">
        <v>6.585000038146973</v>
      </c>
      <c r="V4" s="212">
        <v>5.952000141143799</v>
      </c>
      <c r="W4" s="212">
        <v>6.2270002365112305</v>
      </c>
      <c r="X4" s="212">
        <v>4.589000225067139</v>
      </c>
      <c r="Y4" s="212">
        <v>4.716000080108643</v>
      </c>
      <c r="Z4" s="219">
        <f t="shared" si="0"/>
        <v>6.920375049114227</v>
      </c>
      <c r="AA4" s="151">
        <v>12.399999618530273</v>
      </c>
      <c r="AB4" s="152" t="s">
        <v>233</v>
      </c>
      <c r="AC4" s="2">
        <v>2</v>
      </c>
      <c r="AD4" s="151">
        <v>2.436000108718872</v>
      </c>
      <c r="AE4" s="258" t="s">
        <v>282</v>
      </c>
      <c r="AF4" s="1"/>
    </row>
    <row r="5" spans="1:32" ht="11.25" customHeight="1">
      <c r="A5" s="220">
        <v>3</v>
      </c>
      <c r="B5" s="212">
        <v>3.640000104904175</v>
      </c>
      <c r="C5" s="212">
        <v>4.189000129699707</v>
      </c>
      <c r="D5" s="212">
        <v>2.921999931335449</v>
      </c>
      <c r="E5" s="212">
        <v>2.5320000648498535</v>
      </c>
      <c r="F5" s="212">
        <v>2.6480000019073486</v>
      </c>
      <c r="G5" s="212">
        <v>2.5420000553131104</v>
      </c>
      <c r="H5" s="212">
        <v>4.294000148773193</v>
      </c>
      <c r="I5" s="212">
        <v>5.500999927520752</v>
      </c>
      <c r="J5" s="212">
        <v>9.579999923706055</v>
      </c>
      <c r="K5" s="212">
        <v>11.819999694824219</v>
      </c>
      <c r="L5" s="212">
        <v>14.619999885559082</v>
      </c>
      <c r="M5" s="212">
        <v>14.1899995803833</v>
      </c>
      <c r="N5" s="212">
        <v>12.350000381469727</v>
      </c>
      <c r="O5" s="212">
        <v>12.180000305175781</v>
      </c>
      <c r="P5" s="212">
        <v>12.5600004196167</v>
      </c>
      <c r="Q5" s="212">
        <v>12.579999923706055</v>
      </c>
      <c r="R5" s="212">
        <v>12.619999885559082</v>
      </c>
      <c r="S5" s="212">
        <v>12.149999618530273</v>
      </c>
      <c r="T5" s="212">
        <v>11.550000190734863</v>
      </c>
      <c r="U5" s="212">
        <v>11.119999885559082</v>
      </c>
      <c r="V5" s="212">
        <v>9.729999542236328</v>
      </c>
      <c r="W5" s="212">
        <v>10.1899995803833</v>
      </c>
      <c r="X5" s="212">
        <v>8.359999656677246</v>
      </c>
      <c r="Y5" s="212">
        <v>7.75</v>
      </c>
      <c r="Z5" s="219">
        <f t="shared" si="0"/>
        <v>8.817416618267695</v>
      </c>
      <c r="AA5" s="151">
        <v>15.890000343322754</v>
      </c>
      <c r="AB5" s="152" t="s">
        <v>262</v>
      </c>
      <c r="AC5" s="2">
        <v>3</v>
      </c>
      <c r="AD5" s="151">
        <v>2.36299991607666</v>
      </c>
      <c r="AE5" s="258" t="s">
        <v>283</v>
      </c>
      <c r="AF5" s="1"/>
    </row>
    <row r="6" spans="1:32" ht="11.25" customHeight="1">
      <c r="A6" s="220">
        <v>4</v>
      </c>
      <c r="B6" s="212">
        <v>6.044000148773193</v>
      </c>
      <c r="C6" s="212">
        <v>5.644000053405762</v>
      </c>
      <c r="D6" s="212">
        <v>4.461999893188477</v>
      </c>
      <c r="E6" s="212">
        <v>4.821000099182129</v>
      </c>
      <c r="F6" s="212">
        <v>4.853000164031982</v>
      </c>
      <c r="G6" s="212">
        <v>4.377999782562256</v>
      </c>
      <c r="H6" s="212">
        <v>6.056000232696533</v>
      </c>
      <c r="I6" s="212">
        <v>9.84000015258789</v>
      </c>
      <c r="J6" s="212">
        <v>13.739999771118164</v>
      </c>
      <c r="K6" s="212">
        <v>13.390000343322754</v>
      </c>
      <c r="L6" s="212">
        <v>13.039999961853027</v>
      </c>
      <c r="M6" s="212">
        <v>13.1899995803833</v>
      </c>
      <c r="N6" s="212">
        <v>13.65999984741211</v>
      </c>
      <c r="O6" s="212">
        <v>14</v>
      </c>
      <c r="P6" s="212">
        <v>13.930000305175781</v>
      </c>
      <c r="Q6" s="212">
        <v>14.149999618530273</v>
      </c>
      <c r="R6" s="212">
        <v>13.970000267028809</v>
      </c>
      <c r="S6" s="212">
        <v>13.579999923706055</v>
      </c>
      <c r="T6" s="212">
        <v>12.829999923706055</v>
      </c>
      <c r="U6" s="212">
        <v>11.979999542236328</v>
      </c>
      <c r="V6" s="212">
        <v>11.380000114440918</v>
      </c>
      <c r="W6" s="212">
        <v>11.460000038146973</v>
      </c>
      <c r="X6" s="212">
        <v>11</v>
      </c>
      <c r="Y6" s="212">
        <v>10.34000015258789</v>
      </c>
      <c r="Z6" s="219">
        <f t="shared" si="0"/>
        <v>10.489083329836527</v>
      </c>
      <c r="AA6" s="151">
        <v>14.569999694824219</v>
      </c>
      <c r="AB6" s="152" t="s">
        <v>263</v>
      </c>
      <c r="AC6" s="2">
        <v>4</v>
      </c>
      <c r="AD6" s="151">
        <v>4.081999778747559</v>
      </c>
      <c r="AE6" s="258" t="s">
        <v>284</v>
      </c>
      <c r="AF6" s="1"/>
    </row>
    <row r="7" spans="1:32" ht="11.25" customHeight="1">
      <c r="A7" s="220">
        <v>5</v>
      </c>
      <c r="B7" s="212">
        <v>10.029999732971191</v>
      </c>
      <c r="C7" s="212">
        <v>9.5600004196167</v>
      </c>
      <c r="D7" s="212">
        <v>9.890000343322754</v>
      </c>
      <c r="E7" s="212">
        <v>7.489999771118164</v>
      </c>
      <c r="F7" s="212">
        <v>6.932000160217285</v>
      </c>
      <c r="G7" s="212">
        <v>7.449999809265137</v>
      </c>
      <c r="H7" s="212">
        <v>9.4399995803833</v>
      </c>
      <c r="I7" s="212">
        <v>11.029999732971191</v>
      </c>
      <c r="J7" s="212">
        <v>13.789999961853027</v>
      </c>
      <c r="K7" s="212">
        <v>14.350000381469727</v>
      </c>
      <c r="L7" s="212">
        <v>15.279999732971191</v>
      </c>
      <c r="M7" s="212">
        <v>16.270000457763672</v>
      </c>
      <c r="N7" s="212">
        <v>15.279999732971191</v>
      </c>
      <c r="O7" s="212">
        <v>14.819999694824219</v>
      </c>
      <c r="P7" s="212">
        <v>14.890000343322754</v>
      </c>
      <c r="Q7" s="212">
        <v>14.59000015258789</v>
      </c>
      <c r="R7" s="212">
        <v>14.289999961853027</v>
      </c>
      <c r="S7" s="212">
        <v>13.770000457763672</v>
      </c>
      <c r="T7" s="212">
        <v>12.65999984741211</v>
      </c>
      <c r="U7" s="212">
        <v>11.569999694824219</v>
      </c>
      <c r="V7" s="212">
        <v>11.270000457763672</v>
      </c>
      <c r="W7" s="212">
        <v>9.119999885559082</v>
      </c>
      <c r="X7" s="212">
        <v>10.819999694824219</v>
      </c>
      <c r="Y7" s="212">
        <v>9.859999656677246</v>
      </c>
      <c r="Z7" s="219">
        <f t="shared" si="0"/>
        <v>11.852166652679443</v>
      </c>
      <c r="AA7" s="151">
        <v>17.899999618530273</v>
      </c>
      <c r="AB7" s="152" t="s">
        <v>264</v>
      </c>
      <c r="AC7" s="2">
        <v>5</v>
      </c>
      <c r="AD7" s="151">
        <v>6.879000186920166</v>
      </c>
      <c r="AE7" s="258" t="s">
        <v>285</v>
      </c>
      <c r="AF7" s="1"/>
    </row>
    <row r="8" spans="1:32" ht="11.25" customHeight="1">
      <c r="A8" s="220">
        <v>6</v>
      </c>
      <c r="B8" s="212">
        <v>6.685999870300293</v>
      </c>
      <c r="C8" s="212">
        <v>7.820000171661377</v>
      </c>
      <c r="D8" s="212">
        <v>5.863999843597412</v>
      </c>
      <c r="E8" s="212">
        <v>5.4629998207092285</v>
      </c>
      <c r="F8" s="212">
        <v>4.98799991607666</v>
      </c>
      <c r="G8" s="212">
        <v>4.492000102996826</v>
      </c>
      <c r="H8" s="212">
        <v>7.980000019073486</v>
      </c>
      <c r="I8" s="212">
        <v>10.100000381469727</v>
      </c>
      <c r="J8" s="212">
        <v>12.880000114440918</v>
      </c>
      <c r="K8" s="212">
        <v>14.279999732971191</v>
      </c>
      <c r="L8" s="212">
        <v>15.15999984741211</v>
      </c>
      <c r="M8" s="212">
        <v>14.59000015258789</v>
      </c>
      <c r="N8" s="212">
        <v>14.5600004196167</v>
      </c>
      <c r="O8" s="212">
        <v>14.180000305175781</v>
      </c>
      <c r="P8" s="212">
        <v>14.430000305175781</v>
      </c>
      <c r="Q8" s="212">
        <v>14.710000038146973</v>
      </c>
      <c r="R8" s="212">
        <v>14.40999984741211</v>
      </c>
      <c r="S8" s="212">
        <v>14.460000038146973</v>
      </c>
      <c r="T8" s="212">
        <v>14.210000038146973</v>
      </c>
      <c r="U8" s="212">
        <v>13.510000228881836</v>
      </c>
      <c r="V8" s="212">
        <v>13.520000457763672</v>
      </c>
      <c r="W8" s="212">
        <v>12.819999694824219</v>
      </c>
      <c r="X8" s="212">
        <v>11.75</v>
      </c>
      <c r="Y8" s="212">
        <v>10.779999732971191</v>
      </c>
      <c r="Z8" s="219">
        <f t="shared" si="0"/>
        <v>11.401791711648306</v>
      </c>
      <c r="AA8" s="151">
        <v>15.59000015258789</v>
      </c>
      <c r="AB8" s="152" t="s">
        <v>265</v>
      </c>
      <c r="AC8" s="2">
        <v>6</v>
      </c>
      <c r="AD8" s="151">
        <v>4.440000057220459</v>
      </c>
      <c r="AE8" s="258" t="s">
        <v>286</v>
      </c>
      <c r="AF8" s="1"/>
    </row>
    <row r="9" spans="1:32" ht="11.25" customHeight="1">
      <c r="A9" s="220">
        <v>7</v>
      </c>
      <c r="B9" s="212">
        <v>10.199999809265137</v>
      </c>
      <c r="C9" s="212">
        <v>9.539999961853027</v>
      </c>
      <c r="D9" s="212">
        <v>8.829999923706055</v>
      </c>
      <c r="E9" s="212">
        <v>7.78000020980835</v>
      </c>
      <c r="F9" s="212">
        <v>7.369999885559082</v>
      </c>
      <c r="G9" s="212">
        <v>7.21999979019165</v>
      </c>
      <c r="H9" s="212">
        <v>9.15999984741211</v>
      </c>
      <c r="I9" s="212">
        <v>12.069999694824219</v>
      </c>
      <c r="J9" s="212">
        <v>15.079999923706055</v>
      </c>
      <c r="K9" s="212">
        <v>16.18000030517578</v>
      </c>
      <c r="L9" s="212">
        <v>16.06999969482422</v>
      </c>
      <c r="M9" s="212">
        <v>16.649999618530273</v>
      </c>
      <c r="N9" s="212">
        <v>16.690000534057617</v>
      </c>
      <c r="O9" s="212">
        <v>15.720000267028809</v>
      </c>
      <c r="P9" s="212">
        <v>15.40999984741211</v>
      </c>
      <c r="Q9" s="212">
        <v>15.180000305175781</v>
      </c>
      <c r="R9" s="212">
        <v>15.529999732971191</v>
      </c>
      <c r="S9" s="212">
        <v>15</v>
      </c>
      <c r="T9" s="212">
        <v>14.430000305175781</v>
      </c>
      <c r="U9" s="212">
        <v>13.09000015258789</v>
      </c>
      <c r="V9" s="212">
        <v>13.270000457763672</v>
      </c>
      <c r="W9" s="212">
        <v>13.930000305175781</v>
      </c>
      <c r="X9" s="212">
        <v>13.420000076293945</v>
      </c>
      <c r="Y9" s="212">
        <v>12.430000305175781</v>
      </c>
      <c r="Z9" s="219">
        <f t="shared" si="0"/>
        <v>12.927083373069763</v>
      </c>
      <c r="AA9" s="151">
        <v>17.25</v>
      </c>
      <c r="AB9" s="152" t="s">
        <v>266</v>
      </c>
      <c r="AC9" s="2">
        <v>7</v>
      </c>
      <c r="AD9" s="151">
        <v>7.070000171661377</v>
      </c>
      <c r="AE9" s="258" t="s">
        <v>287</v>
      </c>
      <c r="AF9" s="1"/>
    </row>
    <row r="10" spans="1:32" ht="11.25" customHeight="1">
      <c r="A10" s="220">
        <v>8</v>
      </c>
      <c r="B10" s="212">
        <v>10.470000267028809</v>
      </c>
      <c r="C10" s="212">
        <v>8.8100004196167</v>
      </c>
      <c r="D10" s="212">
        <v>9.710000038146973</v>
      </c>
      <c r="E10" s="212">
        <v>7.519999980926514</v>
      </c>
      <c r="F10" s="212">
        <v>7.289999961853027</v>
      </c>
      <c r="G10" s="212">
        <v>9.619999885559082</v>
      </c>
      <c r="H10" s="212">
        <v>11.390000343322754</v>
      </c>
      <c r="I10" s="212">
        <v>12.829999923706055</v>
      </c>
      <c r="J10" s="212">
        <v>14.300000190734863</v>
      </c>
      <c r="K10" s="212">
        <v>14.739999771118164</v>
      </c>
      <c r="L10" s="212">
        <v>15.720000267028809</v>
      </c>
      <c r="M10" s="212">
        <v>16.209999084472656</v>
      </c>
      <c r="N10" s="212">
        <v>16.260000228881836</v>
      </c>
      <c r="O10" s="212">
        <v>15.079999923706055</v>
      </c>
      <c r="P10" s="212">
        <v>14.680000305175781</v>
      </c>
      <c r="Q10" s="212">
        <v>14.640000343322754</v>
      </c>
      <c r="R10" s="212">
        <v>14.430000305175781</v>
      </c>
      <c r="S10" s="212">
        <v>14.130000114440918</v>
      </c>
      <c r="T10" s="212">
        <v>13.550000190734863</v>
      </c>
      <c r="U10" s="212">
        <v>13.59000015258789</v>
      </c>
      <c r="V10" s="212">
        <v>12.289999961853027</v>
      </c>
      <c r="W10" s="212">
        <v>10.920000076293945</v>
      </c>
      <c r="X10" s="212">
        <v>10.229999542236328</v>
      </c>
      <c r="Y10" s="212">
        <v>9.8100004196167</v>
      </c>
      <c r="Z10" s="219">
        <f t="shared" si="0"/>
        <v>12.425833404064178</v>
      </c>
      <c r="AA10" s="151">
        <v>16.799999237060547</v>
      </c>
      <c r="AB10" s="152" t="s">
        <v>73</v>
      </c>
      <c r="AC10" s="2">
        <v>8</v>
      </c>
      <c r="AD10" s="151">
        <v>7.090000152587891</v>
      </c>
      <c r="AE10" s="258" t="s">
        <v>288</v>
      </c>
      <c r="AF10" s="1"/>
    </row>
    <row r="11" spans="1:32" ht="11.25" customHeight="1">
      <c r="A11" s="220">
        <v>9</v>
      </c>
      <c r="B11" s="212">
        <v>8.720000267028809</v>
      </c>
      <c r="C11" s="212">
        <v>8.880000114440918</v>
      </c>
      <c r="D11" s="212">
        <v>8.5</v>
      </c>
      <c r="E11" s="212">
        <v>9.329999923706055</v>
      </c>
      <c r="F11" s="212">
        <v>7.400000095367432</v>
      </c>
      <c r="G11" s="212">
        <v>7.630000114440918</v>
      </c>
      <c r="H11" s="212">
        <v>11.40999984741211</v>
      </c>
      <c r="I11" s="212">
        <v>14.069999694824219</v>
      </c>
      <c r="J11" s="212">
        <v>17.010000228881836</v>
      </c>
      <c r="K11" s="212">
        <v>18.950000762939453</v>
      </c>
      <c r="L11" s="212">
        <v>18.93000030517578</v>
      </c>
      <c r="M11" s="212">
        <v>17.56999969482422</v>
      </c>
      <c r="N11" s="212">
        <v>16.959999084472656</v>
      </c>
      <c r="O11" s="212">
        <v>17.729999542236328</v>
      </c>
      <c r="P11" s="212">
        <v>17.549999237060547</v>
      </c>
      <c r="Q11" s="212">
        <v>17.700000762939453</v>
      </c>
      <c r="R11" s="212">
        <v>17.100000381469727</v>
      </c>
      <c r="S11" s="212">
        <v>16.479999542236328</v>
      </c>
      <c r="T11" s="212">
        <v>15.949999809265137</v>
      </c>
      <c r="U11" s="212">
        <v>15.779999732971191</v>
      </c>
      <c r="V11" s="212">
        <v>14.489999771118164</v>
      </c>
      <c r="W11" s="212">
        <v>14.550000190734863</v>
      </c>
      <c r="X11" s="212">
        <v>13.930000305175781</v>
      </c>
      <c r="Y11" s="212">
        <v>14.109999656677246</v>
      </c>
      <c r="Z11" s="219">
        <f t="shared" si="0"/>
        <v>14.197083294391632</v>
      </c>
      <c r="AA11" s="151">
        <v>19.43000030517578</v>
      </c>
      <c r="AB11" s="152" t="s">
        <v>267</v>
      </c>
      <c r="AC11" s="2">
        <v>9</v>
      </c>
      <c r="AD11" s="151">
        <v>6.833000183105469</v>
      </c>
      <c r="AE11" s="258" t="s">
        <v>289</v>
      </c>
      <c r="AF11" s="1"/>
    </row>
    <row r="12" spans="1:32" ht="11.25" customHeight="1">
      <c r="A12" s="228">
        <v>10</v>
      </c>
      <c r="B12" s="214">
        <v>10.25</v>
      </c>
      <c r="C12" s="214">
        <v>9</v>
      </c>
      <c r="D12" s="214">
        <v>7.760000228881836</v>
      </c>
      <c r="E12" s="214">
        <v>7.619999885559082</v>
      </c>
      <c r="F12" s="214">
        <v>7.090000152587891</v>
      </c>
      <c r="G12" s="214">
        <v>7.840000152587891</v>
      </c>
      <c r="H12" s="214">
        <v>9.710000038146973</v>
      </c>
      <c r="I12" s="214">
        <v>14.229999542236328</v>
      </c>
      <c r="J12" s="214">
        <v>18.25</v>
      </c>
      <c r="K12" s="214">
        <v>21.84000015258789</v>
      </c>
      <c r="L12" s="214">
        <v>23.760000228881836</v>
      </c>
      <c r="M12" s="214">
        <v>25.360000610351562</v>
      </c>
      <c r="N12" s="214">
        <v>19.6299991607666</v>
      </c>
      <c r="O12" s="214">
        <v>20.1200008392334</v>
      </c>
      <c r="P12" s="214">
        <v>19.6200008392334</v>
      </c>
      <c r="Q12" s="214">
        <v>19.139999389648438</v>
      </c>
      <c r="R12" s="214">
        <v>19.290000915527344</v>
      </c>
      <c r="S12" s="214">
        <v>19.049999237060547</v>
      </c>
      <c r="T12" s="214">
        <v>18.889999389648438</v>
      </c>
      <c r="U12" s="214">
        <v>17.6299991607666</v>
      </c>
      <c r="V12" s="214">
        <v>16.670000076293945</v>
      </c>
      <c r="W12" s="214">
        <v>15.710000038146973</v>
      </c>
      <c r="X12" s="214">
        <v>14.40999984741211</v>
      </c>
      <c r="Y12" s="214">
        <v>13.289999961853027</v>
      </c>
      <c r="Z12" s="229">
        <f t="shared" si="0"/>
        <v>15.673333326975504</v>
      </c>
      <c r="AA12" s="157">
        <v>25.90999984741211</v>
      </c>
      <c r="AB12" s="215" t="s">
        <v>264</v>
      </c>
      <c r="AC12" s="216">
        <v>10</v>
      </c>
      <c r="AD12" s="157">
        <v>6.885000228881836</v>
      </c>
      <c r="AE12" s="259" t="s">
        <v>290</v>
      </c>
      <c r="AF12" s="1"/>
    </row>
    <row r="13" spans="1:32" ht="11.25" customHeight="1">
      <c r="A13" s="220">
        <v>11</v>
      </c>
      <c r="B13" s="212">
        <v>11.130000114440918</v>
      </c>
      <c r="C13" s="212">
        <v>9.619999885559082</v>
      </c>
      <c r="D13" s="212">
        <v>10.880000114440918</v>
      </c>
      <c r="E13" s="212">
        <v>8.619999885559082</v>
      </c>
      <c r="F13" s="212">
        <v>9.84000015258789</v>
      </c>
      <c r="G13" s="212">
        <v>9.109999656677246</v>
      </c>
      <c r="H13" s="212">
        <v>10.989999771118164</v>
      </c>
      <c r="I13" s="212">
        <v>16.6200008392334</v>
      </c>
      <c r="J13" s="212">
        <v>19.809999465942383</v>
      </c>
      <c r="K13" s="212">
        <v>20.8799991607666</v>
      </c>
      <c r="L13" s="212">
        <v>18.530000686645508</v>
      </c>
      <c r="M13" s="212">
        <v>15.800000190734863</v>
      </c>
      <c r="N13" s="212">
        <v>15.09000015258789</v>
      </c>
      <c r="O13" s="212">
        <v>14.569999694824219</v>
      </c>
      <c r="P13" s="212">
        <v>13.720000267028809</v>
      </c>
      <c r="Q13" s="212">
        <v>12.979999542236328</v>
      </c>
      <c r="R13" s="212">
        <v>12.130000114440918</v>
      </c>
      <c r="S13" s="212">
        <v>11.569999694824219</v>
      </c>
      <c r="T13" s="212">
        <v>11.5600004196167</v>
      </c>
      <c r="U13" s="212">
        <v>11.390000343322754</v>
      </c>
      <c r="V13" s="212">
        <v>10.899999618530273</v>
      </c>
      <c r="W13" s="212">
        <v>10.890000343322754</v>
      </c>
      <c r="X13" s="212">
        <v>10.880000114440918</v>
      </c>
      <c r="Y13" s="212">
        <v>10.770000457763672</v>
      </c>
      <c r="Z13" s="219">
        <f t="shared" si="0"/>
        <v>12.84500002861023</v>
      </c>
      <c r="AA13" s="151">
        <v>22.149999618530273</v>
      </c>
      <c r="AB13" s="152" t="s">
        <v>67</v>
      </c>
      <c r="AC13" s="2">
        <v>11</v>
      </c>
      <c r="AD13" s="151">
        <v>8.260000228881836</v>
      </c>
      <c r="AE13" s="258" t="s">
        <v>291</v>
      </c>
      <c r="AF13" s="1"/>
    </row>
    <row r="14" spans="1:32" ht="11.25" customHeight="1">
      <c r="A14" s="220">
        <v>12</v>
      </c>
      <c r="B14" s="212">
        <v>10.710000038146973</v>
      </c>
      <c r="C14" s="212">
        <v>10.579999923706055</v>
      </c>
      <c r="D14" s="212">
        <v>8.949999809265137</v>
      </c>
      <c r="E14" s="212">
        <v>7.829999923706055</v>
      </c>
      <c r="F14" s="212">
        <v>7.920000076293945</v>
      </c>
      <c r="G14" s="212">
        <v>8.90999984741211</v>
      </c>
      <c r="H14" s="212">
        <v>9.960000038146973</v>
      </c>
      <c r="I14" s="212">
        <v>12.489999771118164</v>
      </c>
      <c r="J14" s="212">
        <v>13.630000114440918</v>
      </c>
      <c r="K14" s="212">
        <v>15.300000190734863</v>
      </c>
      <c r="L14" s="212">
        <v>15.960000038146973</v>
      </c>
      <c r="M14" s="212">
        <v>17.110000610351562</v>
      </c>
      <c r="N14" s="212">
        <v>17.34000015258789</v>
      </c>
      <c r="O14" s="212">
        <v>17.200000762939453</v>
      </c>
      <c r="P14" s="212">
        <v>16.93000030517578</v>
      </c>
      <c r="Q14" s="212">
        <v>16.299999237060547</v>
      </c>
      <c r="R14" s="212">
        <v>15.779999732971191</v>
      </c>
      <c r="S14" s="212">
        <v>15.5</v>
      </c>
      <c r="T14" s="212">
        <v>15.300000190734863</v>
      </c>
      <c r="U14" s="212">
        <v>15.229999542236328</v>
      </c>
      <c r="V14" s="212">
        <v>15.010000228881836</v>
      </c>
      <c r="W14" s="212">
        <v>15.020000457763672</v>
      </c>
      <c r="X14" s="212">
        <v>14.210000038146973</v>
      </c>
      <c r="Y14" s="212">
        <v>13.109999656677246</v>
      </c>
      <c r="Z14" s="219">
        <f t="shared" si="0"/>
        <v>13.59500002861023</v>
      </c>
      <c r="AA14" s="151">
        <v>18.440000534057617</v>
      </c>
      <c r="AB14" s="152" t="s">
        <v>268</v>
      </c>
      <c r="AC14" s="2">
        <v>12</v>
      </c>
      <c r="AD14" s="151">
        <v>7.610000133514404</v>
      </c>
      <c r="AE14" s="258" t="s">
        <v>94</v>
      </c>
      <c r="AF14" s="1"/>
    </row>
    <row r="15" spans="1:32" ht="11.25" customHeight="1">
      <c r="A15" s="220">
        <v>13</v>
      </c>
      <c r="B15" s="212">
        <v>12.069999694824219</v>
      </c>
      <c r="C15" s="212">
        <v>11.239999771118164</v>
      </c>
      <c r="D15" s="212">
        <v>10.770000457763672</v>
      </c>
      <c r="E15" s="212">
        <v>10.789999961853027</v>
      </c>
      <c r="F15" s="212">
        <v>10.539999961853027</v>
      </c>
      <c r="G15" s="212">
        <v>11.3100004196167</v>
      </c>
      <c r="H15" s="212">
        <v>12.880000114440918</v>
      </c>
      <c r="I15" s="212">
        <v>16.600000381469727</v>
      </c>
      <c r="J15" s="212">
        <v>18.770000457763672</v>
      </c>
      <c r="K15" s="212">
        <v>22.229999542236328</v>
      </c>
      <c r="L15" s="212">
        <v>19.969999313354492</v>
      </c>
      <c r="M15" s="212">
        <v>19.549999237060547</v>
      </c>
      <c r="N15" s="212">
        <v>19.18000030517578</v>
      </c>
      <c r="O15" s="212">
        <v>18.190000534057617</v>
      </c>
      <c r="P15" s="212">
        <v>18.34000015258789</v>
      </c>
      <c r="Q15" s="212">
        <v>18.31999969482422</v>
      </c>
      <c r="R15" s="212">
        <v>17.90999984741211</v>
      </c>
      <c r="S15" s="212">
        <v>18.350000381469727</v>
      </c>
      <c r="T15" s="212">
        <v>17.56999969482422</v>
      </c>
      <c r="U15" s="212">
        <v>16.920000076293945</v>
      </c>
      <c r="V15" s="212">
        <v>16.389999389648438</v>
      </c>
      <c r="W15" s="212">
        <v>16.81999969482422</v>
      </c>
      <c r="X15" s="212">
        <v>16.010000228881836</v>
      </c>
      <c r="Y15" s="212">
        <v>15.180000305175781</v>
      </c>
      <c r="Z15" s="219">
        <f t="shared" si="0"/>
        <v>16.079166650772095</v>
      </c>
      <c r="AA15" s="151">
        <v>22.610000610351562</v>
      </c>
      <c r="AB15" s="152" t="s">
        <v>269</v>
      </c>
      <c r="AC15" s="2">
        <v>13</v>
      </c>
      <c r="AD15" s="151">
        <v>10.479999542236328</v>
      </c>
      <c r="AE15" s="258" t="s">
        <v>292</v>
      </c>
      <c r="AF15" s="1"/>
    </row>
    <row r="16" spans="1:32" ht="11.25" customHeight="1">
      <c r="A16" s="220">
        <v>14</v>
      </c>
      <c r="B16" s="212">
        <v>14.300000190734863</v>
      </c>
      <c r="C16" s="212">
        <v>14.489999771118164</v>
      </c>
      <c r="D16" s="212">
        <v>14.420000076293945</v>
      </c>
      <c r="E16" s="212">
        <v>13.180000305175781</v>
      </c>
      <c r="F16" s="212">
        <v>13.979999542236328</v>
      </c>
      <c r="G16" s="212">
        <v>11.960000038146973</v>
      </c>
      <c r="H16" s="212">
        <v>13.789999961853027</v>
      </c>
      <c r="I16" s="212">
        <v>14.34000015258789</v>
      </c>
      <c r="J16" s="212">
        <v>17.780000686645508</v>
      </c>
      <c r="K16" s="212">
        <v>19.700000762939453</v>
      </c>
      <c r="L16" s="212">
        <v>21.59000015258789</v>
      </c>
      <c r="M16" s="212">
        <v>22.40999984741211</v>
      </c>
      <c r="N16" s="212">
        <v>20.020000457763672</v>
      </c>
      <c r="O16" s="212">
        <v>17.360000610351562</v>
      </c>
      <c r="P16" s="212">
        <v>17.270000457763672</v>
      </c>
      <c r="Q16" s="212">
        <v>15.819999694824219</v>
      </c>
      <c r="R16" s="212">
        <v>15.3100004196167</v>
      </c>
      <c r="S16" s="212">
        <v>15.239999771118164</v>
      </c>
      <c r="T16" s="212">
        <v>15.050000190734863</v>
      </c>
      <c r="U16" s="212">
        <v>14.800000190734863</v>
      </c>
      <c r="V16" s="212">
        <v>14.449999809265137</v>
      </c>
      <c r="W16" s="212">
        <v>14.359999656677246</v>
      </c>
      <c r="X16" s="212">
        <v>14.670000076293945</v>
      </c>
      <c r="Y16" s="212">
        <v>14.5600004196167</v>
      </c>
      <c r="Z16" s="219">
        <f t="shared" si="0"/>
        <v>15.868750135103861</v>
      </c>
      <c r="AA16" s="151">
        <v>22.8799991607666</v>
      </c>
      <c r="AB16" s="152" t="s">
        <v>121</v>
      </c>
      <c r="AC16" s="2">
        <v>14</v>
      </c>
      <c r="AD16" s="151">
        <v>11.550000190734863</v>
      </c>
      <c r="AE16" s="258" t="s">
        <v>293</v>
      </c>
      <c r="AF16" s="1"/>
    </row>
    <row r="17" spans="1:32" ht="11.25" customHeight="1">
      <c r="A17" s="220">
        <v>15</v>
      </c>
      <c r="B17" s="212">
        <v>14.979999542236328</v>
      </c>
      <c r="C17" s="212">
        <v>14.460000038146973</v>
      </c>
      <c r="D17" s="212">
        <v>15.600000381469727</v>
      </c>
      <c r="E17" s="212">
        <v>16.010000228881836</v>
      </c>
      <c r="F17" s="212">
        <v>14.729999542236328</v>
      </c>
      <c r="G17" s="212">
        <v>12.899999618530273</v>
      </c>
      <c r="H17" s="212">
        <v>13.390000343322754</v>
      </c>
      <c r="I17" s="212">
        <v>14.979999542236328</v>
      </c>
      <c r="J17" s="212">
        <v>18.049999237060547</v>
      </c>
      <c r="K17" s="212">
        <v>20.770000457763672</v>
      </c>
      <c r="L17" s="212">
        <v>22.700000762939453</v>
      </c>
      <c r="M17" s="212">
        <v>23.329999923706055</v>
      </c>
      <c r="N17" s="212">
        <v>21.639999389648438</v>
      </c>
      <c r="O17" s="212">
        <v>21.850000381469727</v>
      </c>
      <c r="P17" s="212">
        <v>21.8700008392334</v>
      </c>
      <c r="Q17" s="212">
        <v>20.979999542236328</v>
      </c>
      <c r="R17" s="212">
        <v>19.8799991607666</v>
      </c>
      <c r="S17" s="212">
        <v>18.59000015258789</v>
      </c>
      <c r="T17" s="212">
        <v>17.40999984741211</v>
      </c>
      <c r="U17" s="212">
        <v>16.059999465942383</v>
      </c>
      <c r="V17" s="212">
        <v>15.529999732971191</v>
      </c>
      <c r="W17" s="212">
        <v>14.9399995803833</v>
      </c>
      <c r="X17" s="212">
        <v>13.65999984741211</v>
      </c>
      <c r="Y17" s="212">
        <v>13.5600004196167</v>
      </c>
      <c r="Z17" s="219">
        <f t="shared" si="0"/>
        <v>17.41124991575877</v>
      </c>
      <c r="AA17" s="151">
        <v>23.459999084472656</v>
      </c>
      <c r="AB17" s="152" t="s">
        <v>173</v>
      </c>
      <c r="AC17" s="2">
        <v>15</v>
      </c>
      <c r="AD17" s="151">
        <v>12.390000343322754</v>
      </c>
      <c r="AE17" s="258" t="s">
        <v>250</v>
      </c>
      <c r="AF17" s="1"/>
    </row>
    <row r="18" spans="1:32" ht="11.25" customHeight="1">
      <c r="A18" s="220">
        <v>16</v>
      </c>
      <c r="B18" s="212">
        <v>13.029999732971191</v>
      </c>
      <c r="C18" s="212">
        <v>14.350000381469727</v>
      </c>
      <c r="D18" s="212">
        <v>14.510000228881836</v>
      </c>
      <c r="E18" s="212">
        <v>13.829999923706055</v>
      </c>
      <c r="F18" s="212">
        <v>13.449999809265137</v>
      </c>
      <c r="G18" s="212">
        <v>14.25</v>
      </c>
      <c r="H18" s="212">
        <v>14.390000343322754</v>
      </c>
      <c r="I18" s="212">
        <v>15.350000381469727</v>
      </c>
      <c r="J18" s="212">
        <v>16.040000915527344</v>
      </c>
      <c r="K18" s="212">
        <v>16.780000686645508</v>
      </c>
      <c r="L18" s="212">
        <v>15.930000305175781</v>
      </c>
      <c r="M18" s="212">
        <v>14.949999809265137</v>
      </c>
      <c r="N18" s="212">
        <v>14.229999542236328</v>
      </c>
      <c r="O18" s="212">
        <v>13.880000114440918</v>
      </c>
      <c r="P18" s="212">
        <v>13.4399995803833</v>
      </c>
      <c r="Q18" s="212">
        <v>13.890000343322754</v>
      </c>
      <c r="R18" s="212">
        <v>13.569999694824219</v>
      </c>
      <c r="S18" s="212">
        <v>13.130000114440918</v>
      </c>
      <c r="T18" s="212">
        <v>12.510000228881836</v>
      </c>
      <c r="U18" s="212">
        <v>12.4399995803833</v>
      </c>
      <c r="V18" s="212">
        <v>11.079999923706055</v>
      </c>
      <c r="W18" s="212">
        <v>11.510000228881836</v>
      </c>
      <c r="X18" s="212">
        <v>11.75</v>
      </c>
      <c r="Y18" s="212">
        <v>11.699999809265137</v>
      </c>
      <c r="Z18" s="219">
        <f t="shared" si="0"/>
        <v>13.74958340326945</v>
      </c>
      <c r="AA18" s="151">
        <v>17.5</v>
      </c>
      <c r="AB18" s="152" t="s">
        <v>270</v>
      </c>
      <c r="AC18" s="2">
        <v>16</v>
      </c>
      <c r="AD18" s="151">
        <v>10.789999961853027</v>
      </c>
      <c r="AE18" s="258" t="s">
        <v>294</v>
      </c>
      <c r="AF18" s="1"/>
    </row>
    <row r="19" spans="1:32" ht="11.25" customHeight="1">
      <c r="A19" s="220">
        <v>17</v>
      </c>
      <c r="B19" s="212">
        <v>11.649999618530273</v>
      </c>
      <c r="C19" s="212">
        <v>11.739999771118164</v>
      </c>
      <c r="D19" s="212">
        <v>11.890000343322754</v>
      </c>
      <c r="E19" s="212">
        <v>12.260000228881836</v>
      </c>
      <c r="F19" s="212">
        <v>12.119999885559082</v>
      </c>
      <c r="G19" s="212">
        <v>11.329999923706055</v>
      </c>
      <c r="H19" s="212">
        <v>10.979999542236328</v>
      </c>
      <c r="I19" s="212">
        <v>11.300000190734863</v>
      </c>
      <c r="J19" s="212">
        <v>11.670000076293945</v>
      </c>
      <c r="K19" s="212">
        <v>11.470000267028809</v>
      </c>
      <c r="L19" s="212">
        <v>10.789999961853027</v>
      </c>
      <c r="M19" s="212">
        <v>10.460000038146973</v>
      </c>
      <c r="N19" s="212">
        <v>10.34000015258789</v>
      </c>
      <c r="O19" s="212">
        <v>10.380000114440918</v>
      </c>
      <c r="P19" s="212">
        <v>10.199999809265137</v>
      </c>
      <c r="Q19" s="212">
        <v>10.380000114440918</v>
      </c>
      <c r="R19" s="212">
        <v>10.399999618530273</v>
      </c>
      <c r="S19" s="212">
        <v>10.510000228881836</v>
      </c>
      <c r="T19" s="212">
        <v>10.1899995803833</v>
      </c>
      <c r="U19" s="212">
        <v>9.899999618530273</v>
      </c>
      <c r="V19" s="212">
        <v>10.260000228881836</v>
      </c>
      <c r="W19" s="212">
        <v>10.119999885559082</v>
      </c>
      <c r="X19" s="212">
        <v>10.119999885559082</v>
      </c>
      <c r="Y19" s="212">
        <v>10.119999885559082</v>
      </c>
      <c r="Z19" s="219">
        <f t="shared" si="0"/>
        <v>10.857499957084656</v>
      </c>
      <c r="AA19" s="151">
        <v>12.329999923706055</v>
      </c>
      <c r="AB19" s="152" t="s">
        <v>271</v>
      </c>
      <c r="AC19" s="2">
        <v>17</v>
      </c>
      <c r="AD19" s="151">
        <v>9.859999656677246</v>
      </c>
      <c r="AE19" s="258" t="s">
        <v>295</v>
      </c>
      <c r="AF19" s="1"/>
    </row>
    <row r="20" spans="1:32" ht="11.25" customHeight="1">
      <c r="A20" s="220">
        <v>18</v>
      </c>
      <c r="B20" s="212">
        <v>9.960000038146973</v>
      </c>
      <c r="C20" s="212">
        <v>9.84000015258789</v>
      </c>
      <c r="D20" s="212">
        <v>10.59000015258789</v>
      </c>
      <c r="E20" s="212">
        <v>10.039999961853027</v>
      </c>
      <c r="F20" s="212">
        <v>10.470000267028809</v>
      </c>
      <c r="G20" s="212">
        <v>10.729999542236328</v>
      </c>
      <c r="H20" s="212">
        <v>11.170000076293945</v>
      </c>
      <c r="I20" s="212">
        <v>11.800000190734863</v>
      </c>
      <c r="J20" s="212">
        <v>13.180000305175781</v>
      </c>
      <c r="K20" s="212">
        <v>15.569999694824219</v>
      </c>
      <c r="L20" s="212">
        <v>14.119999885559082</v>
      </c>
      <c r="M20" s="212">
        <v>14.609999656677246</v>
      </c>
      <c r="N20" s="212">
        <v>14.979999542236328</v>
      </c>
      <c r="O20" s="212">
        <v>16.270000457763672</v>
      </c>
      <c r="P20" s="212">
        <v>16.360000610351562</v>
      </c>
      <c r="Q20" s="212">
        <v>15.5</v>
      </c>
      <c r="R20" s="212">
        <v>15.170000076293945</v>
      </c>
      <c r="S20" s="212">
        <v>15.329999923706055</v>
      </c>
      <c r="T20" s="212">
        <v>14.199999809265137</v>
      </c>
      <c r="U20" s="212">
        <v>13.960000038146973</v>
      </c>
      <c r="V20" s="212">
        <v>13.5600004196167</v>
      </c>
      <c r="W20" s="212">
        <v>13.34000015258789</v>
      </c>
      <c r="X20" s="212">
        <v>13.020000457763672</v>
      </c>
      <c r="Y20" s="212">
        <v>11.90999984741211</v>
      </c>
      <c r="Z20" s="219">
        <f t="shared" si="0"/>
        <v>13.153333385785421</v>
      </c>
      <c r="AA20" s="151">
        <v>17.729999542236328</v>
      </c>
      <c r="AB20" s="152" t="s">
        <v>272</v>
      </c>
      <c r="AC20" s="2">
        <v>18</v>
      </c>
      <c r="AD20" s="151">
        <v>9.800000190734863</v>
      </c>
      <c r="AE20" s="258" t="s">
        <v>296</v>
      </c>
      <c r="AF20" s="1"/>
    </row>
    <row r="21" spans="1:32" ht="11.25" customHeight="1">
      <c r="A21" s="220">
        <v>19</v>
      </c>
      <c r="B21" s="212">
        <v>10.6899995803833</v>
      </c>
      <c r="C21" s="212">
        <v>11.829999923706055</v>
      </c>
      <c r="D21" s="212">
        <v>11.779999732971191</v>
      </c>
      <c r="E21" s="212">
        <v>10.270000457763672</v>
      </c>
      <c r="F21" s="212">
        <v>11.960000038146973</v>
      </c>
      <c r="G21" s="212">
        <v>12.149999618530273</v>
      </c>
      <c r="H21" s="212">
        <v>13.479999542236328</v>
      </c>
      <c r="I21" s="212">
        <v>14.399999618530273</v>
      </c>
      <c r="J21" s="212">
        <v>15.829999923706055</v>
      </c>
      <c r="K21" s="212">
        <v>16.790000915527344</v>
      </c>
      <c r="L21" s="212">
        <v>17.34000015258789</v>
      </c>
      <c r="M21" s="212">
        <v>16.989999771118164</v>
      </c>
      <c r="N21" s="212">
        <v>15.760000228881836</v>
      </c>
      <c r="O21" s="212">
        <v>15.569999694824219</v>
      </c>
      <c r="P21" s="212">
        <v>15.680000305175781</v>
      </c>
      <c r="Q21" s="212">
        <v>15.239999771118164</v>
      </c>
      <c r="R21" s="212">
        <v>14.789999961853027</v>
      </c>
      <c r="S21" s="212">
        <v>14.1899995803833</v>
      </c>
      <c r="T21" s="212">
        <v>13.760000228881836</v>
      </c>
      <c r="U21" s="212">
        <v>13.619999885559082</v>
      </c>
      <c r="V21" s="212">
        <v>13.40999984741211</v>
      </c>
      <c r="W21" s="212">
        <v>13.289999961853027</v>
      </c>
      <c r="X21" s="212">
        <v>12.65999984741211</v>
      </c>
      <c r="Y21" s="212">
        <v>11.84000015258789</v>
      </c>
      <c r="Z21" s="219">
        <f t="shared" si="0"/>
        <v>13.888333280881247</v>
      </c>
      <c r="AA21" s="151">
        <v>18.059999465942383</v>
      </c>
      <c r="AB21" s="152" t="s">
        <v>273</v>
      </c>
      <c r="AC21" s="2">
        <v>19</v>
      </c>
      <c r="AD21" s="151">
        <v>10.220000267028809</v>
      </c>
      <c r="AE21" s="258" t="s">
        <v>297</v>
      </c>
      <c r="AF21" s="1"/>
    </row>
    <row r="22" spans="1:32" ht="11.25" customHeight="1">
      <c r="A22" s="228">
        <v>20</v>
      </c>
      <c r="B22" s="214">
        <v>11.630000114440918</v>
      </c>
      <c r="C22" s="214">
        <v>11.15999984741211</v>
      </c>
      <c r="D22" s="214">
        <v>11.130000114440918</v>
      </c>
      <c r="E22" s="214">
        <v>11.039999961853027</v>
      </c>
      <c r="F22" s="214">
        <v>10.90999984741211</v>
      </c>
      <c r="G22" s="214">
        <v>11.550000190734863</v>
      </c>
      <c r="H22" s="214">
        <v>12.4399995803833</v>
      </c>
      <c r="I22" s="214">
        <v>12.890000343322754</v>
      </c>
      <c r="J22" s="214">
        <v>13.800000190734863</v>
      </c>
      <c r="K22" s="214">
        <v>14.170000076293945</v>
      </c>
      <c r="L22" s="214">
        <v>14.399999618530273</v>
      </c>
      <c r="M22" s="214">
        <v>14.920000076293945</v>
      </c>
      <c r="N22" s="214">
        <v>14.880000114440918</v>
      </c>
      <c r="O22" s="214">
        <v>15.039999961853027</v>
      </c>
      <c r="P22" s="214">
        <v>14.960000038146973</v>
      </c>
      <c r="Q22" s="214">
        <v>15.15999984741211</v>
      </c>
      <c r="R22" s="214">
        <v>14.779999732971191</v>
      </c>
      <c r="S22" s="214">
        <v>14.630000114440918</v>
      </c>
      <c r="T22" s="214">
        <v>14.609999656677246</v>
      </c>
      <c r="U22" s="214">
        <v>14.279999732971191</v>
      </c>
      <c r="V22" s="214">
        <v>14.170000076293945</v>
      </c>
      <c r="W22" s="214">
        <v>14.09000015258789</v>
      </c>
      <c r="X22" s="214">
        <v>15.289999961853027</v>
      </c>
      <c r="Y22" s="214">
        <v>15.300000190734863</v>
      </c>
      <c r="Z22" s="229">
        <f t="shared" si="0"/>
        <v>13.634583314259848</v>
      </c>
      <c r="AA22" s="157">
        <v>15.420000076293945</v>
      </c>
      <c r="AB22" s="215" t="s">
        <v>274</v>
      </c>
      <c r="AC22" s="216">
        <v>20</v>
      </c>
      <c r="AD22" s="157">
        <v>10.859999656677246</v>
      </c>
      <c r="AE22" s="259" t="s">
        <v>142</v>
      </c>
      <c r="AF22" s="1"/>
    </row>
    <row r="23" spans="1:32" ht="11.25" customHeight="1">
      <c r="A23" s="220">
        <v>21</v>
      </c>
      <c r="B23" s="212">
        <v>15.199999809265137</v>
      </c>
      <c r="C23" s="212">
        <v>15.130000114440918</v>
      </c>
      <c r="D23" s="212">
        <v>15.109999656677246</v>
      </c>
      <c r="E23" s="212">
        <v>15.180000305175781</v>
      </c>
      <c r="F23" s="212">
        <v>15.229999542236328</v>
      </c>
      <c r="G23" s="212">
        <v>15.529999732971191</v>
      </c>
      <c r="H23" s="212">
        <v>15.640000343322754</v>
      </c>
      <c r="I23" s="212">
        <v>16.030000686645508</v>
      </c>
      <c r="J23" s="212">
        <v>17.170000076293945</v>
      </c>
      <c r="K23" s="212">
        <v>17.700000762939453</v>
      </c>
      <c r="L23" s="212">
        <v>17.75</v>
      </c>
      <c r="M23" s="212">
        <v>17.1200008392334</v>
      </c>
      <c r="N23" s="212">
        <v>17.329999923706055</v>
      </c>
      <c r="O23" s="212">
        <v>17.940000534057617</v>
      </c>
      <c r="P23" s="212">
        <v>17.360000610351562</v>
      </c>
      <c r="Q23" s="212">
        <v>16.899999618530273</v>
      </c>
      <c r="R23" s="212">
        <v>16.399999618530273</v>
      </c>
      <c r="S23" s="212">
        <v>16.280000686645508</v>
      </c>
      <c r="T23" s="212">
        <v>16.170000076293945</v>
      </c>
      <c r="U23" s="212">
        <v>16.1200008392334</v>
      </c>
      <c r="V23" s="212">
        <v>16.020000457763672</v>
      </c>
      <c r="W23" s="212">
        <v>16.020000457763672</v>
      </c>
      <c r="X23" s="212">
        <v>16.3799991607666</v>
      </c>
      <c r="Y23" s="212">
        <v>16.450000762939453</v>
      </c>
      <c r="Z23" s="219">
        <f t="shared" si="0"/>
        <v>16.34000019232432</v>
      </c>
      <c r="AA23" s="151">
        <v>18.489999771118164</v>
      </c>
      <c r="AB23" s="152" t="s">
        <v>275</v>
      </c>
      <c r="AC23" s="2">
        <v>21</v>
      </c>
      <c r="AD23" s="151">
        <v>15</v>
      </c>
      <c r="AE23" s="258" t="s">
        <v>298</v>
      </c>
      <c r="AF23" s="1"/>
    </row>
    <row r="24" spans="1:32" ht="11.25" customHeight="1">
      <c r="A24" s="220">
        <v>22</v>
      </c>
      <c r="B24" s="212">
        <v>16.43000030517578</v>
      </c>
      <c r="C24" s="212">
        <v>17.239999771118164</v>
      </c>
      <c r="D24" s="212">
        <v>17.530000686645508</v>
      </c>
      <c r="E24" s="212">
        <v>17.520000457763672</v>
      </c>
      <c r="F24" s="212">
        <v>17.139999389648438</v>
      </c>
      <c r="G24" s="212">
        <v>16.479999542236328</v>
      </c>
      <c r="H24" s="212">
        <v>16.06999969482422</v>
      </c>
      <c r="I24" s="212">
        <v>15.800000190734863</v>
      </c>
      <c r="J24" s="212">
        <v>17.200000762939453</v>
      </c>
      <c r="K24" s="212">
        <v>18.59000015258789</v>
      </c>
      <c r="L24" s="212">
        <v>18.93000030517578</v>
      </c>
      <c r="M24" s="212">
        <v>18.690000534057617</v>
      </c>
      <c r="N24" s="212">
        <v>17.790000915527344</v>
      </c>
      <c r="O24" s="212">
        <v>17.489999771118164</v>
      </c>
      <c r="P24" s="212">
        <v>17.709999084472656</v>
      </c>
      <c r="Q24" s="212">
        <v>17</v>
      </c>
      <c r="R24" s="212">
        <v>16.739999771118164</v>
      </c>
      <c r="S24" s="212">
        <v>16.350000381469727</v>
      </c>
      <c r="T24" s="212">
        <v>16.149999618530273</v>
      </c>
      <c r="U24" s="212">
        <v>15.680000305175781</v>
      </c>
      <c r="V24" s="212">
        <v>14.75</v>
      </c>
      <c r="W24" s="212">
        <v>14.470000267028809</v>
      </c>
      <c r="X24" s="212">
        <v>14.819999694824219</v>
      </c>
      <c r="Y24" s="212">
        <v>11.680000305175781</v>
      </c>
      <c r="Z24" s="219">
        <f t="shared" si="0"/>
        <v>16.59375007947286</v>
      </c>
      <c r="AA24" s="151">
        <v>19.770000457763672</v>
      </c>
      <c r="AB24" s="152" t="s">
        <v>80</v>
      </c>
      <c r="AC24" s="2">
        <v>22</v>
      </c>
      <c r="AD24" s="151">
        <v>11.59000015258789</v>
      </c>
      <c r="AE24" s="258" t="s">
        <v>84</v>
      </c>
      <c r="AF24" s="1"/>
    </row>
    <row r="25" spans="1:32" ht="11.25" customHeight="1">
      <c r="A25" s="220">
        <v>23</v>
      </c>
      <c r="B25" s="212">
        <v>10.920000076293945</v>
      </c>
      <c r="C25" s="212">
        <v>10.420000076293945</v>
      </c>
      <c r="D25" s="212">
        <v>9.949999809265137</v>
      </c>
      <c r="E25" s="212">
        <v>9.880000114440918</v>
      </c>
      <c r="F25" s="212">
        <v>10.220000267028809</v>
      </c>
      <c r="G25" s="212">
        <v>10.100000381469727</v>
      </c>
      <c r="H25" s="212">
        <v>12.800000190734863</v>
      </c>
      <c r="I25" s="212">
        <v>14.319999694824219</v>
      </c>
      <c r="J25" s="212">
        <v>16.420000076293945</v>
      </c>
      <c r="K25" s="212">
        <v>17.940000534057617</v>
      </c>
      <c r="L25" s="212">
        <v>18.59000015258789</v>
      </c>
      <c r="M25" s="212">
        <v>18.969999313354492</v>
      </c>
      <c r="N25" s="212">
        <v>18.149999618530273</v>
      </c>
      <c r="O25" s="212">
        <v>18.950000762939453</v>
      </c>
      <c r="P25" s="212">
        <v>18.979999542236328</v>
      </c>
      <c r="Q25" s="212">
        <v>18.6200008392334</v>
      </c>
      <c r="R25" s="212">
        <v>16.81999969482422</v>
      </c>
      <c r="S25" s="212">
        <v>15.069999694824219</v>
      </c>
      <c r="T25" s="212">
        <v>13.720000267028809</v>
      </c>
      <c r="U25" s="212">
        <v>12.239999771118164</v>
      </c>
      <c r="V25" s="212">
        <v>11.09000015258789</v>
      </c>
      <c r="W25" s="212">
        <v>10.100000381469727</v>
      </c>
      <c r="X25" s="212">
        <v>9.649999618530273</v>
      </c>
      <c r="Y25" s="212">
        <v>9.579999923706055</v>
      </c>
      <c r="Z25" s="219">
        <f t="shared" si="0"/>
        <v>13.895833373069763</v>
      </c>
      <c r="AA25" s="151">
        <v>20.270000457763672</v>
      </c>
      <c r="AB25" s="152" t="s">
        <v>276</v>
      </c>
      <c r="AC25" s="2">
        <v>23</v>
      </c>
      <c r="AD25" s="151">
        <v>9.460000038146973</v>
      </c>
      <c r="AE25" s="258" t="s">
        <v>299</v>
      </c>
      <c r="AF25" s="1"/>
    </row>
    <row r="26" spans="1:32" ht="11.25" customHeight="1">
      <c r="A26" s="220">
        <v>24</v>
      </c>
      <c r="B26" s="212">
        <v>9.100000381469727</v>
      </c>
      <c r="C26" s="212">
        <v>8.520000457763672</v>
      </c>
      <c r="D26" s="212">
        <v>8.5600004196167</v>
      </c>
      <c r="E26" s="212">
        <v>7.570000171661377</v>
      </c>
      <c r="F26" s="212">
        <v>8.109999656677246</v>
      </c>
      <c r="G26" s="212">
        <v>9.619999885559082</v>
      </c>
      <c r="H26" s="212">
        <v>10.890000343322754</v>
      </c>
      <c r="I26" s="212">
        <v>12.020000457763672</v>
      </c>
      <c r="J26" s="212">
        <v>13.069999694824219</v>
      </c>
      <c r="K26" s="212">
        <v>11.779999732971191</v>
      </c>
      <c r="L26" s="212">
        <v>11.75</v>
      </c>
      <c r="M26" s="212">
        <v>11.640000343322754</v>
      </c>
      <c r="N26" s="212">
        <v>11.420000076293945</v>
      </c>
      <c r="O26" s="212">
        <v>11.470000267028809</v>
      </c>
      <c r="P26" s="212">
        <v>11.350000381469727</v>
      </c>
      <c r="Q26" s="212">
        <v>11.460000038146973</v>
      </c>
      <c r="R26" s="212">
        <v>11.140000343322754</v>
      </c>
      <c r="S26" s="212">
        <v>11.130000114440918</v>
      </c>
      <c r="T26" s="212">
        <v>11.039999961853027</v>
      </c>
      <c r="U26" s="212">
        <v>9.850000381469727</v>
      </c>
      <c r="V26" s="212">
        <v>9.579999923706055</v>
      </c>
      <c r="W26" s="212">
        <v>9.050000190734863</v>
      </c>
      <c r="X26" s="212">
        <v>8.600000381469727</v>
      </c>
      <c r="Y26" s="212">
        <v>9.220000267028809</v>
      </c>
      <c r="Z26" s="219">
        <f t="shared" si="0"/>
        <v>10.330833494663239</v>
      </c>
      <c r="AA26" s="151">
        <v>13.239999771118164</v>
      </c>
      <c r="AB26" s="152" t="s">
        <v>277</v>
      </c>
      <c r="AC26" s="2">
        <v>24</v>
      </c>
      <c r="AD26" s="151">
        <v>7.400000095367432</v>
      </c>
      <c r="AE26" s="258" t="s">
        <v>300</v>
      </c>
      <c r="AF26" s="1"/>
    </row>
    <row r="27" spans="1:32" ht="11.25" customHeight="1">
      <c r="A27" s="220">
        <v>25</v>
      </c>
      <c r="B27" s="212">
        <v>9.170000076293945</v>
      </c>
      <c r="C27" s="212">
        <v>9.119999885559082</v>
      </c>
      <c r="D27" s="212">
        <v>8.930000305175781</v>
      </c>
      <c r="E27" s="212">
        <v>9.289999961853027</v>
      </c>
      <c r="F27" s="212">
        <v>9.4399995803833</v>
      </c>
      <c r="G27" s="212">
        <v>9.6899995803833</v>
      </c>
      <c r="H27" s="212">
        <v>9.920000076293945</v>
      </c>
      <c r="I27" s="212">
        <v>9.760000228881836</v>
      </c>
      <c r="J27" s="212">
        <v>9.609999656677246</v>
      </c>
      <c r="K27" s="212">
        <v>9.850000381469727</v>
      </c>
      <c r="L27" s="212">
        <v>9.390000343322754</v>
      </c>
      <c r="M27" s="212">
        <v>9.199999809265137</v>
      </c>
      <c r="N27" s="212">
        <v>9.239999771118164</v>
      </c>
      <c r="O27" s="212">
        <v>10.029999732971191</v>
      </c>
      <c r="P27" s="212">
        <v>10.300000190734863</v>
      </c>
      <c r="Q27" s="212">
        <v>10.359999656677246</v>
      </c>
      <c r="R27" s="212">
        <v>10.369999885559082</v>
      </c>
      <c r="S27" s="212">
        <v>10.9399995803833</v>
      </c>
      <c r="T27" s="212">
        <v>13.020000457763672</v>
      </c>
      <c r="U27" s="212">
        <v>13.479999542236328</v>
      </c>
      <c r="V27" s="212">
        <v>13.600000381469727</v>
      </c>
      <c r="W27" s="212">
        <v>13.4399995803833</v>
      </c>
      <c r="X27" s="212">
        <v>12.800000190734863</v>
      </c>
      <c r="Y27" s="212">
        <v>12.699999809265137</v>
      </c>
      <c r="Z27" s="219">
        <f t="shared" si="0"/>
        <v>10.568749944368998</v>
      </c>
      <c r="AA27" s="151">
        <v>13.699999809265137</v>
      </c>
      <c r="AB27" s="152" t="s">
        <v>278</v>
      </c>
      <c r="AC27" s="2">
        <v>25</v>
      </c>
      <c r="AD27" s="151">
        <v>8.829999923706055</v>
      </c>
      <c r="AE27" s="258" t="s">
        <v>282</v>
      </c>
      <c r="AF27" s="1"/>
    </row>
    <row r="28" spans="1:32" ht="11.25" customHeight="1">
      <c r="A28" s="220">
        <v>26</v>
      </c>
      <c r="B28" s="212">
        <v>13.010000228881836</v>
      </c>
      <c r="C28" s="212">
        <v>13.260000228881836</v>
      </c>
      <c r="D28" s="212">
        <v>13.130000114440918</v>
      </c>
      <c r="E28" s="212">
        <v>11.960000038146973</v>
      </c>
      <c r="F28" s="212">
        <v>11.649999618530273</v>
      </c>
      <c r="G28" s="212">
        <v>11.970000267028809</v>
      </c>
      <c r="H28" s="212">
        <v>12.739999771118164</v>
      </c>
      <c r="I28" s="212">
        <v>13.899999618530273</v>
      </c>
      <c r="J28" s="212">
        <v>15.520000457763672</v>
      </c>
      <c r="K28" s="212">
        <v>14.489999771118164</v>
      </c>
      <c r="L28" s="212">
        <v>10.260000228881836</v>
      </c>
      <c r="M28" s="212">
        <v>14.100000381469727</v>
      </c>
      <c r="N28" s="212">
        <v>14.829999923706055</v>
      </c>
      <c r="O28" s="212">
        <v>15.640000343322754</v>
      </c>
      <c r="P28" s="212">
        <v>14.1899995803833</v>
      </c>
      <c r="Q28" s="212">
        <v>15.5600004196167</v>
      </c>
      <c r="R28" s="212">
        <v>16.239999771118164</v>
      </c>
      <c r="S28" s="212">
        <v>14.1899995803833</v>
      </c>
      <c r="T28" s="212">
        <v>14.390000343322754</v>
      </c>
      <c r="U28" s="212">
        <v>13.600000381469727</v>
      </c>
      <c r="V28" s="212">
        <v>11.9399995803833</v>
      </c>
      <c r="W28" s="212">
        <v>10.550000190734863</v>
      </c>
      <c r="X28" s="212">
        <v>9.210000038146973</v>
      </c>
      <c r="Y28" s="212">
        <v>8.4399995803833</v>
      </c>
      <c r="Z28" s="219">
        <f t="shared" si="0"/>
        <v>13.115416685740152</v>
      </c>
      <c r="AA28" s="151">
        <v>18.399999618530273</v>
      </c>
      <c r="AB28" s="152" t="s">
        <v>279</v>
      </c>
      <c r="AC28" s="2">
        <v>26</v>
      </c>
      <c r="AD28" s="151">
        <v>8.369999885559082</v>
      </c>
      <c r="AE28" s="258" t="s">
        <v>84</v>
      </c>
      <c r="AF28" s="1"/>
    </row>
    <row r="29" spans="1:32" ht="11.25" customHeight="1">
      <c r="A29" s="220">
        <v>27</v>
      </c>
      <c r="B29" s="212">
        <v>8.1899995803833</v>
      </c>
      <c r="C29" s="212">
        <v>8.359999656677246</v>
      </c>
      <c r="D29" s="212">
        <v>8.239999771118164</v>
      </c>
      <c r="E29" s="212">
        <v>7.260000228881836</v>
      </c>
      <c r="F29" s="212">
        <v>6.223999977111816</v>
      </c>
      <c r="G29" s="212">
        <v>7.889999866485596</v>
      </c>
      <c r="H29" s="212">
        <v>10.40999984741211</v>
      </c>
      <c r="I29" s="212">
        <v>12.899999618530273</v>
      </c>
      <c r="J29" s="212">
        <v>15.119999885559082</v>
      </c>
      <c r="K29" s="212">
        <v>16.3799991607666</v>
      </c>
      <c r="L29" s="212">
        <v>18.450000762939453</v>
      </c>
      <c r="M29" s="212">
        <v>18.860000610351562</v>
      </c>
      <c r="N29" s="212">
        <v>16.84000015258789</v>
      </c>
      <c r="O29" s="212">
        <v>15.65999984741211</v>
      </c>
      <c r="P29" s="212">
        <v>14.630000114440918</v>
      </c>
      <c r="Q29" s="212">
        <v>14.600000381469727</v>
      </c>
      <c r="R29" s="212">
        <v>14.760000228881836</v>
      </c>
      <c r="S29" s="212">
        <v>14.140000343322754</v>
      </c>
      <c r="T29" s="212">
        <v>12.510000228881836</v>
      </c>
      <c r="U29" s="212">
        <v>11.420000076293945</v>
      </c>
      <c r="V29" s="212">
        <v>10.819999694824219</v>
      </c>
      <c r="W29" s="212">
        <v>10.119999885559082</v>
      </c>
      <c r="X29" s="212">
        <v>9.619999885559082</v>
      </c>
      <c r="Y29" s="212">
        <v>8.380000114440918</v>
      </c>
      <c r="Z29" s="219">
        <f t="shared" si="0"/>
        <v>12.157666663328806</v>
      </c>
      <c r="AA29" s="151">
        <v>19.31999969482422</v>
      </c>
      <c r="AB29" s="152" t="s">
        <v>175</v>
      </c>
      <c r="AC29" s="2">
        <v>27</v>
      </c>
      <c r="AD29" s="151">
        <v>6.181000232696533</v>
      </c>
      <c r="AE29" s="258" t="s">
        <v>301</v>
      </c>
      <c r="AF29" s="1"/>
    </row>
    <row r="30" spans="1:32" ht="11.25" customHeight="1">
      <c r="A30" s="220">
        <v>28</v>
      </c>
      <c r="B30" s="212">
        <v>7.75</v>
      </c>
      <c r="C30" s="212">
        <v>6.992000102996826</v>
      </c>
      <c r="D30" s="212">
        <v>6.822999954223633</v>
      </c>
      <c r="E30" s="212">
        <v>5.979000091552734</v>
      </c>
      <c r="F30" s="212">
        <v>4.954999923706055</v>
      </c>
      <c r="G30" s="212">
        <v>8.319999694824219</v>
      </c>
      <c r="H30" s="212">
        <v>9.850000381469727</v>
      </c>
      <c r="I30" s="212">
        <v>11.100000381469727</v>
      </c>
      <c r="J30" s="212">
        <v>12.829999923706055</v>
      </c>
      <c r="K30" s="212">
        <v>13.09000015258789</v>
      </c>
      <c r="L30" s="212">
        <v>12.90999984741211</v>
      </c>
      <c r="M30" s="212">
        <v>13.289999961853027</v>
      </c>
      <c r="N30" s="212">
        <v>13.180000305175781</v>
      </c>
      <c r="O30" s="212">
        <v>12.680000305175781</v>
      </c>
      <c r="P30" s="212">
        <v>12.430000305175781</v>
      </c>
      <c r="Q30" s="212">
        <v>11.989999771118164</v>
      </c>
      <c r="R30" s="212">
        <v>11.970000267028809</v>
      </c>
      <c r="S30" s="212">
        <v>11.520000457763672</v>
      </c>
      <c r="T30" s="212">
        <v>11.029999732971191</v>
      </c>
      <c r="U30" s="212">
        <v>10.779999732971191</v>
      </c>
      <c r="V30" s="212">
        <v>9.6899995803833</v>
      </c>
      <c r="W30" s="212">
        <v>9.520000457763672</v>
      </c>
      <c r="X30" s="212">
        <v>8.0600004196167</v>
      </c>
      <c r="Y30" s="212">
        <v>7.119999885559082</v>
      </c>
      <c r="Z30" s="219">
        <f t="shared" si="0"/>
        <v>10.16079173485438</v>
      </c>
      <c r="AA30" s="151">
        <v>14.25</v>
      </c>
      <c r="AB30" s="152" t="s">
        <v>280</v>
      </c>
      <c r="AC30" s="2">
        <v>28</v>
      </c>
      <c r="AD30" s="151">
        <v>4.618000030517578</v>
      </c>
      <c r="AE30" s="258" t="s">
        <v>87</v>
      </c>
      <c r="AF30" s="1"/>
    </row>
    <row r="31" spans="1:32" ht="11.25" customHeight="1">
      <c r="A31" s="220">
        <v>29</v>
      </c>
      <c r="B31" s="212">
        <v>6.4019999504089355</v>
      </c>
      <c r="C31" s="212">
        <v>6.043000221252441</v>
      </c>
      <c r="D31" s="212">
        <v>5.156000137329102</v>
      </c>
      <c r="E31" s="212">
        <v>4.767000198364258</v>
      </c>
      <c r="F31" s="212">
        <v>4.683000087738037</v>
      </c>
      <c r="G31" s="212">
        <v>5.473999977111816</v>
      </c>
      <c r="H31" s="212">
        <v>7.949999809265137</v>
      </c>
      <c r="I31" s="212">
        <v>11.90999984741211</v>
      </c>
      <c r="J31" s="212">
        <v>13.40999984741211</v>
      </c>
      <c r="K31" s="212">
        <v>13.739999771118164</v>
      </c>
      <c r="L31" s="212">
        <v>14.350000381469727</v>
      </c>
      <c r="M31" s="212">
        <v>14.199999809265137</v>
      </c>
      <c r="N31" s="212">
        <v>14.430000305175781</v>
      </c>
      <c r="O31" s="212">
        <v>14.619999885559082</v>
      </c>
      <c r="P31" s="212">
        <v>14.1899995803833</v>
      </c>
      <c r="Q31" s="212">
        <v>14.029999732971191</v>
      </c>
      <c r="R31" s="212">
        <v>13.59000015258789</v>
      </c>
      <c r="S31" s="212">
        <v>13.34000015258789</v>
      </c>
      <c r="T31" s="212">
        <v>13.34000015258789</v>
      </c>
      <c r="U31" s="212">
        <v>13.369999885559082</v>
      </c>
      <c r="V31" s="212">
        <v>13.25</v>
      </c>
      <c r="W31" s="212">
        <v>11.1899995803833</v>
      </c>
      <c r="X31" s="212">
        <v>10.210000038146973</v>
      </c>
      <c r="Y31" s="212">
        <v>8.880000114440918</v>
      </c>
      <c r="Z31" s="219">
        <f t="shared" si="0"/>
        <v>10.938541650772095</v>
      </c>
      <c r="AA31" s="151">
        <v>15.0600004196167</v>
      </c>
      <c r="AB31" s="152" t="s">
        <v>236</v>
      </c>
      <c r="AC31" s="2">
        <v>29</v>
      </c>
      <c r="AD31" s="151">
        <v>4.449999809265137</v>
      </c>
      <c r="AE31" s="258" t="s">
        <v>258</v>
      </c>
      <c r="AF31" s="1"/>
    </row>
    <row r="32" spans="1:32" ht="11.25" customHeight="1">
      <c r="A32" s="220">
        <v>30</v>
      </c>
      <c r="B32" s="212">
        <v>8.140000343322754</v>
      </c>
      <c r="C32" s="212">
        <v>7.96999979019165</v>
      </c>
      <c r="D32" s="212">
        <v>7.570000171661377</v>
      </c>
      <c r="E32" s="212">
        <v>7.099999904632568</v>
      </c>
      <c r="F32" s="212">
        <v>6.961999893188477</v>
      </c>
      <c r="G32" s="212">
        <v>7.369999885559082</v>
      </c>
      <c r="H32" s="212">
        <v>9.75</v>
      </c>
      <c r="I32" s="212">
        <v>13.15999984741211</v>
      </c>
      <c r="J32" s="212">
        <v>15.720000267028809</v>
      </c>
      <c r="K32" s="212">
        <v>18.360000610351562</v>
      </c>
      <c r="L32" s="212">
        <v>21.25</v>
      </c>
      <c r="M32" s="212">
        <v>20.31999969482422</v>
      </c>
      <c r="N32" s="212">
        <v>19.690000534057617</v>
      </c>
      <c r="O32" s="212">
        <v>18.780000686645508</v>
      </c>
      <c r="P32" s="212">
        <v>17.979999542236328</v>
      </c>
      <c r="Q32" s="212">
        <v>17.440000534057617</v>
      </c>
      <c r="R32" s="212">
        <v>18.239999771118164</v>
      </c>
      <c r="S32" s="212">
        <v>18.200000762939453</v>
      </c>
      <c r="T32" s="212">
        <v>17.18000030517578</v>
      </c>
      <c r="U32" s="212">
        <v>17.040000915527344</v>
      </c>
      <c r="V32" s="212">
        <v>16.469999313354492</v>
      </c>
      <c r="W32" s="212">
        <v>16.059999465942383</v>
      </c>
      <c r="X32" s="212">
        <v>15.5600004196167</v>
      </c>
      <c r="Y32" s="212">
        <v>11.90999984741211</v>
      </c>
      <c r="Z32" s="219">
        <f t="shared" si="0"/>
        <v>14.509250104427338</v>
      </c>
      <c r="AA32" s="151">
        <v>22.200000762939453</v>
      </c>
      <c r="AB32" s="152" t="s">
        <v>281</v>
      </c>
      <c r="AC32" s="2">
        <v>30</v>
      </c>
      <c r="AD32" s="151">
        <v>6.952000141143799</v>
      </c>
      <c r="AE32" s="258" t="s">
        <v>302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10</v>
      </c>
      <c r="B34" s="222">
        <f aca="true" t="shared" si="1" ref="B34:Q34">AVERAGE(B3:B33)</f>
        <v>10.114933323860168</v>
      </c>
      <c r="C34" s="222">
        <f t="shared" si="1"/>
        <v>9.895066698392233</v>
      </c>
      <c r="D34" s="222">
        <f t="shared" si="1"/>
        <v>9.666300090154012</v>
      </c>
      <c r="E34" s="222">
        <f t="shared" si="1"/>
        <v>9.121800072987874</v>
      </c>
      <c r="F34" s="222">
        <f t="shared" si="1"/>
        <v>9.001999918619791</v>
      </c>
      <c r="G34" s="222">
        <f t="shared" si="1"/>
        <v>9.304099909464519</v>
      </c>
      <c r="H34" s="222">
        <f t="shared" si="1"/>
        <v>10.673433327674866</v>
      </c>
      <c r="I34" s="222">
        <f t="shared" si="1"/>
        <v>12.456366697947184</v>
      </c>
      <c r="J34" s="222">
        <f t="shared" si="1"/>
        <v>14.458033402760824</v>
      </c>
      <c r="K34" s="222">
        <f t="shared" si="1"/>
        <v>15.629333464304606</v>
      </c>
      <c r="L34" s="222">
        <f t="shared" si="1"/>
        <v>15.945666758219401</v>
      </c>
      <c r="M34" s="222">
        <f t="shared" si="1"/>
        <v>16.11666663487752</v>
      </c>
      <c r="N34" s="222">
        <f t="shared" si="1"/>
        <v>15.475000031789143</v>
      </c>
      <c r="O34" s="222">
        <f t="shared" si="1"/>
        <v>15.321333503723144</v>
      </c>
      <c r="P34" s="222">
        <f t="shared" si="1"/>
        <v>15.100333436330159</v>
      </c>
      <c r="Q34" s="222">
        <f t="shared" si="1"/>
        <v>14.870666662851969</v>
      </c>
      <c r="R34" s="222">
        <f>AVERAGE(R3:R33)</f>
        <v>14.55</v>
      </c>
      <c r="S34" s="222">
        <f aca="true" t="shared" si="2" ref="S34:Y34">AVERAGE(S3:S33)</f>
        <v>14.11233336130778</v>
      </c>
      <c r="T34" s="222">
        <f t="shared" si="2"/>
        <v>13.66466670036316</v>
      </c>
      <c r="U34" s="222">
        <f t="shared" si="2"/>
        <v>13.137833293279012</v>
      </c>
      <c r="V34" s="222">
        <f t="shared" si="2"/>
        <v>12.58639998435974</v>
      </c>
      <c r="W34" s="222">
        <f t="shared" si="2"/>
        <v>12.202833350499471</v>
      </c>
      <c r="X34" s="222">
        <f t="shared" si="2"/>
        <v>11.688599983851114</v>
      </c>
      <c r="Y34" s="222">
        <f t="shared" si="2"/>
        <v>10.983833392461142</v>
      </c>
      <c r="Z34" s="222">
        <f>AVERAGE(B3:Y33)</f>
        <v>12.753230583336618</v>
      </c>
      <c r="AA34" s="223">
        <f>(AVERAGE(最高))</f>
        <v>17.761666584014893</v>
      </c>
      <c r="AB34" s="224"/>
      <c r="AC34" s="225"/>
      <c r="AD34" s="223">
        <f>(AVERAGE(最低))</f>
        <v>7.8884000460306805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1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25.90999984741211</v>
      </c>
      <c r="C46" s="3">
        <v>10</v>
      </c>
      <c r="D46" s="159" t="s">
        <v>264</v>
      </c>
      <c r="E46" s="202"/>
      <c r="F46" s="156"/>
      <c r="G46" s="157">
        <f>MIN(最低)</f>
        <v>2.36299991607666</v>
      </c>
      <c r="H46" s="3">
        <v>3</v>
      </c>
      <c r="I46" s="260" t="s">
        <v>283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99"/>
      <c r="I48" s="200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5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10.880000114440918</v>
      </c>
      <c r="C3" s="212">
        <v>10.319999694824219</v>
      </c>
      <c r="D3" s="212">
        <v>9.949999809265137</v>
      </c>
      <c r="E3" s="212">
        <v>9.119999885559082</v>
      </c>
      <c r="F3" s="212">
        <v>8.970000267028809</v>
      </c>
      <c r="G3" s="212">
        <v>9.6899995803833</v>
      </c>
      <c r="H3" s="212">
        <v>11.720000267028809</v>
      </c>
      <c r="I3" s="212">
        <v>15</v>
      </c>
      <c r="J3" s="212">
        <v>18.139999389648438</v>
      </c>
      <c r="K3" s="212">
        <v>21.649999618530273</v>
      </c>
      <c r="L3" s="212">
        <v>21.420000076293945</v>
      </c>
      <c r="M3" s="212">
        <v>21.610000610351562</v>
      </c>
      <c r="N3" s="212">
        <v>21.209999084472656</v>
      </c>
      <c r="O3" s="212">
        <v>20.450000762939453</v>
      </c>
      <c r="P3" s="212">
        <v>20.079999923706055</v>
      </c>
      <c r="Q3" s="212">
        <v>20.079999923706055</v>
      </c>
      <c r="R3" s="212">
        <v>19.809999465942383</v>
      </c>
      <c r="S3" s="212">
        <v>20.030000686645508</v>
      </c>
      <c r="T3" s="212">
        <v>19.709999084472656</v>
      </c>
      <c r="U3" s="212">
        <v>18.760000228881836</v>
      </c>
      <c r="V3" s="212">
        <v>18.1200008392334</v>
      </c>
      <c r="W3" s="212">
        <v>17.510000228881836</v>
      </c>
      <c r="X3" s="212">
        <v>16.90999984741211</v>
      </c>
      <c r="Y3" s="212">
        <v>15.65999984741211</v>
      </c>
      <c r="Z3" s="219">
        <f aca="true" t="shared" si="0" ref="Z3:Z33">AVERAGE(B3:Y3)</f>
        <v>16.53333330154419</v>
      </c>
      <c r="AA3" s="151">
        <v>22.90999984741211</v>
      </c>
      <c r="AB3" s="152" t="s">
        <v>82</v>
      </c>
      <c r="AC3" s="2">
        <v>1</v>
      </c>
      <c r="AD3" s="151">
        <v>8.90999984741211</v>
      </c>
      <c r="AE3" s="258" t="s">
        <v>158</v>
      </c>
      <c r="AF3" s="1"/>
    </row>
    <row r="4" spans="1:32" ht="11.25" customHeight="1">
      <c r="A4" s="220">
        <v>2</v>
      </c>
      <c r="B4" s="212">
        <v>13.010000228881836</v>
      </c>
      <c r="C4" s="212">
        <v>12.479999542236328</v>
      </c>
      <c r="D4" s="212">
        <v>11.380000114440918</v>
      </c>
      <c r="E4" s="212">
        <v>10.720000267028809</v>
      </c>
      <c r="F4" s="212">
        <v>10.470000267028809</v>
      </c>
      <c r="G4" s="212">
        <v>11.930000305175781</v>
      </c>
      <c r="H4" s="212">
        <v>14.09000015258789</v>
      </c>
      <c r="I4" s="212">
        <v>16.59000015258789</v>
      </c>
      <c r="J4" s="212">
        <v>19.40999984741211</v>
      </c>
      <c r="K4" s="212">
        <v>20.31999969482422</v>
      </c>
      <c r="L4" s="212">
        <v>21.709999084472656</v>
      </c>
      <c r="M4" s="212">
        <v>20.719999313354492</v>
      </c>
      <c r="N4" s="212">
        <v>20.43000030517578</v>
      </c>
      <c r="O4" s="212">
        <v>20.139999389648438</v>
      </c>
      <c r="P4" s="212">
        <v>20.530000686645508</v>
      </c>
      <c r="Q4" s="212">
        <v>21.520000457763672</v>
      </c>
      <c r="R4" s="212">
        <v>21.209999084472656</v>
      </c>
      <c r="S4" s="213">
        <v>21.389999389648438</v>
      </c>
      <c r="T4" s="212">
        <v>19.889999389648438</v>
      </c>
      <c r="U4" s="212">
        <v>19.139999389648438</v>
      </c>
      <c r="V4" s="212">
        <v>18.030000686645508</v>
      </c>
      <c r="W4" s="212">
        <v>17.670000076293945</v>
      </c>
      <c r="X4" s="212">
        <v>16.579999923706055</v>
      </c>
      <c r="Y4" s="212">
        <v>14.680000305175781</v>
      </c>
      <c r="Z4" s="219">
        <f t="shared" si="0"/>
        <v>17.25166658560435</v>
      </c>
      <c r="AA4" s="151">
        <v>22.09000015258789</v>
      </c>
      <c r="AB4" s="152" t="s">
        <v>303</v>
      </c>
      <c r="AC4" s="2">
        <v>2</v>
      </c>
      <c r="AD4" s="151">
        <v>10.329999923706055</v>
      </c>
      <c r="AE4" s="258" t="s">
        <v>324</v>
      </c>
      <c r="AF4" s="1"/>
    </row>
    <row r="5" spans="1:32" ht="11.25" customHeight="1">
      <c r="A5" s="220">
        <v>3</v>
      </c>
      <c r="B5" s="212">
        <v>14.420000076293945</v>
      </c>
      <c r="C5" s="212">
        <v>14.4399995803833</v>
      </c>
      <c r="D5" s="212">
        <v>14.510000228881836</v>
      </c>
      <c r="E5" s="212">
        <v>14.1899995803833</v>
      </c>
      <c r="F5" s="212">
        <v>14.239999771118164</v>
      </c>
      <c r="G5" s="212">
        <v>14.779999732971191</v>
      </c>
      <c r="H5" s="212">
        <v>16.200000762939453</v>
      </c>
      <c r="I5" s="212">
        <v>16.3700008392334</v>
      </c>
      <c r="J5" s="212">
        <v>18.579999923706055</v>
      </c>
      <c r="K5" s="212">
        <v>20.600000381469727</v>
      </c>
      <c r="L5" s="212">
        <v>23.31999969482422</v>
      </c>
      <c r="M5" s="212">
        <v>23.3799991607666</v>
      </c>
      <c r="N5" s="212">
        <v>22.579999923706055</v>
      </c>
      <c r="O5" s="212">
        <v>22.520000457763672</v>
      </c>
      <c r="P5" s="212">
        <v>22.940000534057617</v>
      </c>
      <c r="Q5" s="212">
        <v>22.549999237060547</v>
      </c>
      <c r="R5" s="212">
        <v>21.90999984741211</v>
      </c>
      <c r="S5" s="212">
        <v>21</v>
      </c>
      <c r="T5" s="212">
        <v>20.299999237060547</v>
      </c>
      <c r="U5" s="212">
        <v>19.579999923706055</v>
      </c>
      <c r="V5" s="212">
        <v>18.360000610351562</v>
      </c>
      <c r="W5" s="212">
        <v>18.15999984741211</v>
      </c>
      <c r="X5" s="212">
        <v>17.65999984741211</v>
      </c>
      <c r="Y5" s="212">
        <v>17.139999389648438</v>
      </c>
      <c r="Z5" s="219">
        <f t="shared" si="0"/>
        <v>18.738749941190083</v>
      </c>
      <c r="AA5" s="151">
        <v>24.079999923706055</v>
      </c>
      <c r="AB5" s="152" t="s">
        <v>234</v>
      </c>
      <c r="AC5" s="2">
        <v>3</v>
      </c>
      <c r="AD5" s="151">
        <v>13.8100004196167</v>
      </c>
      <c r="AE5" s="258" t="s">
        <v>241</v>
      </c>
      <c r="AF5" s="1"/>
    </row>
    <row r="6" spans="1:32" ht="11.25" customHeight="1">
      <c r="A6" s="220">
        <v>4</v>
      </c>
      <c r="B6" s="212">
        <v>16.760000228881836</v>
      </c>
      <c r="C6" s="212">
        <v>16.579999923706055</v>
      </c>
      <c r="D6" s="212">
        <v>16.100000381469727</v>
      </c>
      <c r="E6" s="212">
        <v>15.920000076293945</v>
      </c>
      <c r="F6" s="212">
        <v>15.789999961853027</v>
      </c>
      <c r="G6" s="212">
        <v>16.139999389648438</v>
      </c>
      <c r="H6" s="212">
        <v>17.030000686645508</v>
      </c>
      <c r="I6" s="212">
        <v>18.010000228881836</v>
      </c>
      <c r="J6" s="212">
        <v>19</v>
      </c>
      <c r="K6" s="212">
        <v>19.90999984741211</v>
      </c>
      <c r="L6" s="212">
        <v>20.8799991607666</v>
      </c>
      <c r="M6" s="212">
        <v>20.229999542236328</v>
      </c>
      <c r="N6" s="212">
        <v>20.149999618530273</v>
      </c>
      <c r="O6" s="212">
        <v>20.200000762939453</v>
      </c>
      <c r="P6" s="212">
        <v>20.170000076293945</v>
      </c>
      <c r="Q6" s="212">
        <v>19.760000228881836</v>
      </c>
      <c r="R6" s="212">
        <v>19.729999542236328</v>
      </c>
      <c r="S6" s="212">
        <v>18.920000076293945</v>
      </c>
      <c r="T6" s="212">
        <v>19</v>
      </c>
      <c r="U6" s="212">
        <v>18.81999969482422</v>
      </c>
      <c r="V6" s="212">
        <v>18.360000610351562</v>
      </c>
      <c r="W6" s="212">
        <v>17.729999542236328</v>
      </c>
      <c r="X6" s="212">
        <v>17.440000534057617</v>
      </c>
      <c r="Y6" s="212">
        <v>17.15999984741211</v>
      </c>
      <c r="Z6" s="219">
        <f t="shared" si="0"/>
        <v>18.324583331743877</v>
      </c>
      <c r="AA6" s="151">
        <v>21.350000381469727</v>
      </c>
      <c r="AB6" s="152" t="s">
        <v>304</v>
      </c>
      <c r="AC6" s="2">
        <v>4</v>
      </c>
      <c r="AD6" s="151">
        <v>15.699999809265137</v>
      </c>
      <c r="AE6" s="258" t="s">
        <v>144</v>
      </c>
      <c r="AF6" s="1"/>
    </row>
    <row r="7" spans="1:32" ht="11.25" customHeight="1">
      <c r="A7" s="220">
        <v>5</v>
      </c>
      <c r="B7" s="212">
        <v>17.100000381469727</v>
      </c>
      <c r="C7" s="212">
        <v>16.3799991607666</v>
      </c>
      <c r="D7" s="212">
        <v>16.420000076293945</v>
      </c>
      <c r="E7" s="212">
        <v>14.859999656677246</v>
      </c>
      <c r="F7" s="212">
        <v>15.3100004196167</v>
      </c>
      <c r="G7" s="212">
        <v>15.619999885559082</v>
      </c>
      <c r="H7" s="212">
        <v>16.760000228881836</v>
      </c>
      <c r="I7" s="212">
        <v>17.860000610351562</v>
      </c>
      <c r="J7" s="212">
        <v>17.84000015258789</v>
      </c>
      <c r="K7" s="212">
        <v>18.690000534057617</v>
      </c>
      <c r="L7" s="212">
        <v>18.59000015258789</v>
      </c>
      <c r="M7" s="212">
        <v>18.260000228881836</v>
      </c>
      <c r="N7" s="212">
        <v>18.170000076293945</v>
      </c>
      <c r="O7" s="212">
        <v>18.299999237060547</v>
      </c>
      <c r="P7" s="212">
        <v>17.440000534057617</v>
      </c>
      <c r="Q7" s="212">
        <v>16.479999542236328</v>
      </c>
      <c r="R7" s="212">
        <v>16.239999771118164</v>
      </c>
      <c r="S7" s="212">
        <v>16.020000457763672</v>
      </c>
      <c r="T7" s="212">
        <v>15.569999694824219</v>
      </c>
      <c r="U7" s="212">
        <v>15.449999809265137</v>
      </c>
      <c r="V7" s="212">
        <v>15.510000228881836</v>
      </c>
      <c r="W7" s="212">
        <v>15.239999771118164</v>
      </c>
      <c r="X7" s="212">
        <v>15.279999732971191</v>
      </c>
      <c r="Y7" s="212">
        <v>15.220000267028809</v>
      </c>
      <c r="Z7" s="219">
        <f t="shared" si="0"/>
        <v>16.608750025431316</v>
      </c>
      <c r="AA7" s="151">
        <v>19.510000228881836</v>
      </c>
      <c r="AB7" s="152" t="s">
        <v>305</v>
      </c>
      <c r="AC7" s="2">
        <v>5</v>
      </c>
      <c r="AD7" s="151">
        <v>14.789999961853027</v>
      </c>
      <c r="AE7" s="258" t="s">
        <v>325</v>
      </c>
      <c r="AF7" s="1"/>
    </row>
    <row r="8" spans="1:32" ht="11.25" customHeight="1">
      <c r="A8" s="220">
        <v>6</v>
      </c>
      <c r="B8" s="212">
        <v>15.180000305175781</v>
      </c>
      <c r="C8" s="212">
        <v>15.0600004196167</v>
      </c>
      <c r="D8" s="212">
        <v>15.010000228881836</v>
      </c>
      <c r="E8" s="212">
        <v>14.979999542236328</v>
      </c>
      <c r="F8" s="212">
        <v>14.550000190734863</v>
      </c>
      <c r="G8" s="212">
        <v>14.760000228881836</v>
      </c>
      <c r="H8" s="212">
        <v>14.9399995803833</v>
      </c>
      <c r="I8" s="212">
        <v>15.140000343322754</v>
      </c>
      <c r="J8" s="212">
        <v>16.200000762939453</v>
      </c>
      <c r="K8" s="212">
        <v>17.280000686645508</v>
      </c>
      <c r="L8" s="212">
        <v>16.6299991607666</v>
      </c>
      <c r="M8" s="212">
        <v>16.780000686645508</v>
      </c>
      <c r="N8" s="212">
        <v>17.31999969482422</v>
      </c>
      <c r="O8" s="212">
        <v>16.68000030517578</v>
      </c>
      <c r="P8" s="212">
        <v>15.470000267028809</v>
      </c>
      <c r="Q8" s="212">
        <v>15.010000228881836</v>
      </c>
      <c r="R8" s="212">
        <v>14.6899995803833</v>
      </c>
      <c r="S8" s="212">
        <v>14.640000343322754</v>
      </c>
      <c r="T8" s="212">
        <v>14.430000305175781</v>
      </c>
      <c r="U8" s="212">
        <v>14.569999694824219</v>
      </c>
      <c r="V8" s="212">
        <v>14.229999542236328</v>
      </c>
      <c r="W8" s="212">
        <v>14.369999885559082</v>
      </c>
      <c r="X8" s="212">
        <v>14.510000228881836</v>
      </c>
      <c r="Y8" s="212">
        <v>14.579999923706055</v>
      </c>
      <c r="Z8" s="219">
        <f t="shared" si="0"/>
        <v>15.292083422342936</v>
      </c>
      <c r="AA8" s="151">
        <v>17.829999923706055</v>
      </c>
      <c r="AB8" s="152" t="s">
        <v>78</v>
      </c>
      <c r="AC8" s="2">
        <v>6</v>
      </c>
      <c r="AD8" s="151">
        <v>14.15999984741211</v>
      </c>
      <c r="AE8" s="258" t="s">
        <v>326</v>
      </c>
      <c r="AF8" s="1"/>
    </row>
    <row r="9" spans="1:32" ht="11.25" customHeight="1">
      <c r="A9" s="220">
        <v>7</v>
      </c>
      <c r="B9" s="212">
        <v>14.699999809265137</v>
      </c>
      <c r="C9" s="212">
        <v>14.789999961853027</v>
      </c>
      <c r="D9" s="212">
        <v>14.770000457763672</v>
      </c>
      <c r="E9" s="212">
        <v>14.760000228881836</v>
      </c>
      <c r="F9" s="212">
        <v>14.8100004196167</v>
      </c>
      <c r="G9" s="212">
        <v>15.479999542236328</v>
      </c>
      <c r="H9" s="212">
        <v>16.540000915527344</v>
      </c>
      <c r="I9" s="212">
        <v>16.68000030517578</v>
      </c>
      <c r="J9" s="212">
        <v>16.850000381469727</v>
      </c>
      <c r="K9" s="212">
        <v>16.93000030517578</v>
      </c>
      <c r="L9" s="212">
        <v>17.510000228881836</v>
      </c>
      <c r="M9" s="212">
        <v>17.030000686645508</v>
      </c>
      <c r="N9" s="212">
        <v>17.25</v>
      </c>
      <c r="O9" s="212">
        <v>17.219999313354492</v>
      </c>
      <c r="P9" s="212">
        <v>17.219999313354492</v>
      </c>
      <c r="Q9" s="212">
        <v>16.530000686645508</v>
      </c>
      <c r="R9" s="212">
        <v>15.859999656677246</v>
      </c>
      <c r="S9" s="212">
        <v>15.829999923706055</v>
      </c>
      <c r="T9" s="212">
        <v>15.229999542236328</v>
      </c>
      <c r="U9" s="212">
        <v>15.140000343322754</v>
      </c>
      <c r="V9" s="212">
        <v>15.199999809265137</v>
      </c>
      <c r="W9" s="212">
        <v>14.989999771118164</v>
      </c>
      <c r="X9" s="212">
        <v>15.09000015258789</v>
      </c>
      <c r="Y9" s="212">
        <v>15.420000076293945</v>
      </c>
      <c r="Z9" s="219">
        <f t="shared" si="0"/>
        <v>15.90958340962728</v>
      </c>
      <c r="AA9" s="151">
        <v>17.8700008392334</v>
      </c>
      <c r="AB9" s="152" t="s">
        <v>306</v>
      </c>
      <c r="AC9" s="2">
        <v>7</v>
      </c>
      <c r="AD9" s="151">
        <v>14.5</v>
      </c>
      <c r="AE9" s="258" t="s">
        <v>327</v>
      </c>
      <c r="AF9" s="1"/>
    </row>
    <row r="10" spans="1:32" ht="11.25" customHeight="1">
      <c r="A10" s="220">
        <v>8</v>
      </c>
      <c r="B10" s="212">
        <v>14.850000381469727</v>
      </c>
      <c r="C10" s="212">
        <v>14.180000305175781</v>
      </c>
      <c r="D10" s="212">
        <v>14.220000267028809</v>
      </c>
      <c r="E10" s="212">
        <v>14.270000457763672</v>
      </c>
      <c r="F10" s="212">
        <v>14.329999923706055</v>
      </c>
      <c r="G10" s="212">
        <v>14.319999694824219</v>
      </c>
      <c r="H10" s="212">
        <v>13.75</v>
      </c>
      <c r="I10" s="212">
        <v>13.930000305175781</v>
      </c>
      <c r="J10" s="212">
        <v>13.510000228881836</v>
      </c>
      <c r="K10" s="212">
        <v>14.579999923706055</v>
      </c>
      <c r="L10" s="212">
        <v>16.81999969482422</v>
      </c>
      <c r="M10" s="212">
        <v>15.329999923706055</v>
      </c>
      <c r="N10" s="212">
        <v>15.4399995803833</v>
      </c>
      <c r="O10" s="212">
        <v>15.380000114440918</v>
      </c>
      <c r="P10" s="212">
        <v>15.34000015258789</v>
      </c>
      <c r="Q10" s="212">
        <v>14.649999618530273</v>
      </c>
      <c r="R10" s="212">
        <v>14.5</v>
      </c>
      <c r="S10" s="212">
        <v>14.170000076293945</v>
      </c>
      <c r="T10" s="212">
        <v>14.609999656677246</v>
      </c>
      <c r="U10" s="212">
        <v>15.199999809265137</v>
      </c>
      <c r="V10" s="212">
        <v>15</v>
      </c>
      <c r="W10" s="212">
        <v>15.220000267028809</v>
      </c>
      <c r="X10" s="212">
        <v>15.050000190734863</v>
      </c>
      <c r="Y10" s="212">
        <v>14.050000190734863</v>
      </c>
      <c r="Z10" s="219">
        <f t="shared" si="0"/>
        <v>14.695833365122477</v>
      </c>
      <c r="AA10" s="151">
        <v>17.170000076293945</v>
      </c>
      <c r="AB10" s="152" t="s">
        <v>307</v>
      </c>
      <c r="AC10" s="2">
        <v>8</v>
      </c>
      <c r="AD10" s="151">
        <v>13.350000381469727</v>
      </c>
      <c r="AE10" s="258" t="s">
        <v>328</v>
      </c>
      <c r="AF10" s="1"/>
    </row>
    <row r="11" spans="1:32" ht="11.25" customHeight="1">
      <c r="A11" s="220">
        <v>9</v>
      </c>
      <c r="B11" s="212">
        <v>13.920000076293945</v>
      </c>
      <c r="C11" s="212">
        <v>13.359999656677246</v>
      </c>
      <c r="D11" s="212">
        <v>12.760000228881836</v>
      </c>
      <c r="E11" s="212">
        <v>12.289999961853027</v>
      </c>
      <c r="F11" s="212">
        <v>11.770000457763672</v>
      </c>
      <c r="G11" s="212">
        <v>13.4399995803833</v>
      </c>
      <c r="H11" s="212">
        <v>14.239999771118164</v>
      </c>
      <c r="I11" s="212">
        <v>15.050000190734863</v>
      </c>
      <c r="J11" s="212">
        <v>15.020000457763672</v>
      </c>
      <c r="K11" s="212">
        <v>18.40999984741211</v>
      </c>
      <c r="L11" s="212">
        <v>19.020000457763672</v>
      </c>
      <c r="M11" s="212">
        <v>19.079999923706055</v>
      </c>
      <c r="N11" s="212">
        <v>18.190000534057617</v>
      </c>
      <c r="O11" s="212">
        <v>17.959999084472656</v>
      </c>
      <c r="P11" s="212">
        <v>18.209999084472656</v>
      </c>
      <c r="Q11" s="212">
        <v>18.209999084472656</v>
      </c>
      <c r="R11" s="212">
        <v>17.770000457763672</v>
      </c>
      <c r="S11" s="212">
        <v>17.540000915527344</v>
      </c>
      <c r="T11" s="212">
        <v>17.139999389648438</v>
      </c>
      <c r="U11" s="212">
        <v>16.950000762939453</v>
      </c>
      <c r="V11" s="212">
        <v>16.510000228881836</v>
      </c>
      <c r="W11" s="212">
        <v>15.350000381469727</v>
      </c>
      <c r="X11" s="212">
        <v>14.239999771118164</v>
      </c>
      <c r="Y11" s="212">
        <v>14.069999694824219</v>
      </c>
      <c r="Z11" s="219">
        <f t="shared" si="0"/>
        <v>15.854166666666666</v>
      </c>
      <c r="AA11" s="151">
        <v>19.520000457763672</v>
      </c>
      <c r="AB11" s="152" t="s">
        <v>308</v>
      </c>
      <c r="AC11" s="2">
        <v>9</v>
      </c>
      <c r="AD11" s="151">
        <v>11.699999809265137</v>
      </c>
      <c r="AE11" s="258" t="s">
        <v>302</v>
      </c>
      <c r="AF11" s="1"/>
    </row>
    <row r="12" spans="1:32" ht="11.25" customHeight="1">
      <c r="A12" s="228">
        <v>10</v>
      </c>
      <c r="B12" s="214">
        <v>13.829999923706055</v>
      </c>
      <c r="C12" s="214">
        <v>13.569999694824219</v>
      </c>
      <c r="D12" s="214">
        <v>13.210000038146973</v>
      </c>
      <c r="E12" s="214">
        <v>13.0600004196167</v>
      </c>
      <c r="F12" s="214">
        <v>13.029999732971191</v>
      </c>
      <c r="G12" s="214">
        <v>13.9399995803833</v>
      </c>
      <c r="H12" s="214">
        <v>15.880000114440918</v>
      </c>
      <c r="I12" s="214">
        <v>19.079999923706055</v>
      </c>
      <c r="J12" s="214">
        <v>21.8799991607666</v>
      </c>
      <c r="K12" s="214">
        <v>24.530000686645508</v>
      </c>
      <c r="L12" s="214">
        <v>24.770000457763672</v>
      </c>
      <c r="M12" s="214">
        <v>22.610000610351562</v>
      </c>
      <c r="N12" s="214">
        <v>21.600000381469727</v>
      </c>
      <c r="O12" s="214">
        <v>22.110000610351562</v>
      </c>
      <c r="P12" s="214">
        <v>22.520000457763672</v>
      </c>
      <c r="Q12" s="214">
        <v>22.6299991607666</v>
      </c>
      <c r="R12" s="214">
        <v>22.100000381469727</v>
      </c>
      <c r="S12" s="214">
        <v>21.950000762939453</v>
      </c>
      <c r="T12" s="214">
        <v>21.860000610351562</v>
      </c>
      <c r="U12" s="214">
        <v>21.270000457763672</v>
      </c>
      <c r="V12" s="214">
        <v>17.100000381469727</v>
      </c>
      <c r="W12" s="214">
        <v>15.380000114440918</v>
      </c>
      <c r="X12" s="214">
        <v>15.520000457763672</v>
      </c>
      <c r="Y12" s="214">
        <v>16.15999984741211</v>
      </c>
      <c r="Z12" s="229">
        <f t="shared" si="0"/>
        <v>18.732916831970215</v>
      </c>
      <c r="AA12" s="157">
        <v>25.639999389648438</v>
      </c>
      <c r="AB12" s="215" t="s">
        <v>309</v>
      </c>
      <c r="AC12" s="216">
        <v>10</v>
      </c>
      <c r="AD12" s="157">
        <v>12.859999656677246</v>
      </c>
      <c r="AE12" s="259" t="s">
        <v>329</v>
      </c>
      <c r="AF12" s="1"/>
    </row>
    <row r="13" spans="1:32" ht="11.25" customHeight="1">
      <c r="A13" s="220">
        <v>11</v>
      </c>
      <c r="B13" s="212">
        <v>16.1299991607666</v>
      </c>
      <c r="C13" s="212">
        <v>14.819999694824219</v>
      </c>
      <c r="D13" s="212">
        <v>14.039999961853027</v>
      </c>
      <c r="E13" s="212">
        <v>13.4399995803833</v>
      </c>
      <c r="F13" s="212">
        <v>13.149999618530273</v>
      </c>
      <c r="G13" s="212">
        <v>13.760000228881836</v>
      </c>
      <c r="H13" s="212">
        <v>14.819999694824219</v>
      </c>
      <c r="I13" s="212">
        <v>16.200000762939453</v>
      </c>
      <c r="J13" s="212">
        <v>16.780000686645508</v>
      </c>
      <c r="K13" s="212">
        <v>17.229999542236328</v>
      </c>
      <c r="L13" s="212">
        <v>18.3799991607666</v>
      </c>
      <c r="M13" s="212">
        <v>19.040000915527344</v>
      </c>
      <c r="N13" s="212">
        <v>19.100000381469727</v>
      </c>
      <c r="O13" s="212">
        <v>18.020000457763672</v>
      </c>
      <c r="P13" s="212">
        <v>16.719999313354492</v>
      </c>
      <c r="Q13" s="212">
        <v>16.6200008392334</v>
      </c>
      <c r="R13" s="212">
        <v>15.170000076293945</v>
      </c>
      <c r="S13" s="212">
        <v>14.460000038146973</v>
      </c>
      <c r="T13" s="212">
        <v>13.609999656677246</v>
      </c>
      <c r="U13" s="212">
        <v>13.40999984741211</v>
      </c>
      <c r="V13" s="212">
        <v>13.600000381469727</v>
      </c>
      <c r="W13" s="212">
        <v>13.90999984741211</v>
      </c>
      <c r="X13" s="212">
        <v>14.989999771118164</v>
      </c>
      <c r="Y13" s="212">
        <v>15.670000076293945</v>
      </c>
      <c r="Z13" s="219">
        <f t="shared" si="0"/>
        <v>15.544583320617676</v>
      </c>
      <c r="AA13" s="151">
        <v>19.739999771118164</v>
      </c>
      <c r="AB13" s="152" t="s">
        <v>310</v>
      </c>
      <c r="AC13" s="2">
        <v>11</v>
      </c>
      <c r="AD13" s="151">
        <v>13.09000015258789</v>
      </c>
      <c r="AE13" s="258" t="s">
        <v>330</v>
      </c>
      <c r="AF13" s="1"/>
    </row>
    <row r="14" spans="1:32" ht="11.25" customHeight="1">
      <c r="A14" s="220">
        <v>12</v>
      </c>
      <c r="B14" s="212">
        <v>16.049999237060547</v>
      </c>
      <c r="C14" s="212">
        <v>15.739999771118164</v>
      </c>
      <c r="D14" s="212">
        <v>15.489999771118164</v>
      </c>
      <c r="E14" s="212">
        <v>15.369999885559082</v>
      </c>
      <c r="F14" s="212">
        <v>15.119999885559082</v>
      </c>
      <c r="G14" s="212">
        <v>16.540000915527344</v>
      </c>
      <c r="H14" s="212">
        <v>17.8700008392334</v>
      </c>
      <c r="I14" s="212">
        <v>17.18000030517578</v>
      </c>
      <c r="J14" s="212">
        <v>18.149999618530273</v>
      </c>
      <c r="K14" s="212">
        <v>19.1299991607666</v>
      </c>
      <c r="L14" s="212">
        <v>19.1200008392334</v>
      </c>
      <c r="M14" s="212">
        <v>18.780000686645508</v>
      </c>
      <c r="N14" s="212">
        <v>20.139999389648438</v>
      </c>
      <c r="O14" s="212">
        <v>20.209999084472656</v>
      </c>
      <c r="P14" s="212">
        <v>19.209999084472656</v>
      </c>
      <c r="Q14" s="212">
        <v>18.8799991607666</v>
      </c>
      <c r="R14" s="212">
        <v>19.18000030517578</v>
      </c>
      <c r="S14" s="212">
        <v>19.780000686645508</v>
      </c>
      <c r="T14" s="212">
        <v>20.469999313354492</v>
      </c>
      <c r="U14" s="212">
        <v>20.1299991607666</v>
      </c>
      <c r="V14" s="212">
        <v>19.760000228881836</v>
      </c>
      <c r="W14" s="212">
        <v>19.610000610351562</v>
      </c>
      <c r="X14" s="212">
        <v>18.239999771118164</v>
      </c>
      <c r="Y14" s="212">
        <v>17.829999923706055</v>
      </c>
      <c r="Z14" s="219">
        <f t="shared" si="0"/>
        <v>18.24916656812032</v>
      </c>
      <c r="AA14" s="151">
        <v>20.639999389648438</v>
      </c>
      <c r="AB14" s="152" t="s">
        <v>311</v>
      </c>
      <c r="AC14" s="2">
        <v>12</v>
      </c>
      <c r="AD14" s="151">
        <v>14.850000381469727</v>
      </c>
      <c r="AE14" s="258" t="s">
        <v>142</v>
      </c>
      <c r="AF14" s="1"/>
    </row>
    <row r="15" spans="1:32" ht="11.25" customHeight="1">
      <c r="A15" s="220">
        <v>13</v>
      </c>
      <c r="B15" s="212">
        <v>16.520000457763672</v>
      </c>
      <c r="C15" s="212">
        <v>17.3799991607666</v>
      </c>
      <c r="D15" s="212">
        <v>17.420000076293945</v>
      </c>
      <c r="E15" s="212">
        <v>16.81999969482422</v>
      </c>
      <c r="F15" s="212">
        <v>16.670000076293945</v>
      </c>
      <c r="G15" s="212">
        <v>17.06999969482422</v>
      </c>
      <c r="H15" s="212">
        <v>18.639999389648438</v>
      </c>
      <c r="I15" s="212">
        <v>19.959999084472656</v>
      </c>
      <c r="J15" s="212">
        <v>20.8799991607666</v>
      </c>
      <c r="K15" s="212">
        <v>20.940000534057617</v>
      </c>
      <c r="L15" s="212">
        <v>22.110000610351562</v>
      </c>
      <c r="M15" s="212">
        <v>21.309999465942383</v>
      </c>
      <c r="N15" s="212">
        <v>21.700000762939453</v>
      </c>
      <c r="O15" s="212">
        <v>21.459999084472656</v>
      </c>
      <c r="P15" s="212">
        <v>20.549999237060547</v>
      </c>
      <c r="Q15" s="212">
        <v>18.68000030517578</v>
      </c>
      <c r="R15" s="212">
        <v>16.530000686645508</v>
      </c>
      <c r="S15" s="212">
        <v>16.420000076293945</v>
      </c>
      <c r="T15" s="212">
        <v>16.149999618530273</v>
      </c>
      <c r="U15" s="212">
        <v>15.920000076293945</v>
      </c>
      <c r="V15" s="212">
        <v>15.220000267028809</v>
      </c>
      <c r="W15" s="212">
        <v>14.239999771118164</v>
      </c>
      <c r="X15" s="212">
        <v>14.300000190734863</v>
      </c>
      <c r="Y15" s="212">
        <v>13.960000038146973</v>
      </c>
      <c r="Z15" s="219">
        <f t="shared" si="0"/>
        <v>17.952083230018616</v>
      </c>
      <c r="AA15" s="151">
        <v>22.40999984741211</v>
      </c>
      <c r="AB15" s="152" t="s">
        <v>312</v>
      </c>
      <c r="AC15" s="2">
        <v>13</v>
      </c>
      <c r="AD15" s="151">
        <v>13.960000038146973</v>
      </c>
      <c r="AE15" s="258" t="s">
        <v>331</v>
      </c>
      <c r="AF15" s="1"/>
    </row>
    <row r="16" spans="1:32" ht="11.25" customHeight="1">
      <c r="A16" s="220">
        <v>14</v>
      </c>
      <c r="B16" s="212">
        <v>12.829999923706055</v>
      </c>
      <c r="C16" s="212">
        <v>12.350000381469727</v>
      </c>
      <c r="D16" s="212">
        <v>11.6899995803833</v>
      </c>
      <c r="E16" s="212">
        <v>10.550000190734863</v>
      </c>
      <c r="F16" s="212">
        <v>8.59000015258789</v>
      </c>
      <c r="G16" s="212">
        <v>10.079999923706055</v>
      </c>
      <c r="H16" s="212">
        <v>12.319999694824219</v>
      </c>
      <c r="I16" s="212">
        <v>14.510000228881836</v>
      </c>
      <c r="J16" s="212">
        <v>17.09000015258789</v>
      </c>
      <c r="K16" s="212">
        <v>20.299999237060547</v>
      </c>
      <c r="L16" s="212">
        <v>21.059999465942383</v>
      </c>
      <c r="M16" s="212">
        <v>22.989999771118164</v>
      </c>
      <c r="N16" s="212">
        <v>23.260000228881836</v>
      </c>
      <c r="O16" s="212">
        <v>21.739999771118164</v>
      </c>
      <c r="P16" s="212">
        <v>19.700000762939453</v>
      </c>
      <c r="Q16" s="212">
        <v>19.6200008392334</v>
      </c>
      <c r="R16" s="212">
        <v>19.219999313354492</v>
      </c>
      <c r="S16" s="212">
        <v>16.600000381469727</v>
      </c>
      <c r="T16" s="212">
        <v>15.09000015258789</v>
      </c>
      <c r="U16" s="212">
        <v>14.329999923706055</v>
      </c>
      <c r="V16" s="212">
        <v>12.279999732971191</v>
      </c>
      <c r="W16" s="212">
        <v>11.760000228881836</v>
      </c>
      <c r="X16" s="212">
        <v>11.100000381469727</v>
      </c>
      <c r="Y16" s="212">
        <v>10.890000343322754</v>
      </c>
      <c r="Z16" s="219">
        <f t="shared" si="0"/>
        <v>15.414583365122477</v>
      </c>
      <c r="AA16" s="151">
        <v>23.75</v>
      </c>
      <c r="AB16" s="152" t="s">
        <v>66</v>
      </c>
      <c r="AC16" s="2">
        <v>14</v>
      </c>
      <c r="AD16" s="151">
        <v>8.369999885559082</v>
      </c>
      <c r="AE16" s="258" t="s">
        <v>332</v>
      </c>
      <c r="AF16" s="1"/>
    </row>
    <row r="17" spans="1:32" ht="11.25" customHeight="1">
      <c r="A17" s="220">
        <v>15</v>
      </c>
      <c r="B17" s="212">
        <v>10.859999656677246</v>
      </c>
      <c r="C17" s="212">
        <v>10.970000267028809</v>
      </c>
      <c r="D17" s="212">
        <v>10.619999885559082</v>
      </c>
      <c r="E17" s="212">
        <v>10.270000457763672</v>
      </c>
      <c r="F17" s="212">
        <v>10.800000190734863</v>
      </c>
      <c r="G17" s="212">
        <v>11.069999694824219</v>
      </c>
      <c r="H17" s="212">
        <v>12.710000038146973</v>
      </c>
      <c r="I17" s="212">
        <v>13.319999694824219</v>
      </c>
      <c r="J17" s="212">
        <v>13.420000076293945</v>
      </c>
      <c r="K17" s="212">
        <v>13.819999694824219</v>
      </c>
      <c r="L17" s="212">
        <v>14.329999923706055</v>
      </c>
      <c r="M17" s="212">
        <v>14.84000015258789</v>
      </c>
      <c r="N17" s="212">
        <v>14.729999542236328</v>
      </c>
      <c r="O17" s="212">
        <v>14.859999656677246</v>
      </c>
      <c r="P17" s="212">
        <v>14.029999732971191</v>
      </c>
      <c r="Q17" s="212">
        <v>14.100000381469727</v>
      </c>
      <c r="R17" s="212">
        <v>13.770000457763672</v>
      </c>
      <c r="S17" s="212">
        <v>13.609999656677246</v>
      </c>
      <c r="T17" s="212">
        <v>12.930000305175781</v>
      </c>
      <c r="U17" s="212">
        <v>12.890000343322754</v>
      </c>
      <c r="V17" s="212">
        <v>12.699999809265137</v>
      </c>
      <c r="W17" s="212">
        <v>12.600000381469727</v>
      </c>
      <c r="X17" s="212">
        <v>12.180000305175781</v>
      </c>
      <c r="Y17" s="212">
        <v>12.229999542236328</v>
      </c>
      <c r="Z17" s="219">
        <f t="shared" si="0"/>
        <v>12.819166660308838</v>
      </c>
      <c r="AA17" s="151">
        <v>15.489999771118164</v>
      </c>
      <c r="AB17" s="152" t="s">
        <v>313</v>
      </c>
      <c r="AC17" s="2">
        <v>15</v>
      </c>
      <c r="AD17" s="151">
        <v>9.739999771118164</v>
      </c>
      <c r="AE17" s="258" t="s">
        <v>333</v>
      </c>
      <c r="AF17" s="1"/>
    </row>
    <row r="18" spans="1:32" ht="11.25" customHeight="1">
      <c r="A18" s="220">
        <v>16</v>
      </c>
      <c r="B18" s="212">
        <v>12.210000038146973</v>
      </c>
      <c r="C18" s="212">
        <v>11.270000457763672</v>
      </c>
      <c r="D18" s="212">
        <v>11.180000305175781</v>
      </c>
      <c r="E18" s="212">
        <v>11.720000267028809</v>
      </c>
      <c r="F18" s="212">
        <v>12.470000267028809</v>
      </c>
      <c r="G18" s="212">
        <v>12.600000381469727</v>
      </c>
      <c r="H18" s="212">
        <v>13.619999885559082</v>
      </c>
      <c r="I18" s="212">
        <v>15.350000381469727</v>
      </c>
      <c r="J18" s="212">
        <v>16.979999542236328</v>
      </c>
      <c r="K18" s="212">
        <v>18.010000228881836</v>
      </c>
      <c r="L18" s="212">
        <v>18.3700008392334</v>
      </c>
      <c r="M18" s="212">
        <v>17.780000686645508</v>
      </c>
      <c r="N18" s="212">
        <v>18.530000686645508</v>
      </c>
      <c r="O18" s="212">
        <v>18.75</v>
      </c>
      <c r="P18" s="212">
        <v>18.8700008392334</v>
      </c>
      <c r="Q18" s="212">
        <v>18.31999969482422</v>
      </c>
      <c r="R18" s="212">
        <v>18.149999618530273</v>
      </c>
      <c r="S18" s="212">
        <v>17.770000457763672</v>
      </c>
      <c r="T18" s="212">
        <v>17.200000762939453</v>
      </c>
      <c r="U18" s="212">
        <v>16.8700008392334</v>
      </c>
      <c r="V18" s="212">
        <v>16.739999771118164</v>
      </c>
      <c r="W18" s="212">
        <v>16.850000381469727</v>
      </c>
      <c r="X18" s="212">
        <v>16.270000457763672</v>
      </c>
      <c r="Y18" s="212">
        <v>15.470000267028809</v>
      </c>
      <c r="Z18" s="219">
        <f t="shared" si="0"/>
        <v>15.889583627382914</v>
      </c>
      <c r="AA18" s="151">
        <v>19.15999984741211</v>
      </c>
      <c r="AB18" s="152" t="s">
        <v>130</v>
      </c>
      <c r="AC18" s="2">
        <v>16</v>
      </c>
      <c r="AD18" s="151">
        <v>10.930000305175781</v>
      </c>
      <c r="AE18" s="258" t="s">
        <v>334</v>
      </c>
      <c r="AF18" s="1"/>
    </row>
    <row r="19" spans="1:32" ht="11.25" customHeight="1">
      <c r="A19" s="220">
        <v>17</v>
      </c>
      <c r="B19" s="212">
        <v>14.84000015258789</v>
      </c>
      <c r="C19" s="212">
        <v>14.729999542236328</v>
      </c>
      <c r="D19" s="212">
        <v>14.579999923706055</v>
      </c>
      <c r="E19" s="212">
        <v>14.979999542236328</v>
      </c>
      <c r="F19" s="212">
        <v>15.25</v>
      </c>
      <c r="G19" s="212">
        <v>15.649999618530273</v>
      </c>
      <c r="H19" s="212">
        <v>15.930000305175781</v>
      </c>
      <c r="I19" s="212">
        <v>15.989999771118164</v>
      </c>
      <c r="J19" s="212">
        <v>15.989999771118164</v>
      </c>
      <c r="K19" s="212">
        <v>15.630000114440918</v>
      </c>
      <c r="L19" s="212">
        <v>16.149999618530273</v>
      </c>
      <c r="M19" s="212">
        <v>18.270000457763672</v>
      </c>
      <c r="N19" s="212">
        <v>19.40999984741211</v>
      </c>
      <c r="O19" s="212">
        <v>19.139999389648438</v>
      </c>
      <c r="P19" s="212">
        <v>18.690000534057617</v>
      </c>
      <c r="Q19" s="212">
        <v>18.299999237060547</v>
      </c>
      <c r="R19" s="212">
        <v>18.139999389648438</v>
      </c>
      <c r="S19" s="212">
        <v>17.8700008392334</v>
      </c>
      <c r="T19" s="212">
        <v>18.56999969482422</v>
      </c>
      <c r="U19" s="212">
        <v>19.15999984741211</v>
      </c>
      <c r="V19" s="212">
        <v>19.43000030517578</v>
      </c>
      <c r="W19" s="212">
        <v>20.18000030517578</v>
      </c>
      <c r="X19" s="212">
        <v>20.829999923706055</v>
      </c>
      <c r="Y19" s="212">
        <v>20.920000076293945</v>
      </c>
      <c r="Z19" s="219">
        <f t="shared" si="0"/>
        <v>17.442916591962177</v>
      </c>
      <c r="AA19" s="151">
        <v>21.010000228881836</v>
      </c>
      <c r="AB19" s="152" t="s">
        <v>314</v>
      </c>
      <c r="AC19" s="2">
        <v>17</v>
      </c>
      <c r="AD19" s="151">
        <v>14.470000267028809</v>
      </c>
      <c r="AE19" s="258" t="s">
        <v>335</v>
      </c>
      <c r="AF19" s="1"/>
    </row>
    <row r="20" spans="1:32" ht="11.25" customHeight="1">
      <c r="A20" s="220">
        <v>18</v>
      </c>
      <c r="B20" s="212">
        <v>21.229999542236328</v>
      </c>
      <c r="C20" s="212">
        <v>20.989999771118164</v>
      </c>
      <c r="D20" s="212">
        <v>20.639999389648438</v>
      </c>
      <c r="E20" s="212">
        <v>19.84000015258789</v>
      </c>
      <c r="F20" s="212">
        <v>16.8799991607666</v>
      </c>
      <c r="G20" s="212">
        <v>17.43000030517578</v>
      </c>
      <c r="H20" s="212">
        <v>19.489999771118164</v>
      </c>
      <c r="I20" s="212">
        <v>20.8700008392334</v>
      </c>
      <c r="J20" s="212">
        <v>22.860000610351562</v>
      </c>
      <c r="K20" s="212">
        <v>24.799999237060547</v>
      </c>
      <c r="L20" s="212">
        <v>25.559999465942383</v>
      </c>
      <c r="M20" s="212">
        <v>26.040000915527344</v>
      </c>
      <c r="N20" s="212">
        <v>20.81999969482422</v>
      </c>
      <c r="O20" s="212">
        <v>19.940000534057617</v>
      </c>
      <c r="P20" s="212">
        <v>20.299999237060547</v>
      </c>
      <c r="Q20" s="212">
        <v>20.270000457763672</v>
      </c>
      <c r="R20" s="212">
        <v>19.8799991607666</v>
      </c>
      <c r="S20" s="212">
        <v>19.420000076293945</v>
      </c>
      <c r="T20" s="212">
        <v>19.34000015258789</v>
      </c>
      <c r="U20" s="212">
        <v>19.3700008392334</v>
      </c>
      <c r="V20" s="212">
        <v>19.329999923706055</v>
      </c>
      <c r="W20" s="212">
        <v>19.25</v>
      </c>
      <c r="X20" s="212">
        <v>19.229999542236328</v>
      </c>
      <c r="Y20" s="212">
        <v>18.989999771118164</v>
      </c>
      <c r="Z20" s="219">
        <f t="shared" si="0"/>
        <v>20.53208327293396</v>
      </c>
      <c r="AA20" s="151">
        <v>27.450000762939453</v>
      </c>
      <c r="AB20" s="152" t="s">
        <v>315</v>
      </c>
      <c r="AC20" s="2">
        <v>18</v>
      </c>
      <c r="AD20" s="151">
        <v>16.709999084472656</v>
      </c>
      <c r="AE20" s="258" t="s">
        <v>336</v>
      </c>
      <c r="AF20" s="1"/>
    </row>
    <row r="21" spans="1:32" ht="11.25" customHeight="1">
      <c r="A21" s="220">
        <v>19</v>
      </c>
      <c r="B21" s="212">
        <v>18.700000762939453</v>
      </c>
      <c r="C21" s="212">
        <v>17.8700008392334</v>
      </c>
      <c r="D21" s="212">
        <v>16.59000015258789</v>
      </c>
      <c r="E21" s="212">
        <v>16.84000015258789</v>
      </c>
      <c r="F21" s="212">
        <v>15.949999809265137</v>
      </c>
      <c r="G21" s="212">
        <v>16.770000457763672</v>
      </c>
      <c r="H21" s="212">
        <v>17.790000915527344</v>
      </c>
      <c r="I21" s="212">
        <v>19.93000030517578</v>
      </c>
      <c r="J21" s="212">
        <v>22.610000610351562</v>
      </c>
      <c r="K21" s="212">
        <v>24.899999618530273</v>
      </c>
      <c r="L21" s="212">
        <v>25.90999984741211</v>
      </c>
      <c r="M21" s="212">
        <v>24.170000076293945</v>
      </c>
      <c r="N21" s="212">
        <v>22.479999542236328</v>
      </c>
      <c r="O21" s="212">
        <v>22.280000686645508</v>
      </c>
      <c r="P21" s="212">
        <v>21.81999969482422</v>
      </c>
      <c r="Q21" s="212">
        <v>22.540000915527344</v>
      </c>
      <c r="R21" s="212">
        <v>21.899999618530273</v>
      </c>
      <c r="S21" s="212">
        <v>23.06999969482422</v>
      </c>
      <c r="T21" s="212">
        <v>22.530000686645508</v>
      </c>
      <c r="U21" s="212">
        <v>21.170000076293945</v>
      </c>
      <c r="V21" s="212">
        <v>19.8700008392334</v>
      </c>
      <c r="W21" s="212">
        <v>19.520000457763672</v>
      </c>
      <c r="X21" s="212">
        <v>18.770000457763672</v>
      </c>
      <c r="Y21" s="212">
        <v>17.31999969482422</v>
      </c>
      <c r="Z21" s="219">
        <f t="shared" si="0"/>
        <v>20.4708335796992</v>
      </c>
      <c r="AA21" s="151">
        <v>26.31999969482422</v>
      </c>
      <c r="AB21" s="152" t="s">
        <v>316</v>
      </c>
      <c r="AC21" s="2">
        <v>19</v>
      </c>
      <c r="AD21" s="151">
        <v>15.819999694824219</v>
      </c>
      <c r="AE21" s="258" t="s">
        <v>204</v>
      </c>
      <c r="AF21" s="1"/>
    </row>
    <row r="22" spans="1:32" ht="11.25" customHeight="1">
      <c r="A22" s="228">
        <v>20</v>
      </c>
      <c r="B22" s="214">
        <v>17.049999237060547</v>
      </c>
      <c r="C22" s="214">
        <v>17.729999542236328</v>
      </c>
      <c r="D22" s="214">
        <v>15.569999694824219</v>
      </c>
      <c r="E22" s="214">
        <v>14.699999809265137</v>
      </c>
      <c r="F22" s="214">
        <v>14.600000381469727</v>
      </c>
      <c r="G22" s="214">
        <v>15.859999656677246</v>
      </c>
      <c r="H22" s="214">
        <v>17.649999618530273</v>
      </c>
      <c r="I22" s="214">
        <v>20.93000030517578</v>
      </c>
      <c r="J22" s="214">
        <v>22.139999389648438</v>
      </c>
      <c r="K22" s="214">
        <v>23.56999969482422</v>
      </c>
      <c r="L22" s="214">
        <v>22.700000762939453</v>
      </c>
      <c r="M22" s="214">
        <v>22.040000915527344</v>
      </c>
      <c r="N22" s="214">
        <v>21.68000030517578</v>
      </c>
      <c r="O22" s="214">
        <v>21.229999542236328</v>
      </c>
      <c r="P22" s="214">
        <v>20.219999313354492</v>
      </c>
      <c r="Q22" s="214">
        <v>20.899999618530273</v>
      </c>
      <c r="R22" s="214">
        <v>19.780000686645508</v>
      </c>
      <c r="S22" s="214">
        <v>19.780000686645508</v>
      </c>
      <c r="T22" s="214">
        <v>18.84000015258789</v>
      </c>
      <c r="U22" s="214">
        <v>18.3799991607666</v>
      </c>
      <c r="V22" s="214">
        <v>18.1200008392334</v>
      </c>
      <c r="W22" s="214">
        <v>17.31999969482422</v>
      </c>
      <c r="X22" s="214">
        <v>16.280000686645508</v>
      </c>
      <c r="Y22" s="214">
        <v>15.350000381469727</v>
      </c>
      <c r="Z22" s="229">
        <f t="shared" si="0"/>
        <v>18.85083333651225</v>
      </c>
      <c r="AA22" s="157">
        <v>24.260000228881836</v>
      </c>
      <c r="AB22" s="215" t="s">
        <v>235</v>
      </c>
      <c r="AC22" s="216">
        <v>20</v>
      </c>
      <c r="AD22" s="157">
        <v>14.460000038146973</v>
      </c>
      <c r="AE22" s="259" t="s">
        <v>337</v>
      </c>
      <c r="AF22" s="1"/>
    </row>
    <row r="23" spans="1:32" ht="11.25" customHeight="1">
      <c r="A23" s="220">
        <v>21</v>
      </c>
      <c r="B23" s="212">
        <v>15.1899995803833</v>
      </c>
      <c r="C23" s="212">
        <v>14.220000267028809</v>
      </c>
      <c r="D23" s="212">
        <v>13.8100004196167</v>
      </c>
      <c r="E23" s="212">
        <v>13.670000076293945</v>
      </c>
      <c r="F23" s="212">
        <v>13.59000015258789</v>
      </c>
      <c r="G23" s="212">
        <v>14.609999656677246</v>
      </c>
      <c r="H23" s="212">
        <v>16.809999465942383</v>
      </c>
      <c r="I23" s="212">
        <v>20.020000457763672</v>
      </c>
      <c r="J23" s="212">
        <v>23.600000381469727</v>
      </c>
      <c r="K23" s="212">
        <v>26.420000076293945</v>
      </c>
      <c r="L23" s="212">
        <v>25.34000015258789</v>
      </c>
      <c r="M23" s="212">
        <v>23.59000015258789</v>
      </c>
      <c r="N23" s="212">
        <v>22.6200008392334</v>
      </c>
      <c r="O23" s="212">
        <v>22.690000534057617</v>
      </c>
      <c r="P23" s="212">
        <v>23.219999313354492</v>
      </c>
      <c r="Q23" s="212">
        <v>23.729999542236328</v>
      </c>
      <c r="R23" s="212">
        <v>23.290000915527344</v>
      </c>
      <c r="S23" s="212">
        <v>22.899999618530273</v>
      </c>
      <c r="T23" s="212">
        <v>23.81999969482422</v>
      </c>
      <c r="U23" s="212">
        <v>22.709999084472656</v>
      </c>
      <c r="V23" s="212">
        <v>22.020000457763672</v>
      </c>
      <c r="W23" s="212">
        <v>22.3700008392334</v>
      </c>
      <c r="X23" s="212">
        <v>22.209999084472656</v>
      </c>
      <c r="Y23" s="212">
        <v>21.790000915527344</v>
      </c>
      <c r="Z23" s="219">
        <f t="shared" si="0"/>
        <v>20.59333340326945</v>
      </c>
      <c r="AA23" s="151">
        <v>28.40999984741211</v>
      </c>
      <c r="AB23" s="152" t="s">
        <v>317</v>
      </c>
      <c r="AC23" s="2">
        <v>21</v>
      </c>
      <c r="AD23" s="151">
        <v>13.40999984741211</v>
      </c>
      <c r="AE23" s="258" t="s">
        <v>192</v>
      </c>
      <c r="AF23" s="1"/>
    </row>
    <row r="24" spans="1:32" ht="11.25" customHeight="1">
      <c r="A24" s="220">
        <v>22</v>
      </c>
      <c r="B24" s="212">
        <v>21.75</v>
      </c>
      <c r="C24" s="212">
        <v>21.420000076293945</v>
      </c>
      <c r="D24" s="212">
        <v>21.020000457763672</v>
      </c>
      <c r="E24" s="212">
        <v>20.75</v>
      </c>
      <c r="F24" s="212">
        <v>19.950000762939453</v>
      </c>
      <c r="G24" s="212">
        <v>19.010000228881836</v>
      </c>
      <c r="H24" s="212">
        <v>19.709999084472656</v>
      </c>
      <c r="I24" s="212">
        <v>19.489999771118164</v>
      </c>
      <c r="J24" s="212">
        <v>19.739999771118164</v>
      </c>
      <c r="K24" s="212">
        <v>20.770000457763672</v>
      </c>
      <c r="L24" s="212">
        <v>21.059999465942383</v>
      </c>
      <c r="M24" s="212">
        <v>22.229999542236328</v>
      </c>
      <c r="N24" s="212">
        <v>22.510000228881836</v>
      </c>
      <c r="O24" s="212">
        <v>22.43000030517578</v>
      </c>
      <c r="P24" s="212">
        <v>21.389999389648438</v>
      </c>
      <c r="Q24" s="212">
        <v>21.059999465942383</v>
      </c>
      <c r="R24" s="212">
        <v>20.700000762939453</v>
      </c>
      <c r="S24" s="212">
        <v>20.09000015258789</v>
      </c>
      <c r="T24" s="212">
        <v>20.020000457763672</v>
      </c>
      <c r="U24" s="212">
        <v>20.399999618530273</v>
      </c>
      <c r="V24" s="212">
        <v>20.34000015258789</v>
      </c>
      <c r="W24" s="212">
        <v>20.399999618530273</v>
      </c>
      <c r="X24" s="212">
        <v>19.649999618530273</v>
      </c>
      <c r="Y24" s="212">
        <v>19.360000610351562</v>
      </c>
      <c r="Z24" s="219">
        <f t="shared" si="0"/>
        <v>20.635416666666668</v>
      </c>
      <c r="AA24" s="151">
        <v>23.850000381469727</v>
      </c>
      <c r="AB24" s="152" t="s">
        <v>318</v>
      </c>
      <c r="AC24" s="2">
        <v>22</v>
      </c>
      <c r="AD24" s="151">
        <v>18.6299991607666</v>
      </c>
      <c r="AE24" s="258" t="s">
        <v>254</v>
      </c>
      <c r="AF24" s="1"/>
    </row>
    <row r="25" spans="1:32" ht="11.25" customHeight="1">
      <c r="A25" s="220">
        <v>23</v>
      </c>
      <c r="B25" s="212">
        <v>19.959999084472656</v>
      </c>
      <c r="C25" s="212">
        <v>20.209999084472656</v>
      </c>
      <c r="D25" s="212">
        <v>20.1200008392334</v>
      </c>
      <c r="E25" s="212">
        <v>17.899999618530273</v>
      </c>
      <c r="F25" s="212">
        <v>18.030000686645508</v>
      </c>
      <c r="G25" s="212">
        <v>18.65999984741211</v>
      </c>
      <c r="H25" s="212">
        <v>20.260000228881836</v>
      </c>
      <c r="I25" s="212">
        <v>21.309999465942383</v>
      </c>
      <c r="J25" s="212">
        <v>20.8700008392334</v>
      </c>
      <c r="K25" s="212">
        <v>21.459999084472656</v>
      </c>
      <c r="L25" s="212">
        <v>20.850000381469727</v>
      </c>
      <c r="M25" s="212">
        <v>22.43000030517578</v>
      </c>
      <c r="N25" s="212">
        <v>22.020000457763672</v>
      </c>
      <c r="O25" s="212">
        <v>21.43000030517578</v>
      </c>
      <c r="P25" s="212">
        <v>20.84000015258789</v>
      </c>
      <c r="Q25" s="212">
        <v>20.420000076293945</v>
      </c>
      <c r="R25" s="212">
        <v>20.3799991607666</v>
      </c>
      <c r="S25" s="212">
        <v>19.790000915527344</v>
      </c>
      <c r="T25" s="212">
        <v>19.020000457763672</v>
      </c>
      <c r="U25" s="212">
        <v>18.760000228881836</v>
      </c>
      <c r="V25" s="212">
        <v>18.6299991607666</v>
      </c>
      <c r="W25" s="212">
        <v>18.459999084472656</v>
      </c>
      <c r="X25" s="212">
        <v>18.3799991607666</v>
      </c>
      <c r="Y25" s="212">
        <v>19</v>
      </c>
      <c r="Z25" s="219">
        <f t="shared" si="0"/>
        <v>19.96624994277954</v>
      </c>
      <c r="AA25" s="151">
        <v>22.940000534057617</v>
      </c>
      <c r="AB25" s="152" t="s">
        <v>127</v>
      </c>
      <c r="AC25" s="2">
        <v>23</v>
      </c>
      <c r="AD25" s="151">
        <v>17.770000457763672</v>
      </c>
      <c r="AE25" s="258" t="s">
        <v>338</v>
      </c>
      <c r="AF25" s="1"/>
    </row>
    <row r="26" spans="1:32" ht="11.25" customHeight="1">
      <c r="A26" s="220">
        <v>24</v>
      </c>
      <c r="B26" s="212">
        <v>18.729999542236328</v>
      </c>
      <c r="C26" s="212">
        <v>17.700000762939453</v>
      </c>
      <c r="D26" s="212">
        <v>17.770000457763672</v>
      </c>
      <c r="E26" s="212">
        <v>17.56999969482422</v>
      </c>
      <c r="F26" s="212">
        <v>16.649999618530273</v>
      </c>
      <c r="G26" s="212">
        <v>16.84000015258789</v>
      </c>
      <c r="H26" s="212">
        <v>17.399999618530273</v>
      </c>
      <c r="I26" s="212">
        <v>17.440000534057617</v>
      </c>
      <c r="J26" s="212">
        <v>17.75</v>
      </c>
      <c r="K26" s="212">
        <v>17.8799991607666</v>
      </c>
      <c r="L26" s="212">
        <v>18.360000610351562</v>
      </c>
      <c r="M26" s="212">
        <v>18.75</v>
      </c>
      <c r="N26" s="212">
        <v>19.1200008392334</v>
      </c>
      <c r="O26" s="212">
        <v>19.829999923706055</v>
      </c>
      <c r="P26" s="212">
        <v>18.84000015258789</v>
      </c>
      <c r="Q26" s="212">
        <v>17.549999237060547</v>
      </c>
      <c r="R26" s="212">
        <v>19.139999389648438</v>
      </c>
      <c r="S26" s="212">
        <v>19.200000762939453</v>
      </c>
      <c r="T26" s="212">
        <v>18.530000686645508</v>
      </c>
      <c r="U26" s="212">
        <v>18.299999237060547</v>
      </c>
      <c r="V26" s="212">
        <v>18.200000762939453</v>
      </c>
      <c r="W26" s="212">
        <v>17.690000534057617</v>
      </c>
      <c r="X26" s="212">
        <v>15.489999771118164</v>
      </c>
      <c r="Y26" s="212">
        <v>14.479999542236328</v>
      </c>
      <c r="Z26" s="219">
        <f t="shared" si="0"/>
        <v>17.883750041325886</v>
      </c>
      <c r="AA26" s="151">
        <v>19.940000534057617</v>
      </c>
      <c r="AB26" s="152" t="s">
        <v>319</v>
      </c>
      <c r="AC26" s="2">
        <v>24</v>
      </c>
      <c r="AD26" s="151">
        <v>14.470000267028809</v>
      </c>
      <c r="AE26" s="258" t="s">
        <v>84</v>
      </c>
      <c r="AF26" s="1"/>
    </row>
    <row r="27" spans="1:32" ht="11.25" customHeight="1">
      <c r="A27" s="220">
        <v>25</v>
      </c>
      <c r="B27" s="212">
        <v>14.1899995803833</v>
      </c>
      <c r="C27" s="212">
        <v>14.5</v>
      </c>
      <c r="D27" s="212">
        <v>14.420000076293945</v>
      </c>
      <c r="E27" s="212">
        <v>14.399999618530273</v>
      </c>
      <c r="F27" s="212">
        <v>14.130000114440918</v>
      </c>
      <c r="G27" s="212">
        <v>14.029999732971191</v>
      </c>
      <c r="H27" s="212">
        <v>14.65999984741211</v>
      </c>
      <c r="I27" s="212">
        <v>15.670000076293945</v>
      </c>
      <c r="J27" s="212">
        <v>17.049999237060547</v>
      </c>
      <c r="K27" s="212">
        <v>17</v>
      </c>
      <c r="L27" s="212">
        <v>17.190000534057617</v>
      </c>
      <c r="M27" s="212">
        <v>17.8799991607666</v>
      </c>
      <c r="N27" s="212">
        <v>17.229999542236328</v>
      </c>
      <c r="O27" s="212">
        <v>16.40999984741211</v>
      </c>
      <c r="P27" s="212">
        <v>16.559999465942383</v>
      </c>
      <c r="Q27" s="212">
        <v>16.760000228881836</v>
      </c>
      <c r="R27" s="212">
        <v>16.93000030517578</v>
      </c>
      <c r="S27" s="212">
        <v>16.809999465942383</v>
      </c>
      <c r="T27" s="212">
        <v>16.670000076293945</v>
      </c>
      <c r="U27" s="212">
        <v>16.350000381469727</v>
      </c>
      <c r="V27" s="212">
        <v>15.550000190734863</v>
      </c>
      <c r="W27" s="212">
        <v>14.899999618530273</v>
      </c>
      <c r="X27" s="212">
        <v>15.319999694824219</v>
      </c>
      <c r="Y27" s="212">
        <v>15.220000267028809</v>
      </c>
      <c r="Z27" s="219">
        <f t="shared" si="0"/>
        <v>15.826249877611795</v>
      </c>
      <c r="AA27" s="151">
        <v>18.15999984741211</v>
      </c>
      <c r="AB27" s="152" t="s">
        <v>122</v>
      </c>
      <c r="AC27" s="2">
        <v>25</v>
      </c>
      <c r="AD27" s="151">
        <v>13.680000305175781</v>
      </c>
      <c r="AE27" s="258" t="s">
        <v>339</v>
      </c>
      <c r="AF27" s="1"/>
    </row>
    <row r="28" spans="1:32" ht="11.25" customHeight="1">
      <c r="A28" s="220">
        <v>26</v>
      </c>
      <c r="B28" s="212">
        <v>15.819999694824219</v>
      </c>
      <c r="C28" s="212">
        <v>15.239999771118164</v>
      </c>
      <c r="D28" s="212">
        <v>15.069999694824219</v>
      </c>
      <c r="E28" s="212">
        <v>14.829999923706055</v>
      </c>
      <c r="F28" s="212">
        <v>13.84000015258789</v>
      </c>
      <c r="G28" s="212">
        <v>14.420000076293945</v>
      </c>
      <c r="H28" s="212">
        <v>17.5</v>
      </c>
      <c r="I28" s="212">
        <v>18.469999313354492</v>
      </c>
      <c r="J28" s="212">
        <v>17.969999313354492</v>
      </c>
      <c r="K28" s="212">
        <v>19.709999084472656</v>
      </c>
      <c r="L28" s="212">
        <v>19.670000076293945</v>
      </c>
      <c r="M28" s="212">
        <v>18.940000534057617</v>
      </c>
      <c r="N28" s="212">
        <v>18.5</v>
      </c>
      <c r="O28" s="212">
        <v>18.84000015258789</v>
      </c>
      <c r="P28" s="212">
        <v>18.479999542236328</v>
      </c>
      <c r="Q28" s="212">
        <v>18.170000076293945</v>
      </c>
      <c r="R28" s="212">
        <v>17.469999313354492</v>
      </c>
      <c r="S28" s="212">
        <v>17.1299991607666</v>
      </c>
      <c r="T28" s="212">
        <v>16.40999984741211</v>
      </c>
      <c r="U28" s="212">
        <v>16.309999465942383</v>
      </c>
      <c r="V28" s="212">
        <v>16.059999465942383</v>
      </c>
      <c r="W28" s="212">
        <v>16.540000915527344</v>
      </c>
      <c r="X28" s="212">
        <v>16.81999969482422</v>
      </c>
      <c r="Y28" s="212">
        <v>16.829999923706055</v>
      </c>
      <c r="Z28" s="219">
        <f t="shared" si="0"/>
        <v>17.043333133061726</v>
      </c>
      <c r="AA28" s="151">
        <v>20.719999313354492</v>
      </c>
      <c r="AB28" s="152" t="s">
        <v>320</v>
      </c>
      <c r="AC28" s="2">
        <v>26</v>
      </c>
      <c r="AD28" s="151">
        <v>13.180000305175781</v>
      </c>
      <c r="AE28" s="258" t="s">
        <v>340</v>
      </c>
      <c r="AF28" s="1"/>
    </row>
    <row r="29" spans="1:32" ht="11.25" customHeight="1">
      <c r="A29" s="220">
        <v>27</v>
      </c>
      <c r="B29" s="212">
        <v>17.280000686645508</v>
      </c>
      <c r="C29" s="212">
        <v>16.290000915527344</v>
      </c>
      <c r="D29" s="212">
        <v>15.399999618530273</v>
      </c>
      <c r="E29" s="212">
        <v>14.8100004196167</v>
      </c>
      <c r="F29" s="212">
        <v>15.569999694824219</v>
      </c>
      <c r="G29" s="212">
        <v>16.649999618530273</v>
      </c>
      <c r="H29" s="212">
        <v>17.940000534057617</v>
      </c>
      <c r="I29" s="212">
        <v>19.139999389648438</v>
      </c>
      <c r="J29" s="212">
        <v>19.649999618530273</v>
      </c>
      <c r="K29" s="212">
        <v>20.670000076293945</v>
      </c>
      <c r="L29" s="212">
        <v>21.56999969482422</v>
      </c>
      <c r="M29" s="212">
        <v>19.959999084472656</v>
      </c>
      <c r="N29" s="212">
        <v>20.40999984741211</v>
      </c>
      <c r="O29" s="212">
        <v>19.940000534057617</v>
      </c>
      <c r="P29" s="212">
        <v>20.010000228881836</v>
      </c>
      <c r="Q29" s="212">
        <v>19.639999389648438</v>
      </c>
      <c r="R29" s="212">
        <v>19.40999984741211</v>
      </c>
      <c r="S29" s="212">
        <v>19.15999984741211</v>
      </c>
      <c r="T29" s="212">
        <v>18.770000457763672</v>
      </c>
      <c r="U29" s="212">
        <v>18.75</v>
      </c>
      <c r="V29" s="212">
        <v>18.18000030517578</v>
      </c>
      <c r="W29" s="212">
        <v>18.459999084472656</v>
      </c>
      <c r="X29" s="212">
        <v>17.790000915527344</v>
      </c>
      <c r="Y29" s="212">
        <v>18</v>
      </c>
      <c r="Z29" s="219">
        <f t="shared" si="0"/>
        <v>18.477083325386047</v>
      </c>
      <c r="AA29" s="151">
        <v>21.780000686645508</v>
      </c>
      <c r="AB29" s="152" t="s">
        <v>321</v>
      </c>
      <c r="AC29" s="2">
        <v>27</v>
      </c>
      <c r="AD29" s="151">
        <v>14.630000114440918</v>
      </c>
      <c r="AE29" s="258" t="s">
        <v>341</v>
      </c>
      <c r="AF29" s="1"/>
    </row>
    <row r="30" spans="1:32" ht="11.25" customHeight="1">
      <c r="A30" s="220">
        <v>28</v>
      </c>
      <c r="B30" s="212">
        <v>17.559999465942383</v>
      </c>
      <c r="C30" s="212">
        <v>17.40999984741211</v>
      </c>
      <c r="D30" s="212">
        <v>17.399999618530273</v>
      </c>
      <c r="E30" s="212">
        <v>17.3799991607666</v>
      </c>
      <c r="F30" s="212">
        <v>17.3799991607666</v>
      </c>
      <c r="G30" s="212">
        <v>17.360000610351562</v>
      </c>
      <c r="H30" s="212">
        <v>17.729999542236328</v>
      </c>
      <c r="I30" s="212">
        <v>17.979999542236328</v>
      </c>
      <c r="J30" s="212">
        <v>18.290000915527344</v>
      </c>
      <c r="K30" s="212">
        <v>19.010000228881836</v>
      </c>
      <c r="L30" s="212">
        <v>19.040000915527344</v>
      </c>
      <c r="M30" s="212">
        <v>18.889999389648438</v>
      </c>
      <c r="N30" s="212">
        <v>18.010000228881836</v>
      </c>
      <c r="O30" s="212">
        <v>17.399999618530273</v>
      </c>
      <c r="P30" s="212">
        <v>18.110000610351562</v>
      </c>
      <c r="Q30" s="212">
        <v>17.65999984741211</v>
      </c>
      <c r="R30" s="212">
        <v>16.799999237060547</v>
      </c>
      <c r="S30" s="212">
        <v>16.459999084472656</v>
      </c>
      <c r="T30" s="212">
        <v>16.450000762939453</v>
      </c>
      <c r="U30" s="212">
        <v>16.559999465942383</v>
      </c>
      <c r="V30" s="212">
        <v>16.889999389648438</v>
      </c>
      <c r="W30" s="212">
        <v>16.649999618530273</v>
      </c>
      <c r="X30" s="212">
        <v>16.290000915527344</v>
      </c>
      <c r="Y30" s="212">
        <v>16.389999389648438</v>
      </c>
      <c r="Z30" s="219">
        <f t="shared" si="0"/>
        <v>17.462499856948853</v>
      </c>
      <c r="AA30" s="151">
        <v>19.43000030517578</v>
      </c>
      <c r="AB30" s="152" t="s">
        <v>322</v>
      </c>
      <c r="AC30" s="2">
        <v>28</v>
      </c>
      <c r="AD30" s="151">
        <v>16.229999542236328</v>
      </c>
      <c r="AE30" s="258" t="s">
        <v>342</v>
      </c>
      <c r="AF30" s="1"/>
    </row>
    <row r="31" spans="1:32" ht="11.25" customHeight="1">
      <c r="A31" s="220">
        <v>29</v>
      </c>
      <c r="B31" s="212">
        <v>16.260000228881836</v>
      </c>
      <c r="C31" s="212">
        <v>16.049999237060547</v>
      </c>
      <c r="D31" s="212">
        <v>15.869999885559082</v>
      </c>
      <c r="E31" s="212">
        <v>15.960000038146973</v>
      </c>
      <c r="F31" s="212">
        <v>15.949999809265137</v>
      </c>
      <c r="G31" s="212">
        <v>15.720000267028809</v>
      </c>
      <c r="H31" s="212">
        <v>16.170000076293945</v>
      </c>
      <c r="I31" s="212">
        <v>16.540000915527344</v>
      </c>
      <c r="J31" s="212">
        <v>16.440000534057617</v>
      </c>
      <c r="K31" s="212">
        <v>17.260000228881836</v>
      </c>
      <c r="L31" s="212">
        <v>17.739999771118164</v>
      </c>
      <c r="M31" s="212">
        <v>18.399999618530273</v>
      </c>
      <c r="N31" s="212">
        <v>18.219999313354492</v>
      </c>
      <c r="O31" s="212">
        <v>17.959999084472656</v>
      </c>
      <c r="P31" s="212">
        <v>18.280000686645508</v>
      </c>
      <c r="Q31" s="212">
        <v>18.219999313354492</v>
      </c>
      <c r="R31" s="212">
        <v>18.040000915527344</v>
      </c>
      <c r="S31" s="212">
        <v>17.579999923706055</v>
      </c>
      <c r="T31" s="212">
        <v>17.34000015258789</v>
      </c>
      <c r="U31" s="212">
        <v>17.43000030517578</v>
      </c>
      <c r="V31" s="212">
        <v>16.690000534057617</v>
      </c>
      <c r="W31" s="212">
        <v>16.860000610351562</v>
      </c>
      <c r="X31" s="212">
        <v>17.06999969482422</v>
      </c>
      <c r="Y31" s="212">
        <v>17.1200008392334</v>
      </c>
      <c r="Z31" s="219">
        <f t="shared" si="0"/>
        <v>17.048750082651775</v>
      </c>
      <c r="AA31" s="151">
        <v>18.729999542236328</v>
      </c>
      <c r="AB31" s="152" t="s">
        <v>323</v>
      </c>
      <c r="AC31" s="2">
        <v>29</v>
      </c>
      <c r="AD31" s="151">
        <v>15.649999618530273</v>
      </c>
      <c r="AE31" s="258" t="s">
        <v>343</v>
      </c>
      <c r="AF31" s="1"/>
    </row>
    <row r="32" spans="1:32" ht="11.25" customHeight="1">
      <c r="A32" s="220">
        <v>30</v>
      </c>
      <c r="B32" s="212">
        <v>17.489999771118164</v>
      </c>
      <c r="C32" s="212">
        <v>17.709999084472656</v>
      </c>
      <c r="D32" s="212">
        <v>17.729999542236328</v>
      </c>
      <c r="E32" s="212">
        <v>16.899999618530273</v>
      </c>
      <c r="F32" s="212">
        <v>16.799999237060547</v>
      </c>
      <c r="G32" s="212">
        <v>17.200000762939453</v>
      </c>
      <c r="H32" s="212">
        <v>18.049999237060547</v>
      </c>
      <c r="I32" s="212">
        <v>17.59000015258789</v>
      </c>
      <c r="J32" s="212">
        <v>18.110000610351562</v>
      </c>
      <c r="K32" s="212">
        <v>19.610000610351562</v>
      </c>
      <c r="L32" s="212">
        <v>18.559999465942383</v>
      </c>
      <c r="M32" s="212">
        <v>18.639999389648438</v>
      </c>
      <c r="N32" s="212">
        <v>17.860000610351562</v>
      </c>
      <c r="O32" s="212">
        <v>17.25</v>
      </c>
      <c r="P32" s="212">
        <v>16.030000686645508</v>
      </c>
      <c r="Q32" s="212">
        <v>15.65999984741211</v>
      </c>
      <c r="R32" s="212">
        <v>16.40999984741211</v>
      </c>
      <c r="S32" s="212">
        <v>16.950000762939453</v>
      </c>
      <c r="T32" s="212">
        <v>15.970000267028809</v>
      </c>
      <c r="U32" s="212">
        <v>15.770000457763672</v>
      </c>
      <c r="V32" s="212">
        <v>15.350000381469727</v>
      </c>
      <c r="W32" s="212">
        <v>15.890000343322754</v>
      </c>
      <c r="X32" s="212">
        <v>15.880000114440918</v>
      </c>
      <c r="Y32" s="212">
        <v>16.290000915527344</v>
      </c>
      <c r="Z32" s="219">
        <f t="shared" si="0"/>
        <v>17.070833404858906</v>
      </c>
      <c r="AA32" s="151">
        <v>20.56999969482422</v>
      </c>
      <c r="AB32" s="152" t="s">
        <v>322</v>
      </c>
      <c r="AC32" s="2">
        <v>30</v>
      </c>
      <c r="AD32" s="151">
        <v>15.289999961853027</v>
      </c>
      <c r="AE32" s="258" t="s">
        <v>344</v>
      </c>
      <c r="AF32" s="1"/>
    </row>
    <row r="33" spans="1:32" ht="11.25" customHeight="1">
      <c r="A33" s="220">
        <v>31</v>
      </c>
      <c r="B33" s="212">
        <v>16.860000610351562</v>
      </c>
      <c r="C33" s="212">
        <v>17.059999465942383</v>
      </c>
      <c r="D33" s="212">
        <v>16.010000228881836</v>
      </c>
      <c r="E33" s="212">
        <v>15.399999618530273</v>
      </c>
      <c r="F33" s="212">
        <v>15.119999885559082</v>
      </c>
      <c r="G33" s="212">
        <v>14.850000381469727</v>
      </c>
      <c r="H33" s="212">
        <v>14.859999656677246</v>
      </c>
      <c r="I33" s="212">
        <v>14.899999618530273</v>
      </c>
      <c r="J33" s="212">
        <v>15.260000228881836</v>
      </c>
      <c r="K33" s="212">
        <v>16.040000915527344</v>
      </c>
      <c r="L33" s="212">
        <v>16.260000228881836</v>
      </c>
      <c r="M33" s="212">
        <v>16.6200008392334</v>
      </c>
      <c r="N33" s="212">
        <v>16.899999618530273</v>
      </c>
      <c r="O33" s="212">
        <v>17.020000457763672</v>
      </c>
      <c r="P33" s="212">
        <v>17.3799991607666</v>
      </c>
      <c r="Q33" s="212">
        <v>17.049999237060547</v>
      </c>
      <c r="R33" s="212">
        <v>16.729999542236328</v>
      </c>
      <c r="S33" s="212">
        <v>16.229999542236328</v>
      </c>
      <c r="T33" s="212">
        <v>16.1200008392334</v>
      </c>
      <c r="U33" s="212">
        <v>15.539999961853027</v>
      </c>
      <c r="V33" s="212">
        <v>15.15999984741211</v>
      </c>
      <c r="W33" s="212">
        <v>14.789999961853027</v>
      </c>
      <c r="X33" s="212">
        <v>14.4399995803833</v>
      </c>
      <c r="Y33" s="212">
        <v>14.59000015258789</v>
      </c>
      <c r="Z33" s="219">
        <f t="shared" si="0"/>
        <v>15.882916649182638</v>
      </c>
      <c r="AA33" s="151">
        <v>17.790000915527344</v>
      </c>
      <c r="AB33" s="152" t="s">
        <v>128</v>
      </c>
      <c r="AC33" s="2">
        <v>31</v>
      </c>
      <c r="AD33" s="151">
        <v>14.319999694824219</v>
      </c>
      <c r="AE33" s="258" t="s">
        <v>345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15.8761289658085</v>
      </c>
      <c r="C34" s="222">
        <f t="shared" si="1"/>
        <v>15.574838576778289</v>
      </c>
      <c r="D34" s="222">
        <f t="shared" si="1"/>
        <v>15.186129077788323</v>
      </c>
      <c r="E34" s="222">
        <f t="shared" si="1"/>
        <v>14.782903148281958</v>
      </c>
      <c r="F34" s="222">
        <f t="shared" si="1"/>
        <v>14.508387104157478</v>
      </c>
      <c r="G34" s="222">
        <f t="shared" si="1"/>
        <v>15.041290313966813</v>
      </c>
      <c r="H34" s="222">
        <f t="shared" si="1"/>
        <v>16.2283870943131</v>
      </c>
      <c r="I34" s="222">
        <f t="shared" si="1"/>
        <v>17.306451735957975</v>
      </c>
      <c r="J34" s="222">
        <f t="shared" si="1"/>
        <v>18.32451617333197</v>
      </c>
      <c r="K34" s="222">
        <f t="shared" si="1"/>
        <v>19.582580597169937</v>
      </c>
      <c r="L34" s="222">
        <f t="shared" si="1"/>
        <v>20</v>
      </c>
      <c r="M34" s="222">
        <f t="shared" si="1"/>
        <v>19.890967830534905</v>
      </c>
      <c r="N34" s="222">
        <f t="shared" si="1"/>
        <v>19.599677455040716</v>
      </c>
      <c r="O34" s="222">
        <f t="shared" si="1"/>
        <v>19.3480644841348</v>
      </c>
      <c r="P34" s="222">
        <f t="shared" si="1"/>
        <v>19.005483811901463</v>
      </c>
      <c r="Q34" s="222">
        <f t="shared" si="1"/>
        <v>18.76032244774603</v>
      </c>
      <c r="R34" s="222">
        <f>AVERAGE(R3:R33)</f>
        <v>18.414193430254535</v>
      </c>
      <c r="S34" s="222">
        <f aca="true" t="shared" si="2" ref="S34:Y34">AVERAGE(S3:S33)</f>
        <v>18.147419498812766</v>
      </c>
      <c r="T34" s="222">
        <f t="shared" si="2"/>
        <v>17.793225842137492</v>
      </c>
      <c r="U34" s="222">
        <f t="shared" si="2"/>
        <v>17.528709626966908</v>
      </c>
      <c r="V34" s="222">
        <f t="shared" si="2"/>
        <v>16.985161473674157</v>
      </c>
      <c r="W34" s="222">
        <f t="shared" si="2"/>
        <v>16.770000057835734</v>
      </c>
      <c r="X34" s="222">
        <f t="shared" si="2"/>
        <v>16.445483884503766</v>
      </c>
      <c r="Y34" s="222">
        <f t="shared" si="2"/>
        <v>16.18838716322376</v>
      </c>
      <c r="Z34" s="222">
        <f>AVERAGE(B3:Y33)</f>
        <v>17.38702957476339</v>
      </c>
      <c r="AA34" s="223">
        <f>(AVERAGE(最高))</f>
        <v>21.307096850487493</v>
      </c>
      <c r="AB34" s="224"/>
      <c r="AC34" s="225"/>
      <c r="AD34" s="223">
        <f>(AVERAGE(最低))</f>
        <v>13.863548340335969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4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28.40999984741211</v>
      </c>
      <c r="C46" s="3">
        <v>21</v>
      </c>
      <c r="D46" s="159" t="s">
        <v>317</v>
      </c>
      <c r="E46" s="202"/>
      <c r="F46" s="156"/>
      <c r="G46" s="157">
        <f>MIN(最低)</f>
        <v>8.369999885559082</v>
      </c>
      <c r="H46" s="3">
        <v>14</v>
      </c>
      <c r="I46" s="260" t="s">
        <v>332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6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14.220000267028809</v>
      </c>
      <c r="C3" s="212">
        <v>14.15999984741211</v>
      </c>
      <c r="D3" s="212">
        <v>14.119999885559082</v>
      </c>
      <c r="E3" s="212">
        <v>13.739999771118164</v>
      </c>
      <c r="F3" s="212">
        <v>13.760000228881836</v>
      </c>
      <c r="G3" s="212">
        <v>13.960000038146973</v>
      </c>
      <c r="H3" s="212">
        <v>14.390000343322754</v>
      </c>
      <c r="I3" s="212">
        <v>14.850000381469727</v>
      </c>
      <c r="J3" s="212">
        <v>15.430000305175781</v>
      </c>
      <c r="K3" s="212">
        <v>16.15999984741211</v>
      </c>
      <c r="L3" s="212">
        <v>17.579999923706055</v>
      </c>
      <c r="M3" s="212">
        <v>17.440000534057617</v>
      </c>
      <c r="N3" s="212">
        <v>18.030000686645508</v>
      </c>
      <c r="O3" s="212">
        <v>18.239999771118164</v>
      </c>
      <c r="P3" s="212">
        <v>17.09000015258789</v>
      </c>
      <c r="Q3" s="212">
        <v>16.100000381469727</v>
      </c>
      <c r="R3" s="212">
        <v>16.739999771118164</v>
      </c>
      <c r="S3" s="212">
        <v>16.489999771118164</v>
      </c>
      <c r="T3" s="212">
        <v>15.739999771118164</v>
      </c>
      <c r="U3" s="212">
        <v>15.600000381469727</v>
      </c>
      <c r="V3" s="212">
        <v>15.140000343322754</v>
      </c>
      <c r="W3" s="212">
        <v>14.380000114440918</v>
      </c>
      <c r="X3" s="212">
        <v>14.130000114440918</v>
      </c>
      <c r="Y3" s="212">
        <v>13.079999923706055</v>
      </c>
      <c r="Z3" s="219">
        <f aca="true" t="shared" si="0" ref="Z3:Z32">AVERAGE(B3:Y3)</f>
        <v>15.4404167731603</v>
      </c>
      <c r="AA3" s="151">
        <v>18.8700008392334</v>
      </c>
      <c r="AB3" s="258" t="s">
        <v>54</v>
      </c>
      <c r="AC3" s="2">
        <v>1</v>
      </c>
      <c r="AD3" s="151">
        <v>13.079999923706055</v>
      </c>
      <c r="AE3" s="258" t="s">
        <v>84</v>
      </c>
      <c r="AF3" s="1"/>
    </row>
    <row r="4" spans="1:32" ht="11.25" customHeight="1">
      <c r="A4" s="220">
        <v>2</v>
      </c>
      <c r="B4" s="212">
        <v>12.720000267028809</v>
      </c>
      <c r="C4" s="212">
        <v>12.359999656677246</v>
      </c>
      <c r="D4" s="212">
        <v>11.949999809265137</v>
      </c>
      <c r="E4" s="212">
        <v>11.789999961853027</v>
      </c>
      <c r="F4" s="212">
        <v>12.300000190734863</v>
      </c>
      <c r="G4" s="212">
        <v>13.609999656677246</v>
      </c>
      <c r="H4" s="212">
        <v>15.369999885559082</v>
      </c>
      <c r="I4" s="212">
        <v>18.229999542236328</v>
      </c>
      <c r="J4" s="212">
        <v>20.56999969482422</v>
      </c>
      <c r="K4" s="212">
        <v>22.510000228881836</v>
      </c>
      <c r="L4" s="212">
        <v>25.3799991607666</v>
      </c>
      <c r="M4" s="212">
        <v>22.639999389648438</v>
      </c>
      <c r="N4" s="212">
        <v>23.040000915527344</v>
      </c>
      <c r="O4" s="212">
        <v>21.440000534057617</v>
      </c>
      <c r="P4" s="212">
        <v>23.149999618530273</v>
      </c>
      <c r="Q4" s="212">
        <v>22.639999389648438</v>
      </c>
      <c r="R4" s="212">
        <v>22.440000534057617</v>
      </c>
      <c r="S4" s="213">
        <v>20.56999969482422</v>
      </c>
      <c r="T4" s="212">
        <v>21.899999618530273</v>
      </c>
      <c r="U4" s="212">
        <v>21.469999313354492</v>
      </c>
      <c r="V4" s="212">
        <v>20.420000076293945</v>
      </c>
      <c r="W4" s="212">
        <v>19.75</v>
      </c>
      <c r="X4" s="212">
        <v>18.989999771118164</v>
      </c>
      <c r="Y4" s="212">
        <v>18.670000076293945</v>
      </c>
      <c r="Z4" s="219">
        <f t="shared" si="0"/>
        <v>18.91291654109955</v>
      </c>
      <c r="AA4" s="151">
        <v>26.110000610351562</v>
      </c>
      <c r="AB4" s="258" t="s">
        <v>55</v>
      </c>
      <c r="AC4" s="2">
        <v>2</v>
      </c>
      <c r="AD4" s="151">
        <v>11.75</v>
      </c>
      <c r="AE4" s="258" t="s">
        <v>85</v>
      </c>
      <c r="AF4" s="1"/>
    </row>
    <row r="5" spans="1:32" ht="11.25" customHeight="1">
      <c r="A5" s="220">
        <v>3</v>
      </c>
      <c r="B5" s="212">
        <v>18.229999542236328</v>
      </c>
      <c r="C5" s="212">
        <v>17.889999389648438</v>
      </c>
      <c r="D5" s="212">
        <v>17.84000015258789</v>
      </c>
      <c r="E5" s="212">
        <v>18.25</v>
      </c>
      <c r="F5" s="212">
        <v>18.059999465942383</v>
      </c>
      <c r="G5" s="212">
        <v>18.030000686645508</v>
      </c>
      <c r="H5" s="212">
        <v>18.469999313354492</v>
      </c>
      <c r="I5" s="212">
        <v>19.18000030517578</v>
      </c>
      <c r="J5" s="212">
        <v>20.149999618530273</v>
      </c>
      <c r="K5" s="212">
        <v>21.270000457763672</v>
      </c>
      <c r="L5" s="212">
        <v>22.260000228881836</v>
      </c>
      <c r="M5" s="212">
        <v>23.920000076293945</v>
      </c>
      <c r="N5" s="212">
        <v>22.440000534057617</v>
      </c>
      <c r="O5" s="212">
        <v>21.34000015258789</v>
      </c>
      <c r="P5" s="212">
        <v>20.6299991607666</v>
      </c>
      <c r="Q5" s="212">
        <v>21</v>
      </c>
      <c r="R5" s="212">
        <v>20.709999084472656</v>
      </c>
      <c r="S5" s="212">
        <v>20.190000534057617</v>
      </c>
      <c r="T5" s="212">
        <v>20.18000030517578</v>
      </c>
      <c r="U5" s="212">
        <v>20.110000610351562</v>
      </c>
      <c r="V5" s="212">
        <v>19.450000762939453</v>
      </c>
      <c r="W5" s="212">
        <v>19.18000030517578</v>
      </c>
      <c r="X5" s="212">
        <v>18.389999389648438</v>
      </c>
      <c r="Y5" s="212">
        <v>18.170000076293945</v>
      </c>
      <c r="Z5" s="219">
        <f t="shared" si="0"/>
        <v>19.805833339691162</v>
      </c>
      <c r="AA5" s="151">
        <v>24.329999923706055</v>
      </c>
      <c r="AB5" s="258" t="s">
        <v>56</v>
      </c>
      <c r="AC5" s="2">
        <v>3</v>
      </c>
      <c r="AD5" s="151">
        <v>17.75</v>
      </c>
      <c r="AE5" s="258" t="s">
        <v>86</v>
      </c>
      <c r="AF5" s="1"/>
    </row>
    <row r="6" spans="1:32" ht="11.25" customHeight="1">
      <c r="A6" s="220">
        <v>4</v>
      </c>
      <c r="B6" s="212">
        <v>17.75</v>
      </c>
      <c r="C6" s="212">
        <v>17.5</v>
      </c>
      <c r="D6" s="212">
        <v>17.809999465942383</v>
      </c>
      <c r="E6" s="212">
        <v>17.600000381469727</v>
      </c>
      <c r="F6" s="212">
        <v>17.209999084472656</v>
      </c>
      <c r="G6" s="212">
        <v>17.790000915527344</v>
      </c>
      <c r="H6" s="212">
        <v>17.84000015258789</v>
      </c>
      <c r="I6" s="212">
        <v>18.010000228881836</v>
      </c>
      <c r="J6" s="212">
        <v>18.389999389648438</v>
      </c>
      <c r="K6" s="212">
        <v>19.540000915527344</v>
      </c>
      <c r="L6" s="212">
        <v>19.229999542236328</v>
      </c>
      <c r="M6" s="212">
        <v>19.520000457763672</v>
      </c>
      <c r="N6" s="212">
        <v>20.389999389648438</v>
      </c>
      <c r="O6" s="212">
        <v>20.06999969482422</v>
      </c>
      <c r="P6" s="212">
        <v>20.200000762939453</v>
      </c>
      <c r="Q6" s="212">
        <v>20.350000381469727</v>
      </c>
      <c r="R6" s="212">
        <v>19.899999618530273</v>
      </c>
      <c r="S6" s="212">
        <v>19.31999969482422</v>
      </c>
      <c r="T6" s="212">
        <v>18.68000030517578</v>
      </c>
      <c r="U6" s="212">
        <v>17.989999771118164</v>
      </c>
      <c r="V6" s="212">
        <v>18.059999465942383</v>
      </c>
      <c r="W6" s="212">
        <v>17.989999771118164</v>
      </c>
      <c r="X6" s="212">
        <v>17.84000015258789</v>
      </c>
      <c r="Y6" s="212">
        <v>17.649999618530273</v>
      </c>
      <c r="Z6" s="219">
        <f t="shared" si="0"/>
        <v>18.609583298365276</v>
      </c>
      <c r="AA6" s="151">
        <v>21.25</v>
      </c>
      <c r="AB6" s="258" t="s">
        <v>57</v>
      </c>
      <c r="AC6" s="2">
        <v>4</v>
      </c>
      <c r="AD6" s="151">
        <v>17.15999984741211</v>
      </c>
      <c r="AE6" s="258" t="s">
        <v>87</v>
      </c>
      <c r="AF6" s="1"/>
    </row>
    <row r="7" spans="1:32" ht="11.25" customHeight="1">
      <c r="A7" s="220">
        <v>5</v>
      </c>
      <c r="B7" s="212">
        <v>17.799999237060547</v>
      </c>
      <c r="C7" s="212">
        <v>17.709999084472656</v>
      </c>
      <c r="D7" s="212">
        <v>17.65999984741211</v>
      </c>
      <c r="E7" s="212">
        <v>16.709999084472656</v>
      </c>
      <c r="F7" s="212">
        <v>16.670000076293945</v>
      </c>
      <c r="G7" s="212">
        <v>16.549999237060547</v>
      </c>
      <c r="H7" s="212">
        <v>17.739999771118164</v>
      </c>
      <c r="I7" s="212">
        <v>18.209999084472656</v>
      </c>
      <c r="J7" s="212">
        <v>19.31999969482422</v>
      </c>
      <c r="K7" s="212">
        <v>19.670000076293945</v>
      </c>
      <c r="L7" s="212">
        <v>19.3700008392334</v>
      </c>
      <c r="M7" s="212">
        <v>19.59000015258789</v>
      </c>
      <c r="N7" s="212">
        <v>18.530000686645508</v>
      </c>
      <c r="O7" s="212">
        <v>18.84000015258789</v>
      </c>
      <c r="P7" s="212">
        <v>19.040000915527344</v>
      </c>
      <c r="Q7" s="212">
        <v>18.469999313354492</v>
      </c>
      <c r="R7" s="212">
        <v>17.860000610351562</v>
      </c>
      <c r="S7" s="212">
        <v>17.59000015258789</v>
      </c>
      <c r="T7" s="212">
        <v>17.670000076293945</v>
      </c>
      <c r="U7" s="212">
        <v>17.510000228881836</v>
      </c>
      <c r="V7" s="212">
        <v>16.8799991607666</v>
      </c>
      <c r="W7" s="212">
        <v>16.920000076293945</v>
      </c>
      <c r="X7" s="212">
        <v>16.760000228881836</v>
      </c>
      <c r="Y7" s="212">
        <v>17.239999771118164</v>
      </c>
      <c r="Z7" s="219">
        <f t="shared" si="0"/>
        <v>17.929583231608074</v>
      </c>
      <c r="AA7" s="151">
        <v>20.1200008392334</v>
      </c>
      <c r="AB7" s="258" t="s">
        <v>58</v>
      </c>
      <c r="AC7" s="2">
        <v>5</v>
      </c>
      <c r="AD7" s="151">
        <v>16.360000610351562</v>
      </c>
      <c r="AE7" s="258" t="s">
        <v>88</v>
      </c>
      <c r="AF7" s="1"/>
    </row>
    <row r="8" spans="1:32" ht="11.25" customHeight="1">
      <c r="A8" s="220">
        <v>6</v>
      </c>
      <c r="B8" s="212">
        <v>17.299999237060547</v>
      </c>
      <c r="C8" s="212">
        <v>17.639999389648438</v>
      </c>
      <c r="D8" s="212">
        <v>17.809999465942383</v>
      </c>
      <c r="E8" s="212">
        <v>17.889999389648438</v>
      </c>
      <c r="F8" s="212">
        <v>17.489999771118164</v>
      </c>
      <c r="G8" s="212">
        <v>17.270000457763672</v>
      </c>
      <c r="H8" s="212">
        <v>17.729999542236328</v>
      </c>
      <c r="I8" s="212">
        <v>17.59000015258789</v>
      </c>
      <c r="J8" s="212">
        <v>17.889999389648438</v>
      </c>
      <c r="K8" s="212">
        <v>18.989999771118164</v>
      </c>
      <c r="L8" s="212">
        <v>20.690000534057617</v>
      </c>
      <c r="M8" s="212">
        <v>20.399999618530273</v>
      </c>
      <c r="N8" s="212">
        <v>22.389999389648438</v>
      </c>
      <c r="O8" s="212">
        <v>20.510000228881836</v>
      </c>
      <c r="P8" s="212">
        <v>19.719999313354492</v>
      </c>
      <c r="Q8" s="212">
        <v>20.200000762939453</v>
      </c>
      <c r="R8" s="212">
        <v>19.940000534057617</v>
      </c>
      <c r="S8" s="212">
        <v>19.389999389648438</v>
      </c>
      <c r="T8" s="212">
        <v>19.200000762939453</v>
      </c>
      <c r="U8" s="212">
        <v>18.719999313354492</v>
      </c>
      <c r="V8" s="212">
        <v>18.420000076293945</v>
      </c>
      <c r="W8" s="212">
        <v>18.31999969482422</v>
      </c>
      <c r="X8" s="212">
        <v>17.549999237060547</v>
      </c>
      <c r="Y8" s="212">
        <v>16.969999313354492</v>
      </c>
      <c r="Z8" s="219">
        <f t="shared" si="0"/>
        <v>18.75083311398824</v>
      </c>
      <c r="AA8" s="151">
        <v>22.969999313354492</v>
      </c>
      <c r="AB8" s="258" t="s">
        <v>59</v>
      </c>
      <c r="AC8" s="2">
        <v>6</v>
      </c>
      <c r="AD8" s="151">
        <v>16.950000762939453</v>
      </c>
      <c r="AE8" s="258" t="s">
        <v>84</v>
      </c>
      <c r="AF8" s="1"/>
    </row>
    <row r="9" spans="1:32" ht="11.25" customHeight="1">
      <c r="A9" s="220">
        <v>7</v>
      </c>
      <c r="B9" s="212">
        <v>16.770000457763672</v>
      </c>
      <c r="C9" s="212">
        <v>17.040000915527344</v>
      </c>
      <c r="D9" s="212">
        <v>16.780000686645508</v>
      </c>
      <c r="E9" s="212">
        <v>16.200000762939453</v>
      </c>
      <c r="F9" s="212">
        <v>16.280000686645508</v>
      </c>
      <c r="G9" s="212">
        <v>17.530000686645508</v>
      </c>
      <c r="H9" s="212">
        <v>18.3700008392334</v>
      </c>
      <c r="I9" s="212">
        <v>19.06999969482422</v>
      </c>
      <c r="J9" s="212">
        <v>20.280000686645508</v>
      </c>
      <c r="K9" s="212">
        <v>20.700000762939453</v>
      </c>
      <c r="L9" s="212">
        <v>20.350000381469727</v>
      </c>
      <c r="M9" s="212">
        <v>19.579999923706055</v>
      </c>
      <c r="N9" s="212">
        <v>18.68000030517578</v>
      </c>
      <c r="O9" s="212">
        <v>18.899999618530273</v>
      </c>
      <c r="P9" s="212">
        <v>19.059999465942383</v>
      </c>
      <c r="Q9" s="212">
        <v>17.93000030517578</v>
      </c>
      <c r="R9" s="212">
        <v>17.270000457763672</v>
      </c>
      <c r="S9" s="212">
        <v>16.110000610351562</v>
      </c>
      <c r="T9" s="212">
        <v>15.680000305175781</v>
      </c>
      <c r="U9" s="212">
        <v>15.510000228881836</v>
      </c>
      <c r="V9" s="212">
        <v>15.119999885559082</v>
      </c>
      <c r="W9" s="212">
        <v>14.960000038146973</v>
      </c>
      <c r="X9" s="212">
        <v>14.920000076293945</v>
      </c>
      <c r="Y9" s="212">
        <v>15.329999923706055</v>
      </c>
      <c r="Z9" s="219">
        <f t="shared" si="0"/>
        <v>17.43416698773702</v>
      </c>
      <c r="AA9" s="151">
        <v>21.450000762939453</v>
      </c>
      <c r="AB9" s="258" t="s">
        <v>60</v>
      </c>
      <c r="AC9" s="2">
        <v>7</v>
      </c>
      <c r="AD9" s="151">
        <v>14.760000228881836</v>
      </c>
      <c r="AE9" s="258" t="s">
        <v>89</v>
      </c>
      <c r="AF9" s="1"/>
    </row>
    <row r="10" spans="1:32" ht="11.25" customHeight="1">
      <c r="A10" s="220">
        <v>8</v>
      </c>
      <c r="B10" s="212">
        <v>15.819999694824219</v>
      </c>
      <c r="C10" s="212">
        <v>15.65999984741211</v>
      </c>
      <c r="D10" s="212">
        <v>15.069999694824219</v>
      </c>
      <c r="E10" s="212">
        <v>14.75</v>
      </c>
      <c r="F10" s="212">
        <v>14.670000076293945</v>
      </c>
      <c r="G10" s="212">
        <v>14.510000228881836</v>
      </c>
      <c r="H10" s="212">
        <v>14.699999809265137</v>
      </c>
      <c r="I10" s="212">
        <v>15.100000381469727</v>
      </c>
      <c r="J10" s="212">
        <v>15.170000076293945</v>
      </c>
      <c r="K10" s="212">
        <v>15.319999694824219</v>
      </c>
      <c r="L10" s="212">
        <v>15.890000343322754</v>
      </c>
      <c r="M10" s="212">
        <v>16.469999313354492</v>
      </c>
      <c r="N10" s="212">
        <v>16.760000228881836</v>
      </c>
      <c r="O10" s="212">
        <v>17.530000686645508</v>
      </c>
      <c r="P10" s="212">
        <v>17.219999313354492</v>
      </c>
      <c r="Q10" s="212">
        <v>16.450000762939453</v>
      </c>
      <c r="R10" s="212">
        <v>16.079999923706055</v>
      </c>
      <c r="S10" s="212">
        <v>15.9399995803833</v>
      </c>
      <c r="T10" s="212">
        <v>16.139999389648438</v>
      </c>
      <c r="U10" s="212">
        <v>16.450000762939453</v>
      </c>
      <c r="V10" s="212">
        <v>16.559999465942383</v>
      </c>
      <c r="W10" s="212">
        <v>16.709999084472656</v>
      </c>
      <c r="X10" s="212">
        <v>16.899999618530273</v>
      </c>
      <c r="Y10" s="212">
        <v>17.1200008392334</v>
      </c>
      <c r="Z10" s="219">
        <f t="shared" si="0"/>
        <v>15.957916617393494</v>
      </c>
      <c r="AA10" s="151">
        <v>17.860000610351562</v>
      </c>
      <c r="AB10" s="258" t="s">
        <v>61</v>
      </c>
      <c r="AC10" s="2">
        <v>8</v>
      </c>
      <c r="AD10" s="151">
        <v>14.369999885559082</v>
      </c>
      <c r="AE10" s="258" t="s">
        <v>90</v>
      </c>
      <c r="AF10" s="1"/>
    </row>
    <row r="11" spans="1:32" ht="11.25" customHeight="1">
      <c r="A11" s="220">
        <v>9</v>
      </c>
      <c r="B11" s="212">
        <v>17.139999389648438</v>
      </c>
      <c r="C11" s="212">
        <v>16.979999542236328</v>
      </c>
      <c r="D11" s="212">
        <v>17.270000457763672</v>
      </c>
      <c r="E11" s="212">
        <v>17.260000228881836</v>
      </c>
      <c r="F11" s="212">
        <v>17.209999084472656</v>
      </c>
      <c r="G11" s="212">
        <v>17.8799991607666</v>
      </c>
      <c r="H11" s="212">
        <v>17.190000534057617</v>
      </c>
      <c r="I11" s="212">
        <v>16.799999237060547</v>
      </c>
      <c r="J11" s="212">
        <v>16.799999237060547</v>
      </c>
      <c r="K11" s="212">
        <v>17.600000381469727</v>
      </c>
      <c r="L11" s="212">
        <v>18.979999542236328</v>
      </c>
      <c r="M11" s="212">
        <v>19.31999969482422</v>
      </c>
      <c r="N11" s="212">
        <v>20.459999084472656</v>
      </c>
      <c r="O11" s="212">
        <v>18.959999084472656</v>
      </c>
      <c r="P11" s="212">
        <v>18.940000534057617</v>
      </c>
      <c r="Q11" s="212">
        <v>19.149999618530273</v>
      </c>
      <c r="R11" s="212">
        <v>18.479999542236328</v>
      </c>
      <c r="S11" s="212">
        <v>18.829999923706055</v>
      </c>
      <c r="T11" s="212">
        <v>19.559999465942383</v>
      </c>
      <c r="U11" s="212">
        <v>19.059999465942383</v>
      </c>
      <c r="V11" s="212">
        <v>19.260000228881836</v>
      </c>
      <c r="W11" s="212">
        <v>19.280000686645508</v>
      </c>
      <c r="X11" s="212">
        <v>18.709999084472656</v>
      </c>
      <c r="Y11" s="212">
        <v>18.219999313354492</v>
      </c>
      <c r="Z11" s="219">
        <f t="shared" si="0"/>
        <v>18.305833021799724</v>
      </c>
      <c r="AA11" s="151">
        <v>21</v>
      </c>
      <c r="AB11" s="258" t="s">
        <v>62</v>
      </c>
      <c r="AC11" s="2">
        <v>9</v>
      </c>
      <c r="AD11" s="151">
        <v>16.40999984741211</v>
      </c>
      <c r="AE11" s="258" t="s">
        <v>91</v>
      </c>
      <c r="AF11" s="1"/>
    </row>
    <row r="12" spans="1:32" ht="11.25" customHeight="1">
      <c r="A12" s="228">
        <v>10</v>
      </c>
      <c r="B12" s="214">
        <v>17.81999969482422</v>
      </c>
      <c r="C12" s="214">
        <v>17.84000015258789</v>
      </c>
      <c r="D12" s="214">
        <v>17.280000686645508</v>
      </c>
      <c r="E12" s="214">
        <v>17.6299991607666</v>
      </c>
      <c r="F12" s="214">
        <v>18.209999084472656</v>
      </c>
      <c r="G12" s="214">
        <v>17.940000534057617</v>
      </c>
      <c r="H12" s="214">
        <v>18.510000228881836</v>
      </c>
      <c r="I12" s="214">
        <v>18.09000015258789</v>
      </c>
      <c r="J12" s="214">
        <v>18.739999771118164</v>
      </c>
      <c r="K12" s="214">
        <v>19.360000610351562</v>
      </c>
      <c r="L12" s="214">
        <v>19.440000534057617</v>
      </c>
      <c r="M12" s="214">
        <v>19.479999542236328</v>
      </c>
      <c r="N12" s="214">
        <v>20.100000381469727</v>
      </c>
      <c r="O12" s="214">
        <v>19.81999969482422</v>
      </c>
      <c r="P12" s="214">
        <v>19.010000228881836</v>
      </c>
      <c r="Q12" s="214">
        <v>20.40999984741211</v>
      </c>
      <c r="R12" s="214">
        <v>19.479999542236328</v>
      </c>
      <c r="S12" s="214">
        <v>20.799999237060547</v>
      </c>
      <c r="T12" s="214">
        <v>19.59000015258789</v>
      </c>
      <c r="U12" s="214">
        <v>19.489999771118164</v>
      </c>
      <c r="V12" s="214">
        <v>19.969999313354492</v>
      </c>
      <c r="W12" s="214">
        <v>20.809999465942383</v>
      </c>
      <c r="X12" s="214">
        <v>20.549999237060547</v>
      </c>
      <c r="Y12" s="214">
        <v>20.43000030517578</v>
      </c>
      <c r="Z12" s="229">
        <f t="shared" si="0"/>
        <v>19.199999888737995</v>
      </c>
      <c r="AA12" s="157">
        <v>21.239999771118164</v>
      </c>
      <c r="AB12" s="259" t="s">
        <v>63</v>
      </c>
      <c r="AC12" s="216">
        <v>10</v>
      </c>
      <c r="AD12" s="157">
        <v>17.209999084472656</v>
      </c>
      <c r="AE12" s="259" t="s">
        <v>92</v>
      </c>
      <c r="AF12" s="1"/>
    </row>
    <row r="13" spans="1:32" ht="11.25" customHeight="1">
      <c r="A13" s="220">
        <v>11</v>
      </c>
      <c r="B13" s="212">
        <v>19.899999618530273</v>
      </c>
      <c r="C13" s="212">
        <v>19.799999237060547</v>
      </c>
      <c r="D13" s="212">
        <v>19.420000076293945</v>
      </c>
      <c r="E13" s="212">
        <v>18.610000610351562</v>
      </c>
      <c r="F13" s="212">
        <v>17.940000534057617</v>
      </c>
      <c r="G13" s="212">
        <v>17.81999969482422</v>
      </c>
      <c r="H13" s="212">
        <v>18.170000076293945</v>
      </c>
      <c r="I13" s="212">
        <v>18.020000457763672</v>
      </c>
      <c r="J13" s="212">
        <v>18.229999542236328</v>
      </c>
      <c r="K13" s="212">
        <v>17.969999313354492</v>
      </c>
      <c r="L13" s="212">
        <v>18.700000762939453</v>
      </c>
      <c r="M13" s="212">
        <v>18.709999084472656</v>
      </c>
      <c r="N13" s="212">
        <v>19.68000030517578</v>
      </c>
      <c r="O13" s="212">
        <v>20.649999618530273</v>
      </c>
      <c r="P13" s="212">
        <v>20.270000457763672</v>
      </c>
      <c r="Q13" s="212">
        <v>20.950000762939453</v>
      </c>
      <c r="R13" s="212">
        <v>20.270000457763672</v>
      </c>
      <c r="S13" s="212">
        <v>19.780000686645508</v>
      </c>
      <c r="T13" s="212">
        <v>19.18000030517578</v>
      </c>
      <c r="U13" s="212">
        <v>18.700000762939453</v>
      </c>
      <c r="V13" s="212">
        <v>18.459999084472656</v>
      </c>
      <c r="W13" s="212">
        <v>18.18000030517578</v>
      </c>
      <c r="X13" s="212">
        <v>18.030000686645508</v>
      </c>
      <c r="Y13" s="212">
        <v>18.139999389648438</v>
      </c>
      <c r="Z13" s="219">
        <f t="shared" si="0"/>
        <v>18.982500076293945</v>
      </c>
      <c r="AA13" s="151">
        <v>21.59000015258789</v>
      </c>
      <c r="AB13" s="258" t="s">
        <v>64</v>
      </c>
      <c r="AC13" s="2">
        <v>11</v>
      </c>
      <c r="AD13" s="151">
        <v>17.639999389648438</v>
      </c>
      <c r="AE13" s="258" t="s">
        <v>93</v>
      </c>
      <c r="AF13" s="1"/>
    </row>
    <row r="14" spans="1:32" ht="11.25" customHeight="1">
      <c r="A14" s="220">
        <v>12</v>
      </c>
      <c r="B14" s="212">
        <v>18.149999618530273</v>
      </c>
      <c r="C14" s="212">
        <v>16.489999771118164</v>
      </c>
      <c r="D14" s="212">
        <v>15.270000457763672</v>
      </c>
      <c r="E14" s="212">
        <v>13.899999618530273</v>
      </c>
      <c r="F14" s="212">
        <v>13.949999809265137</v>
      </c>
      <c r="G14" s="212">
        <v>14.59000015258789</v>
      </c>
      <c r="H14" s="212">
        <v>16.1200008392334</v>
      </c>
      <c r="I14" s="212">
        <v>18.469999313354492</v>
      </c>
      <c r="J14" s="212">
        <v>21.530000686645508</v>
      </c>
      <c r="K14" s="212">
        <v>21.790000915527344</v>
      </c>
      <c r="L14" s="212">
        <v>21.790000915527344</v>
      </c>
      <c r="M14" s="212">
        <v>23.420000076293945</v>
      </c>
      <c r="N14" s="212">
        <v>22.950000762939453</v>
      </c>
      <c r="O14" s="212">
        <v>22.68000030517578</v>
      </c>
      <c r="P14" s="212">
        <v>20.81999969482422</v>
      </c>
      <c r="Q14" s="212">
        <v>20.719999313354492</v>
      </c>
      <c r="R14" s="212">
        <v>20.75</v>
      </c>
      <c r="S14" s="212">
        <v>20.520000457763672</v>
      </c>
      <c r="T14" s="212">
        <v>20.459999084472656</v>
      </c>
      <c r="U14" s="212">
        <v>20.469999313354492</v>
      </c>
      <c r="V14" s="212">
        <v>20.579999923706055</v>
      </c>
      <c r="W14" s="212">
        <v>20.43000030517578</v>
      </c>
      <c r="X14" s="212">
        <v>19.6299991607666</v>
      </c>
      <c r="Y14" s="212">
        <v>19</v>
      </c>
      <c r="Z14" s="219">
        <f t="shared" si="0"/>
        <v>19.353333353996277</v>
      </c>
      <c r="AA14" s="151">
        <v>23.899999618530273</v>
      </c>
      <c r="AB14" s="258" t="s">
        <v>65</v>
      </c>
      <c r="AC14" s="2">
        <v>12</v>
      </c>
      <c r="AD14" s="151">
        <v>13.489999771118164</v>
      </c>
      <c r="AE14" s="258" t="s">
        <v>94</v>
      </c>
      <c r="AF14" s="1"/>
    </row>
    <row r="15" spans="1:32" ht="11.25" customHeight="1">
      <c r="A15" s="220">
        <v>13</v>
      </c>
      <c r="B15" s="212">
        <v>18.469999313354492</v>
      </c>
      <c r="C15" s="212">
        <v>18.5</v>
      </c>
      <c r="D15" s="212">
        <v>17.639999389648438</v>
      </c>
      <c r="E15" s="212">
        <v>17.399999618530273</v>
      </c>
      <c r="F15" s="212">
        <v>17.75</v>
      </c>
      <c r="G15" s="212">
        <v>18.1299991607666</v>
      </c>
      <c r="H15" s="212">
        <v>19.18000030517578</v>
      </c>
      <c r="I15" s="212">
        <v>20.719999313354492</v>
      </c>
      <c r="J15" s="212">
        <v>20.59000015258789</v>
      </c>
      <c r="K15" s="212">
        <v>21.420000076293945</v>
      </c>
      <c r="L15" s="212">
        <v>21.049999237060547</v>
      </c>
      <c r="M15" s="212">
        <v>22.389999389648438</v>
      </c>
      <c r="N15" s="212">
        <v>21.68000030517578</v>
      </c>
      <c r="O15" s="212">
        <v>21.770000457763672</v>
      </c>
      <c r="P15" s="212">
        <v>20.799999237060547</v>
      </c>
      <c r="Q15" s="212">
        <v>19.940000534057617</v>
      </c>
      <c r="R15" s="212">
        <v>19.59000015258789</v>
      </c>
      <c r="S15" s="212">
        <v>18.5</v>
      </c>
      <c r="T15" s="212">
        <v>17.34000015258789</v>
      </c>
      <c r="U15" s="212">
        <v>16.690000534057617</v>
      </c>
      <c r="V15" s="212">
        <v>17.149999618530273</v>
      </c>
      <c r="W15" s="212">
        <v>17.360000610351562</v>
      </c>
      <c r="X15" s="212">
        <v>17.540000915527344</v>
      </c>
      <c r="Y15" s="212">
        <v>17.68000030517578</v>
      </c>
      <c r="Z15" s="219">
        <f t="shared" si="0"/>
        <v>19.136666615804035</v>
      </c>
      <c r="AA15" s="151">
        <v>23.15999984741211</v>
      </c>
      <c r="AB15" s="258" t="s">
        <v>66</v>
      </c>
      <c r="AC15" s="2">
        <v>13</v>
      </c>
      <c r="AD15" s="151">
        <v>16.649999618530273</v>
      </c>
      <c r="AE15" s="258" t="s">
        <v>95</v>
      </c>
      <c r="AF15" s="1"/>
    </row>
    <row r="16" spans="1:32" ht="11.25" customHeight="1">
      <c r="A16" s="220">
        <v>14</v>
      </c>
      <c r="B16" s="212">
        <v>17.8799991607666</v>
      </c>
      <c r="C16" s="212">
        <v>18.09000015258789</v>
      </c>
      <c r="D16" s="212">
        <v>17.540000915527344</v>
      </c>
      <c r="E16" s="212">
        <v>17.059999465942383</v>
      </c>
      <c r="F16" s="212">
        <v>16.940000534057617</v>
      </c>
      <c r="G16" s="212">
        <v>16.719999313354492</v>
      </c>
      <c r="H16" s="212">
        <v>16.969999313354492</v>
      </c>
      <c r="I16" s="212">
        <v>16.989999771118164</v>
      </c>
      <c r="J16" s="212">
        <v>16.790000915527344</v>
      </c>
      <c r="K16" s="212">
        <v>18.280000686645508</v>
      </c>
      <c r="L16" s="212">
        <v>18.979999542236328</v>
      </c>
      <c r="M16" s="212">
        <v>18.5</v>
      </c>
      <c r="N16" s="212">
        <v>18.829999923706055</v>
      </c>
      <c r="O16" s="212">
        <v>18.510000228881836</v>
      </c>
      <c r="P16" s="212">
        <v>17.829999923706055</v>
      </c>
      <c r="Q16" s="212">
        <v>17.43000030517578</v>
      </c>
      <c r="R16" s="212">
        <v>18.229999542236328</v>
      </c>
      <c r="S16" s="212">
        <v>17.8700008392334</v>
      </c>
      <c r="T16" s="212">
        <v>17.229999542236328</v>
      </c>
      <c r="U16" s="212">
        <v>17.440000534057617</v>
      </c>
      <c r="V16" s="212">
        <v>18.5</v>
      </c>
      <c r="W16" s="212">
        <v>17.75</v>
      </c>
      <c r="X16" s="212">
        <v>17.40999984741211</v>
      </c>
      <c r="Y16" s="212">
        <v>17.5</v>
      </c>
      <c r="Z16" s="219">
        <f t="shared" si="0"/>
        <v>17.71958335240682</v>
      </c>
      <c r="AA16" s="151">
        <v>19.350000381469727</v>
      </c>
      <c r="AB16" s="258" t="s">
        <v>67</v>
      </c>
      <c r="AC16" s="2">
        <v>14</v>
      </c>
      <c r="AD16" s="151">
        <v>16.270000457763672</v>
      </c>
      <c r="AE16" s="258" t="s">
        <v>96</v>
      </c>
      <c r="AF16" s="1"/>
    </row>
    <row r="17" spans="1:32" ht="11.25" customHeight="1">
      <c r="A17" s="220">
        <v>15</v>
      </c>
      <c r="B17" s="212">
        <v>17.239999771118164</v>
      </c>
      <c r="C17" s="212">
        <v>16.5</v>
      </c>
      <c r="D17" s="212">
        <v>15.8100004196167</v>
      </c>
      <c r="E17" s="212">
        <v>15.630000114440918</v>
      </c>
      <c r="F17" s="212">
        <v>15.640000343322754</v>
      </c>
      <c r="G17" s="212">
        <v>15.880000114440918</v>
      </c>
      <c r="H17" s="212">
        <v>16.260000228881836</v>
      </c>
      <c r="I17" s="212">
        <v>17.139999389648438</v>
      </c>
      <c r="J17" s="212">
        <v>18.360000610351562</v>
      </c>
      <c r="K17" s="212">
        <v>17.790000915527344</v>
      </c>
      <c r="L17" s="212">
        <v>18.90999984741211</v>
      </c>
      <c r="M17" s="212">
        <v>19.239999771118164</v>
      </c>
      <c r="N17" s="212">
        <v>18.479999542236328</v>
      </c>
      <c r="O17" s="212">
        <v>18.729999542236328</v>
      </c>
      <c r="P17" s="212">
        <v>18.479999542236328</v>
      </c>
      <c r="Q17" s="212">
        <v>18.100000381469727</v>
      </c>
      <c r="R17" s="212">
        <v>17.510000228881836</v>
      </c>
      <c r="S17" s="212">
        <v>17.719999313354492</v>
      </c>
      <c r="T17" s="212">
        <v>17.290000915527344</v>
      </c>
      <c r="U17" s="212">
        <v>17.530000686645508</v>
      </c>
      <c r="V17" s="212">
        <v>17.15999984741211</v>
      </c>
      <c r="W17" s="212">
        <v>16.690000534057617</v>
      </c>
      <c r="X17" s="212">
        <v>15.65999984741211</v>
      </c>
      <c r="Y17" s="212">
        <v>15.170000076293945</v>
      </c>
      <c r="Z17" s="219">
        <f t="shared" si="0"/>
        <v>17.205000082651775</v>
      </c>
      <c r="AA17" s="151">
        <v>19.790000915527344</v>
      </c>
      <c r="AB17" s="258" t="s">
        <v>68</v>
      </c>
      <c r="AC17" s="2">
        <v>15</v>
      </c>
      <c r="AD17" s="151">
        <v>15.079999923706055</v>
      </c>
      <c r="AE17" s="258" t="s">
        <v>97</v>
      </c>
      <c r="AF17" s="1"/>
    </row>
    <row r="18" spans="1:32" ht="11.25" customHeight="1">
      <c r="A18" s="220">
        <v>16</v>
      </c>
      <c r="B18" s="212">
        <v>15.020000457763672</v>
      </c>
      <c r="C18" s="212">
        <v>14.789999961853027</v>
      </c>
      <c r="D18" s="212">
        <v>14.859999656677246</v>
      </c>
      <c r="E18" s="212">
        <v>14.949999809265137</v>
      </c>
      <c r="F18" s="212">
        <v>15.069999694824219</v>
      </c>
      <c r="G18" s="212">
        <v>15.449999809265137</v>
      </c>
      <c r="H18" s="212">
        <v>16.43000030517578</v>
      </c>
      <c r="I18" s="212">
        <v>17.360000610351562</v>
      </c>
      <c r="J18" s="212">
        <v>17.959999084472656</v>
      </c>
      <c r="K18" s="212">
        <v>18.829999923706055</v>
      </c>
      <c r="L18" s="212">
        <v>19.079999923706055</v>
      </c>
      <c r="M18" s="212">
        <v>19.170000076293945</v>
      </c>
      <c r="N18" s="212">
        <v>18.979999542236328</v>
      </c>
      <c r="O18" s="212">
        <v>18.15999984741211</v>
      </c>
      <c r="P18" s="212">
        <v>18.479999542236328</v>
      </c>
      <c r="Q18" s="212">
        <v>18.530000686645508</v>
      </c>
      <c r="R18" s="212">
        <v>17.739999771118164</v>
      </c>
      <c r="S18" s="212">
        <v>17.440000534057617</v>
      </c>
      <c r="T18" s="212">
        <v>18.09000015258789</v>
      </c>
      <c r="U18" s="212">
        <v>17.93000030517578</v>
      </c>
      <c r="V18" s="212">
        <v>18.110000610351562</v>
      </c>
      <c r="W18" s="212">
        <v>17.329999923706055</v>
      </c>
      <c r="X18" s="212">
        <v>17.100000381469727</v>
      </c>
      <c r="Y18" s="212">
        <v>16.850000381469727</v>
      </c>
      <c r="Z18" s="219">
        <f t="shared" si="0"/>
        <v>17.237916707992554</v>
      </c>
      <c r="AA18" s="151">
        <v>19.799999237060547</v>
      </c>
      <c r="AB18" s="258" t="s">
        <v>69</v>
      </c>
      <c r="AC18" s="2">
        <v>16</v>
      </c>
      <c r="AD18" s="151">
        <v>14.770000457763672</v>
      </c>
      <c r="AE18" s="258" t="s">
        <v>98</v>
      </c>
      <c r="AF18" s="1"/>
    </row>
    <row r="19" spans="1:32" ht="11.25" customHeight="1">
      <c r="A19" s="220">
        <v>17</v>
      </c>
      <c r="B19" s="212">
        <v>16.670000076293945</v>
      </c>
      <c r="C19" s="212">
        <v>16.459999084472656</v>
      </c>
      <c r="D19" s="212">
        <v>16.219999313354492</v>
      </c>
      <c r="E19" s="212">
        <v>16.260000228881836</v>
      </c>
      <c r="F19" s="212">
        <v>16.34000015258789</v>
      </c>
      <c r="G19" s="212">
        <v>16.489999771118164</v>
      </c>
      <c r="H19" s="212">
        <v>16.610000610351562</v>
      </c>
      <c r="I19" s="212">
        <v>17.579999923706055</v>
      </c>
      <c r="J19" s="212">
        <v>18.6200008392334</v>
      </c>
      <c r="K19" s="212">
        <v>18.90999984741211</v>
      </c>
      <c r="L19" s="212">
        <v>18.3700008392334</v>
      </c>
      <c r="M19" s="212">
        <v>19.350000381469727</v>
      </c>
      <c r="N19" s="212">
        <v>19.360000610351562</v>
      </c>
      <c r="O19" s="212">
        <v>18.40999984741211</v>
      </c>
      <c r="P19" s="212">
        <v>18.940000534057617</v>
      </c>
      <c r="Q19" s="212">
        <v>18.25</v>
      </c>
      <c r="R19" s="212">
        <v>17.940000534057617</v>
      </c>
      <c r="S19" s="212">
        <v>17.540000915527344</v>
      </c>
      <c r="T19" s="212">
        <v>16.829999923706055</v>
      </c>
      <c r="U19" s="212">
        <v>16.739999771118164</v>
      </c>
      <c r="V19" s="212">
        <v>16.489999771118164</v>
      </c>
      <c r="W19" s="212">
        <v>16.469999313354492</v>
      </c>
      <c r="X19" s="212">
        <v>16.520000457763672</v>
      </c>
      <c r="Y19" s="212">
        <v>16.329999923706055</v>
      </c>
      <c r="Z19" s="219">
        <f t="shared" si="0"/>
        <v>17.40416677792867</v>
      </c>
      <c r="AA19" s="151">
        <v>19.760000228881836</v>
      </c>
      <c r="AB19" s="258" t="s">
        <v>70</v>
      </c>
      <c r="AC19" s="2">
        <v>17</v>
      </c>
      <c r="AD19" s="151">
        <v>16.15999984741211</v>
      </c>
      <c r="AE19" s="258" t="s">
        <v>99</v>
      </c>
      <c r="AF19" s="1"/>
    </row>
    <row r="20" spans="1:32" ht="11.25" customHeight="1">
      <c r="A20" s="220">
        <v>18</v>
      </c>
      <c r="B20" s="212">
        <v>15.680000305175781</v>
      </c>
      <c r="C20" s="212">
        <v>15.75</v>
      </c>
      <c r="D20" s="212">
        <v>15.850000381469727</v>
      </c>
      <c r="E20" s="212">
        <v>16.270000457763672</v>
      </c>
      <c r="F20" s="212">
        <v>16.309999465942383</v>
      </c>
      <c r="G20" s="212">
        <v>16.829999923706055</v>
      </c>
      <c r="H20" s="212">
        <v>17.06999969482422</v>
      </c>
      <c r="I20" s="212">
        <v>17.56999969482422</v>
      </c>
      <c r="J20" s="212">
        <v>18.079999923706055</v>
      </c>
      <c r="K20" s="212">
        <v>18.3799991607666</v>
      </c>
      <c r="L20" s="212">
        <v>18.510000228881836</v>
      </c>
      <c r="M20" s="212">
        <v>18.25</v>
      </c>
      <c r="N20" s="212">
        <v>18.979999542236328</v>
      </c>
      <c r="O20" s="212">
        <v>18.90999984741211</v>
      </c>
      <c r="P20" s="212">
        <v>18.940000534057617</v>
      </c>
      <c r="Q20" s="212">
        <v>19.030000686645508</v>
      </c>
      <c r="R20" s="212">
        <v>19.079999923706055</v>
      </c>
      <c r="S20" s="212">
        <v>18.709999084472656</v>
      </c>
      <c r="T20" s="212">
        <v>18.469999313354492</v>
      </c>
      <c r="U20" s="212">
        <v>18.520000457763672</v>
      </c>
      <c r="V20" s="212">
        <v>18.59000015258789</v>
      </c>
      <c r="W20" s="212">
        <v>18.3700008392334</v>
      </c>
      <c r="X20" s="212">
        <v>18.239999771118164</v>
      </c>
      <c r="Y20" s="212">
        <v>17.860000610351562</v>
      </c>
      <c r="Z20" s="219">
        <f t="shared" si="0"/>
        <v>17.84375</v>
      </c>
      <c r="AA20" s="151">
        <v>19.479999542236328</v>
      </c>
      <c r="AB20" s="258" t="s">
        <v>71</v>
      </c>
      <c r="AC20" s="2">
        <v>18</v>
      </c>
      <c r="AD20" s="151">
        <v>15.460000038146973</v>
      </c>
      <c r="AE20" s="258" t="s">
        <v>100</v>
      </c>
      <c r="AF20" s="1"/>
    </row>
    <row r="21" spans="1:32" ht="11.25" customHeight="1">
      <c r="A21" s="220">
        <v>19</v>
      </c>
      <c r="B21" s="212">
        <v>17.459999084472656</v>
      </c>
      <c r="C21" s="212">
        <v>16.84000015258789</v>
      </c>
      <c r="D21" s="212">
        <v>16.469999313354492</v>
      </c>
      <c r="E21" s="212">
        <v>16.649999618530273</v>
      </c>
      <c r="F21" s="212">
        <v>16.299999237060547</v>
      </c>
      <c r="G21" s="212">
        <v>16.079999923706055</v>
      </c>
      <c r="H21" s="212">
        <v>16.260000228881836</v>
      </c>
      <c r="I21" s="212">
        <v>16.25</v>
      </c>
      <c r="J21" s="212">
        <v>16.200000762939453</v>
      </c>
      <c r="K21" s="212">
        <v>16.610000610351562</v>
      </c>
      <c r="L21" s="212">
        <v>16.559999465942383</v>
      </c>
      <c r="M21" s="212">
        <v>17.559999465942383</v>
      </c>
      <c r="N21" s="212">
        <v>17.889999389648438</v>
      </c>
      <c r="O21" s="212">
        <v>18.860000610351562</v>
      </c>
      <c r="P21" s="212">
        <v>18.860000610351562</v>
      </c>
      <c r="Q21" s="212">
        <v>18.139999389648438</v>
      </c>
      <c r="R21" s="212">
        <v>18.079999923706055</v>
      </c>
      <c r="S21" s="212">
        <v>17.59000015258789</v>
      </c>
      <c r="T21" s="212">
        <v>17.280000686645508</v>
      </c>
      <c r="U21" s="212">
        <v>17.100000381469727</v>
      </c>
      <c r="V21" s="212">
        <v>17.100000381469727</v>
      </c>
      <c r="W21" s="212">
        <v>17.239999771118164</v>
      </c>
      <c r="X21" s="212">
        <v>16.8700008392334</v>
      </c>
      <c r="Y21" s="212">
        <v>17.079999923706055</v>
      </c>
      <c r="Z21" s="219">
        <f t="shared" si="0"/>
        <v>17.138749996821087</v>
      </c>
      <c r="AA21" s="151">
        <v>19.309999465942383</v>
      </c>
      <c r="AB21" s="258" t="s">
        <v>72</v>
      </c>
      <c r="AC21" s="2">
        <v>19</v>
      </c>
      <c r="AD21" s="151">
        <v>15.949999809265137</v>
      </c>
      <c r="AE21" s="258" t="s">
        <v>101</v>
      </c>
      <c r="AF21" s="1"/>
    </row>
    <row r="22" spans="1:32" ht="11.25" customHeight="1">
      <c r="A22" s="228">
        <v>20</v>
      </c>
      <c r="B22" s="214">
        <v>17.09000015258789</v>
      </c>
      <c r="C22" s="214">
        <v>16.639999389648438</v>
      </c>
      <c r="D22" s="214">
        <v>16.579999923706055</v>
      </c>
      <c r="E22" s="214">
        <v>16.479999542236328</v>
      </c>
      <c r="F22" s="214">
        <v>16.489999771118164</v>
      </c>
      <c r="G22" s="214">
        <v>16.8700008392334</v>
      </c>
      <c r="H22" s="214">
        <v>17.360000610351562</v>
      </c>
      <c r="I22" s="214">
        <v>18.15999984741211</v>
      </c>
      <c r="J22" s="214">
        <v>18.139999389648438</v>
      </c>
      <c r="K22" s="214">
        <v>18.719999313354492</v>
      </c>
      <c r="L22" s="214">
        <v>20.239999771118164</v>
      </c>
      <c r="M22" s="214">
        <v>19.920000076293945</v>
      </c>
      <c r="N22" s="214">
        <v>20.170000076293945</v>
      </c>
      <c r="O22" s="214">
        <v>20.200000762939453</v>
      </c>
      <c r="P22" s="214">
        <v>20.299999237060547</v>
      </c>
      <c r="Q22" s="214">
        <v>20</v>
      </c>
      <c r="R22" s="214">
        <v>20.049999237060547</v>
      </c>
      <c r="S22" s="214">
        <v>19.75</v>
      </c>
      <c r="T22" s="214">
        <v>19.729999542236328</v>
      </c>
      <c r="U22" s="214">
        <v>20</v>
      </c>
      <c r="V22" s="214">
        <v>20.1299991607666</v>
      </c>
      <c r="W22" s="214">
        <v>19.84000015258789</v>
      </c>
      <c r="X22" s="214">
        <v>19.920000076293945</v>
      </c>
      <c r="Y22" s="214">
        <v>20.06999969482422</v>
      </c>
      <c r="Z22" s="229">
        <f t="shared" si="0"/>
        <v>18.868749856948853</v>
      </c>
      <c r="AA22" s="157">
        <v>20.979999542236328</v>
      </c>
      <c r="AB22" s="259" t="s">
        <v>73</v>
      </c>
      <c r="AC22" s="216">
        <v>20</v>
      </c>
      <c r="AD22" s="157">
        <v>16.3700008392334</v>
      </c>
      <c r="AE22" s="259" t="s">
        <v>102</v>
      </c>
      <c r="AF22" s="1"/>
    </row>
    <row r="23" spans="1:32" ht="11.25" customHeight="1">
      <c r="A23" s="220">
        <v>21</v>
      </c>
      <c r="B23" s="212">
        <v>20.399999618530273</v>
      </c>
      <c r="C23" s="212">
        <v>20.290000915527344</v>
      </c>
      <c r="D23" s="212">
        <v>20.5</v>
      </c>
      <c r="E23" s="212">
        <v>20.790000915527344</v>
      </c>
      <c r="F23" s="212">
        <v>21.030000686645508</v>
      </c>
      <c r="G23" s="212">
        <v>20.31999969482422</v>
      </c>
      <c r="H23" s="212">
        <v>19.940000534057617</v>
      </c>
      <c r="I23" s="212">
        <v>19.84000015258789</v>
      </c>
      <c r="J23" s="212">
        <v>19.540000915527344</v>
      </c>
      <c r="K23" s="212">
        <v>19.8799991607666</v>
      </c>
      <c r="L23" s="212">
        <v>20.260000228881836</v>
      </c>
      <c r="M23" s="212">
        <v>20.729999542236328</v>
      </c>
      <c r="N23" s="212">
        <v>20.780000686645508</v>
      </c>
      <c r="O23" s="212">
        <v>20.899999618530273</v>
      </c>
      <c r="P23" s="212">
        <v>20.399999618530273</v>
      </c>
      <c r="Q23" s="212">
        <v>20.440000534057617</v>
      </c>
      <c r="R23" s="212">
        <v>20.09000015258789</v>
      </c>
      <c r="S23" s="212">
        <v>19.989999771118164</v>
      </c>
      <c r="T23" s="212">
        <v>20.420000076293945</v>
      </c>
      <c r="U23" s="212">
        <v>19.780000686645508</v>
      </c>
      <c r="V23" s="212">
        <v>19.280000686645508</v>
      </c>
      <c r="W23" s="212">
        <v>19.729999542236328</v>
      </c>
      <c r="X23" s="212">
        <v>20.06999969482422</v>
      </c>
      <c r="Y23" s="212">
        <v>19.770000457763672</v>
      </c>
      <c r="Z23" s="219">
        <f t="shared" si="0"/>
        <v>20.2154168287913</v>
      </c>
      <c r="AA23" s="151">
        <v>21.270000457763672</v>
      </c>
      <c r="AB23" s="258" t="s">
        <v>74</v>
      </c>
      <c r="AC23" s="2">
        <v>21</v>
      </c>
      <c r="AD23" s="151">
        <v>19.209999084472656</v>
      </c>
      <c r="AE23" s="258" t="s">
        <v>103</v>
      </c>
      <c r="AF23" s="1"/>
    </row>
    <row r="24" spans="1:32" ht="11.25" customHeight="1">
      <c r="A24" s="220">
        <v>22</v>
      </c>
      <c r="B24" s="212">
        <v>18.959999084472656</v>
      </c>
      <c r="C24" s="212">
        <v>19.1200008392334</v>
      </c>
      <c r="D24" s="212">
        <v>18.049999237060547</v>
      </c>
      <c r="E24" s="212">
        <v>18.25</v>
      </c>
      <c r="F24" s="212">
        <v>17.889999389648438</v>
      </c>
      <c r="G24" s="212">
        <v>18.079999923706055</v>
      </c>
      <c r="H24" s="212">
        <v>18.610000610351562</v>
      </c>
      <c r="I24" s="212">
        <v>19.139999389648438</v>
      </c>
      <c r="J24" s="212">
        <v>19.59000015258789</v>
      </c>
      <c r="K24" s="212">
        <v>19.25</v>
      </c>
      <c r="L24" s="212">
        <v>18.90999984741211</v>
      </c>
      <c r="M24" s="212">
        <v>20.020000457763672</v>
      </c>
      <c r="N24" s="212">
        <v>18.889999389648438</v>
      </c>
      <c r="O24" s="212">
        <v>18.790000915527344</v>
      </c>
      <c r="P24" s="212">
        <v>18.399999618530273</v>
      </c>
      <c r="Q24" s="212">
        <v>18.6299991607666</v>
      </c>
      <c r="R24" s="212">
        <v>18.579999923706055</v>
      </c>
      <c r="S24" s="212">
        <v>18.780000686645508</v>
      </c>
      <c r="T24" s="212">
        <v>18.350000381469727</v>
      </c>
      <c r="U24" s="212">
        <v>18.280000686645508</v>
      </c>
      <c r="V24" s="212">
        <v>18.780000686645508</v>
      </c>
      <c r="W24" s="212">
        <v>19.170000076293945</v>
      </c>
      <c r="X24" s="212">
        <v>19.700000762939453</v>
      </c>
      <c r="Y24" s="212">
        <v>19.850000381469727</v>
      </c>
      <c r="Z24" s="219">
        <f t="shared" si="0"/>
        <v>18.836250066757202</v>
      </c>
      <c r="AA24" s="151">
        <v>20.360000610351562</v>
      </c>
      <c r="AB24" s="258" t="s">
        <v>75</v>
      </c>
      <c r="AC24" s="2">
        <v>22</v>
      </c>
      <c r="AD24" s="151">
        <v>17.81999969482422</v>
      </c>
      <c r="AE24" s="258" t="s">
        <v>104</v>
      </c>
      <c r="AF24" s="1"/>
    </row>
    <row r="25" spans="1:32" ht="11.25" customHeight="1">
      <c r="A25" s="220">
        <v>23</v>
      </c>
      <c r="B25" s="212">
        <v>20.15999984741211</v>
      </c>
      <c r="C25" s="212">
        <v>21.43000030517578</v>
      </c>
      <c r="D25" s="212">
        <v>21.84000015258789</v>
      </c>
      <c r="E25" s="212">
        <v>21.280000686645508</v>
      </c>
      <c r="F25" s="212">
        <v>21.239999771118164</v>
      </c>
      <c r="G25" s="212">
        <v>21.5</v>
      </c>
      <c r="H25" s="212">
        <v>22.59000015258789</v>
      </c>
      <c r="I25" s="212">
        <v>23.260000228881836</v>
      </c>
      <c r="J25" s="212">
        <v>23.239999771118164</v>
      </c>
      <c r="K25" s="212">
        <v>24.290000915527344</v>
      </c>
      <c r="L25" s="212">
        <v>26.540000915527344</v>
      </c>
      <c r="M25" s="212">
        <v>29.219999313354492</v>
      </c>
      <c r="N25" s="212">
        <v>29.59000015258789</v>
      </c>
      <c r="O25" s="212">
        <v>29.139999389648438</v>
      </c>
      <c r="P25" s="212">
        <v>26.959999084472656</v>
      </c>
      <c r="Q25" s="212">
        <v>25.350000381469727</v>
      </c>
      <c r="R25" s="212">
        <v>24.90999984741211</v>
      </c>
      <c r="S25" s="212">
        <v>24.68000030517578</v>
      </c>
      <c r="T25" s="212">
        <v>24.399999618530273</v>
      </c>
      <c r="U25" s="212">
        <v>24.530000686645508</v>
      </c>
      <c r="V25" s="212">
        <v>23.110000610351562</v>
      </c>
      <c r="W25" s="212">
        <v>23.360000610351562</v>
      </c>
      <c r="X25" s="212">
        <v>22.950000762939453</v>
      </c>
      <c r="Y25" s="212">
        <v>21.110000610351562</v>
      </c>
      <c r="Z25" s="219">
        <f t="shared" si="0"/>
        <v>24.02833350499471</v>
      </c>
      <c r="AA25" s="151">
        <v>30.719999313354492</v>
      </c>
      <c r="AB25" s="258" t="s">
        <v>76</v>
      </c>
      <c r="AC25" s="2">
        <v>23</v>
      </c>
      <c r="AD25" s="151">
        <v>19.709999084472656</v>
      </c>
      <c r="AE25" s="258" t="s">
        <v>105</v>
      </c>
      <c r="AF25" s="1"/>
    </row>
    <row r="26" spans="1:32" ht="11.25" customHeight="1">
      <c r="A26" s="220">
        <v>24</v>
      </c>
      <c r="B26" s="212">
        <v>21.829999923706055</v>
      </c>
      <c r="C26" s="212">
        <v>20.700000762939453</v>
      </c>
      <c r="D26" s="212">
        <v>20.690000534057617</v>
      </c>
      <c r="E26" s="212">
        <v>21.219999313354492</v>
      </c>
      <c r="F26" s="212">
        <v>20.979999542236328</v>
      </c>
      <c r="G26" s="212">
        <v>20.31999969482422</v>
      </c>
      <c r="H26" s="212">
        <v>20.68000030517578</v>
      </c>
      <c r="I26" s="212">
        <v>21.399999618530273</v>
      </c>
      <c r="J26" s="212">
        <v>19.299999237060547</v>
      </c>
      <c r="K26" s="212">
        <v>18.5</v>
      </c>
      <c r="L26" s="212">
        <v>20.100000381469727</v>
      </c>
      <c r="M26" s="212">
        <v>20.639999389648438</v>
      </c>
      <c r="N26" s="212">
        <v>21.1299991607666</v>
      </c>
      <c r="O26" s="212">
        <v>22.8700008392334</v>
      </c>
      <c r="P26" s="212">
        <v>22.270000457763672</v>
      </c>
      <c r="Q26" s="212">
        <v>21.610000610351562</v>
      </c>
      <c r="R26" s="212">
        <v>22.540000915527344</v>
      </c>
      <c r="S26" s="212">
        <v>21.420000076293945</v>
      </c>
      <c r="T26" s="212">
        <v>20.670000076293945</v>
      </c>
      <c r="U26" s="212">
        <v>20.299999237060547</v>
      </c>
      <c r="V26" s="212">
        <v>21.049999237060547</v>
      </c>
      <c r="W26" s="212">
        <v>20.100000381469727</v>
      </c>
      <c r="X26" s="212">
        <v>19.489999771118164</v>
      </c>
      <c r="Y26" s="212">
        <v>19.790000915527344</v>
      </c>
      <c r="Z26" s="219">
        <f t="shared" si="0"/>
        <v>20.816666682561237</v>
      </c>
      <c r="AA26" s="151">
        <v>23.34000015258789</v>
      </c>
      <c r="AB26" s="258" t="s">
        <v>77</v>
      </c>
      <c r="AC26" s="2">
        <v>24</v>
      </c>
      <c r="AD26" s="151">
        <v>18.399999618530273</v>
      </c>
      <c r="AE26" s="258" t="s">
        <v>106</v>
      </c>
      <c r="AF26" s="1"/>
    </row>
    <row r="27" spans="1:32" ht="11.25" customHeight="1">
      <c r="A27" s="220">
        <v>25</v>
      </c>
      <c r="B27" s="212">
        <v>19.670000076293945</v>
      </c>
      <c r="C27" s="212">
        <v>19.520000457763672</v>
      </c>
      <c r="D27" s="212">
        <v>19.68000030517578</v>
      </c>
      <c r="E27" s="212">
        <v>19.719999313354492</v>
      </c>
      <c r="F27" s="212">
        <v>20.1200008392334</v>
      </c>
      <c r="G27" s="212">
        <v>19.84000015258789</v>
      </c>
      <c r="H27" s="212">
        <v>20.639999389648438</v>
      </c>
      <c r="I27" s="212">
        <v>22.3700008392334</v>
      </c>
      <c r="J27" s="212">
        <v>23.790000915527344</v>
      </c>
      <c r="K27" s="212">
        <v>25.93000030517578</v>
      </c>
      <c r="L27" s="212">
        <v>26.3700008392334</v>
      </c>
      <c r="M27" s="212">
        <v>24.280000686645508</v>
      </c>
      <c r="N27" s="212">
        <v>23.059999465942383</v>
      </c>
      <c r="O27" s="212">
        <v>24.540000915527344</v>
      </c>
      <c r="P27" s="212">
        <v>25.399999618530273</v>
      </c>
      <c r="Q27" s="212">
        <v>24</v>
      </c>
      <c r="R27" s="212">
        <v>23.670000076293945</v>
      </c>
      <c r="S27" s="212">
        <v>22.889999389648438</v>
      </c>
      <c r="T27" s="212">
        <v>22.549999237060547</v>
      </c>
      <c r="U27" s="212">
        <v>22.600000381469727</v>
      </c>
      <c r="V27" s="212">
        <v>22.06999969482422</v>
      </c>
      <c r="W27" s="212">
        <v>21.670000076293945</v>
      </c>
      <c r="X27" s="212">
        <v>20.979999542236328</v>
      </c>
      <c r="Y27" s="212">
        <v>20.030000686645508</v>
      </c>
      <c r="Z27" s="219">
        <f t="shared" si="0"/>
        <v>22.307916800181072</v>
      </c>
      <c r="AA27" s="151">
        <v>27.239999771118164</v>
      </c>
      <c r="AB27" s="258" t="s">
        <v>78</v>
      </c>
      <c r="AC27" s="2">
        <v>25</v>
      </c>
      <c r="AD27" s="151">
        <v>19.15999984741211</v>
      </c>
      <c r="AE27" s="258" t="s">
        <v>107</v>
      </c>
      <c r="AF27" s="1"/>
    </row>
    <row r="28" spans="1:32" ht="11.25" customHeight="1">
      <c r="A28" s="220">
        <v>26</v>
      </c>
      <c r="B28" s="212">
        <v>19.790000915527344</v>
      </c>
      <c r="C28" s="212">
        <v>19.3700008392334</v>
      </c>
      <c r="D28" s="212">
        <v>19.139999389648438</v>
      </c>
      <c r="E28" s="212">
        <v>19.209999084472656</v>
      </c>
      <c r="F28" s="212">
        <v>19.25</v>
      </c>
      <c r="G28" s="212">
        <v>19.799999237060547</v>
      </c>
      <c r="H28" s="212">
        <v>21.34000015258789</v>
      </c>
      <c r="I28" s="212">
        <v>24.450000762939453</v>
      </c>
      <c r="J28" s="212">
        <v>26.329999923706055</v>
      </c>
      <c r="K28" s="212">
        <v>27.93000030517578</v>
      </c>
      <c r="L28" s="212">
        <v>30.700000762939453</v>
      </c>
      <c r="M28" s="212">
        <v>32.91999816894531</v>
      </c>
      <c r="N28" s="212">
        <v>29.389999389648438</v>
      </c>
      <c r="O28" s="212">
        <v>29.3799991607666</v>
      </c>
      <c r="P28" s="212">
        <v>31.770000457763672</v>
      </c>
      <c r="Q28" s="212">
        <v>31.139999389648438</v>
      </c>
      <c r="R28" s="212">
        <v>29.190000534057617</v>
      </c>
      <c r="S28" s="212">
        <v>28.780000686645508</v>
      </c>
      <c r="T28" s="212">
        <v>27.950000762939453</v>
      </c>
      <c r="U28" s="212">
        <v>26.559999465942383</v>
      </c>
      <c r="V28" s="212">
        <v>26.190000534057617</v>
      </c>
      <c r="W28" s="212">
        <v>24.979999542236328</v>
      </c>
      <c r="X28" s="212">
        <v>22.690000534057617</v>
      </c>
      <c r="Y28" s="212">
        <v>21.34000015258789</v>
      </c>
      <c r="Z28" s="219">
        <f t="shared" si="0"/>
        <v>25.399583339691162</v>
      </c>
      <c r="AA28" s="151">
        <v>33.59000015258789</v>
      </c>
      <c r="AB28" s="258" t="s">
        <v>79</v>
      </c>
      <c r="AC28" s="2">
        <v>26</v>
      </c>
      <c r="AD28" s="151">
        <v>19.020000457763672</v>
      </c>
      <c r="AE28" s="258" t="s">
        <v>108</v>
      </c>
      <c r="AF28" s="1"/>
    </row>
    <row r="29" spans="1:32" ht="11.25" customHeight="1">
      <c r="A29" s="220">
        <v>27</v>
      </c>
      <c r="B29" s="212">
        <v>20.540000915527344</v>
      </c>
      <c r="C29" s="212">
        <v>19.81999969482422</v>
      </c>
      <c r="D29" s="212">
        <v>19.850000381469727</v>
      </c>
      <c r="E29" s="212">
        <v>19.389999389648438</v>
      </c>
      <c r="F29" s="212">
        <v>19.459999084472656</v>
      </c>
      <c r="G29" s="212">
        <v>19.93000030517578</v>
      </c>
      <c r="H29" s="212">
        <v>21.809999465942383</v>
      </c>
      <c r="I29" s="212">
        <v>24.649999618530273</v>
      </c>
      <c r="J29" s="212">
        <v>27.020000457763672</v>
      </c>
      <c r="K29" s="212">
        <v>30.100000381469727</v>
      </c>
      <c r="L29" s="212">
        <v>28.43000030517578</v>
      </c>
      <c r="M29" s="212">
        <v>29.209999084472656</v>
      </c>
      <c r="N29" s="212">
        <v>25.350000381469727</v>
      </c>
      <c r="O29" s="212">
        <v>25.059999465942383</v>
      </c>
      <c r="P29" s="212">
        <v>25.81999969482422</v>
      </c>
      <c r="Q29" s="212">
        <v>24.270000457763672</v>
      </c>
      <c r="R29" s="212">
        <v>24.600000381469727</v>
      </c>
      <c r="S29" s="212">
        <v>26.829999923706055</v>
      </c>
      <c r="T29" s="212">
        <v>27</v>
      </c>
      <c r="U29" s="212">
        <v>26.34000015258789</v>
      </c>
      <c r="V29" s="212">
        <v>25.6200008392334</v>
      </c>
      <c r="W29" s="212">
        <v>24.600000381469727</v>
      </c>
      <c r="X29" s="212">
        <v>24.010000228881836</v>
      </c>
      <c r="Y29" s="212">
        <v>23.68000030517578</v>
      </c>
      <c r="Z29" s="219">
        <f t="shared" si="0"/>
        <v>24.30791672070821</v>
      </c>
      <c r="AA29" s="151">
        <v>31.43000030517578</v>
      </c>
      <c r="AB29" s="258" t="s">
        <v>80</v>
      </c>
      <c r="AC29" s="2">
        <v>27</v>
      </c>
      <c r="AD29" s="151">
        <v>19.209999084472656</v>
      </c>
      <c r="AE29" s="258" t="s">
        <v>109</v>
      </c>
      <c r="AF29" s="1"/>
    </row>
    <row r="30" spans="1:32" ht="11.25" customHeight="1">
      <c r="A30" s="220">
        <v>28</v>
      </c>
      <c r="B30" s="212">
        <v>23.31999969482422</v>
      </c>
      <c r="C30" s="212">
        <v>22.6299991607666</v>
      </c>
      <c r="D30" s="212">
        <v>21.979999542236328</v>
      </c>
      <c r="E30" s="212">
        <v>22.030000686645508</v>
      </c>
      <c r="F30" s="212">
        <v>22.049999237060547</v>
      </c>
      <c r="G30" s="212">
        <v>21.84000015258789</v>
      </c>
      <c r="H30" s="212">
        <v>22.200000762939453</v>
      </c>
      <c r="I30" s="212">
        <v>22.520000457763672</v>
      </c>
      <c r="J30" s="212">
        <v>22.459999084472656</v>
      </c>
      <c r="K30" s="212">
        <v>23.75</v>
      </c>
      <c r="L30" s="212">
        <v>24.329999923706055</v>
      </c>
      <c r="M30" s="212">
        <v>23.56999969482422</v>
      </c>
      <c r="N30" s="212">
        <v>23.559999465942383</v>
      </c>
      <c r="O30" s="212">
        <v>23.110000610351562</v>
      </c>
      <c r="P30" s="212">
        <v>24.059999465942383</v>
      </c>
      <c r="Q30" s="212">
        <v>22.059999465942383</v>
      </c>
      <c r="R30" s="212">
        <v>22.34000015258789</v>
      </c>
      <c r="S30" s="212">
        <v>22.65999984741211</v>
      </c>
      <c r="T30" s="212">
        <v>21.920000076293945</v>
      </c>
      <c r="U30" s="212">
        <v>21.940000534057617</v>
      </c>
      <c r="V30" s="212">
        <v>21.299999237060547</v>
      </c>
      <c r="W30" s="212">
        <v>21.920000076293945</v>
      </c>
      <c r="X30" s="212">
        <v>22.309999465942383</v>
      </c>
      <c r="Y30" s="212">
        <v>22.75</v>
      </c>
      <c r="Z30" s="219">
        <f t="shared" si="0"/>
        <v>22.608749866485596</v>
      </c>
      <c r="AA30" s="151">
        <v>25.030000686645508</v>
      </c>
      <c r="AB30" s="258" t="s">
        <v>81</v>
      </c>
      <c r="AC30" s="2">
        <v>28</v>
      </c>
      <c r="AD30" s="151">
        <v>21.040000915527344</v>
      </c>
      <c r="AE30" s="258" t="s">
        <v>110</v>
      </c>
      <c r="AF30" s="1"/>
    </row>
    <row r="31" spans="1:32" ht="11.25" customHeight="1">
      <c r="A31" s="220">
        <v>29</v>
      </c>
      <c r="B31" s="212">
        <v>21.43000030517578</v>
      </c>
      <c r="C31" s="212">
        <v>19.1299991607666</v>
      </c>
      <c r="D31" s="212">
        <v>18.899999618530273</v>
      </c>
      <c r="E31" s="212">
        <v>20.360000610351562</v>
      </c>
      <c r="F31" s="212">
        <v>17.899999618530273</v>
      </c>
      <c r="G31" s="212">
        <v>18.34000015258789</v>
      </c>
      <c r="H31" s="212">
        <v>19.940000534057617</v>
      </c>
      <c r="I31" s="212">
        <v>22.8700008392334</v>
      </c>
      <c r="J31" s="212">
        <v>23.290000915527344</v>
      </c>
      <c r="K31" s="212">
        <v>23.5</v>
      </c>
      <c r="L31" s="212">
        <v>22.299999237060547</v>
      </c>
      <c r="M31" s="212">
        <v>23.950000762939453</v>
      </c>
      <c r="N31" s="212">
        <v>23.649999618530273</v>
      </c>
      <c r="O31" s="212">
        <v>23.690000534057617</v>
      </c>
      <c r="P31" s="212">
        <v>23.450000762939453</v>
      </c>
      <c r="Q31" s="212">
        <v>23.170000076293945</v>
      </c>
      <c r="R31" s="212">
        <v>21.079999923706055</v>
      </c>
      <c r="S31" s="212">
        <v>20.799999237060547</v>
      </c>
      <c r="T31" s="212">
        <v>20.3799991607666</v>
      </c>
      <c r="U31" s="212">
        <v>20.200000762939453</v>
      </c>
      <c r="V31" s="212">
        <v>20.600000381469727</v>
      </c>
      <c r="W31" s="212">
        <v>20.040000915527344</v>
      </c>
      <c r="X31" s="212">
        <v>19.549999237060547</v>
      </c>
      <c r="Y31" s="212">
        <v>19.420000076293945</v>
      </c>
      <c r="Z31" s="219">
        <f t="shared" si="0"/>
        <v>21.164166768391926</v>
      </c>
      <c r="AA31" s="151">
        <v>24.829999923706055</v>
      </c>
      <c r="AB31" s="258" t="s">
        <v>82</v>
      </c>
      <c r="AC31" s="2">
        <v>29</v>
      </c>
      <c r="AD31" s="151">
        <v>17.510000228881836</v>
      </c>
      <c r="AE31" s="258" t="s">
        <v>111</v>
      </c>
      <c r="AF31" s="1"/>
    </row>
    <row r="32" spans="1:32" ht="11.25" customHeight="1">
      <c r="A32" s="220">
        <v>30</v>
      </c>
      <c r="B32" s="212">
        <v>19.290000915527344</v>
      </c>
      <c r="C32" s="212">
        <v>19.239999771118164</v>
      </c>
      <c r="D32" s="212">
        <v>19.100000381469727</v>
      </c>
      <c r="E32" s="212">
        <v>18.719999313354492</v>
      </c>
      <c r="F32" s="212">
        <v>18.59000015258789</v>
      </c>
      <c r="G32" s="212">
        <v>19</v>
      </c>
      <c r="H32" s="212">
        <v>18.329999923706055</v>
      </c>
      <c r="I32" s="212">
        <v>18.6299991607666</v>
      </c>
      <c r="J32" s="212">
        <v>18.639999389648438</v>
      </c>
      <c r="K32" s="212">
        <v>18.8700008392334</v>
      </c>
      <c r="L32" s="212">
        <v>19</v>
      </c>
      <c r="M32" s="212">
        <v>19.809999465942383</v>
      </c>
      <c r="N32" s="212">
        <v>19.989999771118164</v>
      </c>
      <c r="O32" s="212">
        <v>20.559999465942383</v>
      </c>
      <c r="P32" s="212">
        <v>20.5</v>
      </c>
      <c r="Q32" s="212">
        <v>21.299999237060547</v>
      </c>
      <c r="R32" s="212">
        <v>21.219999313354492</v>
      </c>
      <c r="S32" s="212">
        <v>20.399999618530273</v>
      </c>
      <c r="T32" s="212">
        <v>20.350000381469727</v>
      </c>
      <c r="U32" s="212">
        <v>20.690000534057617</v>
      </c>
      <c r="V32" s="212">
        <v>20.610000610351562</v>
      </c>
      <c r="W32" s="212">
        <v>20.31999969482422</v>
      </c>
      <c r="X32" s="212">
        <v>20.1200008392334</v>
      </c>
      <c r="Y32" s="212">
        <v>20.34000015258789</v>
      </c>
      <c r="Z32" s="219">
        <f t="shared" si="0"/>
        <v>19.734166622161865</v>
      </c>
      <c r="AA32" s="151">
        <v>21.700000762939453</v>
      </c>
      <c r="AB32" s="258" t="s">
        <v>83</v>
      </c>
      <c r="AC32" s="2">
        <v>30</v>
      </c>
      <c r="AD32" s="151">
        <v>18.139999389648438</v>
      </c>
      <c r="AE32" s="258" t="s">
        <v>112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261"/>
      <c r="AB33" s="152"/>
      <c r="AC33" s="2"/>
      <c r="AD33" s="151"/>
      <c r="AE33" s="258"/>
      <c r="AF33" s="1"/>
    </row>
    <row r="34" spans="1:32" ht="15" customHeight="1">
      <c r="A34" s="221" t="s">
        <v>10</v>
      </c>
      <c r="B34" s="222">
        <f aca="true" t="shared" si="1" ref="B34:Q34">AVERAGE(B3:B33)</f>
        <v>18.15066655476888</v>
      </c>
      <c r="C34" s="222">
        <f t="shared" si="1"/>
        <v>17.86299991607666</v>
      </c>
      <c r="D34" s="222">
        <f t="shared" si="1"/>
        <v>17.632666651407877</v>
      </c>
      <c r="E34" s="222">
        <f t="shared" si="1"/>
        <v>17.533333237965902</v>
      </c>
      <c r="F34" s="222">
        <f t="shared" si="1"/>
        <v>17.436666520436606</v>
      </c>
      <c r="G34" s="222">
        <f t="shared" si="1"/>
        <v>17.629999987284343</v>
      </c>
      <c r="H34" s="222">
        <f t="shared" si="1"/>
        <v>18.227333482106527</v>
      </c>
      <c r="I34" s="222">
        <f t="shared" si="1"/>
        <v>19.0839999516805</v>
      </c>
      <c r="J34" s="222">
        <f t="shared" si="1"/>
        <v>19.681333351135255</v>
      </c>
      <c r="K34" s="222">
        <f t="shared" si="1"/>
        <v>20.394000180562337</v>
      </c>
      <c r="L34" s="222">
        <f t="shared" si="1"/>
        <v>20.943333466847736</v>
      </c>
      <c r="M34" s="222">
        <f t="shared" si="1"/>
        <v>21.307333119710286</v>
      </c>
      <c r="N34" s="222">
        <f t="shared" si="1"/>
        <v>21.106999969482423</v>
      </c>
      <c r="O34" s="222">
        <f t="shared" si="1"/>
        <v>21.01900005340576</v>
      </c>
      <c r="P34" s="222">
        <f t="shared" si="1"/>
        <v>20.893666585286457</v>
      </c>
      <c r="Q34" s="222">
        <f t="shared" si="1"/>
        <v>20.525333404541016</v>
      </c>
      <c r="R34" s="222">
        <f>AVERAGE(R3:R33)</f>
        <v>20.21200002034505</v>
      </c>
      <c r="S34" s="222">
        <f aca="true" t="shared" si="2" ref="S34:Y34">AVERAGE(S3:S33)</f>
        <v>19.92933333714803</v>
      </c>
      <c r="T34" s="222">
        <f t="shared" si="2"/>
        <v>19.674333318074545</v>
      </c>
      <c r="U34" s="222">
        <f t="shared" si="2"/>
        <v>19.475000190734864</v>
      </c>
      <c r="V34" s="222">
        <f t="shared" si="2"/>
        <v>19.338666661580405</v>
      </c>
      <c r="W34" s="222">
        <f t="shared" si="2"/>
        <v>19.128333409627277</v>
      </c>
      <c r="X34" s="222">
        <f t="shared" si="2"/>
        <v>18.784333324432374</v>
      </c>
      <c r="Y34" s="222">
        <f t="shared" si="2"/>
        <v>18.55466677347819</v>
      </c>
      <c r="Z34" s="222">
        <f>AVERAGE(B3:Y33)</f>
        <v>19.355222227838304</v>
      </c>
      <c r="AA34" s="223">
        <f>(AVERAGE(最高))</f>
        <v>22.72766679128011</v>
      </c>
      <c r="AB34" s="224"/>
      <c r="AC34" s="225"/>
      <c r="AD34" s="223">
        <f>(AVERAGE(最低))</f>
        <v>16.76199992497762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1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6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3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33.59000015258789</v>
      </c>
      <c r="C46" s="3">
        <v>26</v>
      </c>
      <c r="D46" s="262" t="s">
        <v>79</v>
      </c>
      <c r="E46" s="202"/>
      <c r="F46" s="156"/>
      <c r="G46" s="157">
        <f>MIN(最低)</f>
        <v>11.75</v>
      </c>
      <c r="H46" s="3">
        <v>2</v>
      </c>
      <c r="I46" s="260" t="s">
        <v>85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7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20.040000915527344</v>
      </c>
      <c r="C3" s="212">
        <v>19.799999237060547</v>
      </c>
      <c r="D3" s="212">
        <v>19.889999389648438</v>
      </c>
      <c r="E3" s="212">
        <v>19.90999984741211</v>
      </c>
      <c r="F3" s="212">
        <v>19.969999313354492</v>
      </c>
      <c r="G3" s="212">
        <v>20.020000457763672</v>
      </c>
      <c r="H3" s="212">
        <v>20.540000915527344</v>
      </c>
      <c r="I3" s="212">
        <v>21.209999084472656</v>
      </c>
      <c r="J3" s="212">
        <v>21.65999984741211</v>
      </c>
      <c r="K3" s="212">
        <v>22.799999237060547</v>
      </c>
      <c r="L3" s="212">
        <v>24.229999542236328</v>
      </c>
      <c r="M3" s="212">
        <v>24.1200008392334</v>
      </c>
      <c r="N3" s="212">
        <v>21.520000457763672</v>
      </c>
      <c r="O3" s="212">
        <v>20.93000030517578</v>
      </c>
      <c r="P3" s="212">
        <v>20.190000534057617</v>
      </c>
      <c r="Q3" s="212">
        <v>19.969999313354492</v>
      </c>
      <c r="R3" s="212">
        <v>20.06999969482422</v>
      </c>
      <c r="S3" s="212">
        <v>20.1200008392334</v>
      </c>
      <c r="T3" s="212">
        <v>20.09000015258789</v>
      </c>
      <c r="U3" s="212">
        <v>19.479999542236328</v>
      </c>
      <c r="V3" s="212">
        <v>19.420000076293945</v>
      </c>
      <c r="W3" s="212">
        <v>19.8799991607666</v>
      </c>
      <c r="X3" s="212">
        <v>19.899999618530273</v>
      </c>
      <c r="Y3" s="212">
        <v>20.149999618530273</v>
      </c>
      <c r="Z3" s="219">
        <f aca="true" t="shared" si="0" ref="Z3:Z33">AVERAGE(B3:Y3)</f>
        <v>20.66291658083598</v>
      </c>
      <c r="AA3" s="151">
        <v>25.979999542236328</v>
      </c>
      <c r="AB3" s="152" t="s">
        <v>346</v>
      </c>
      <c r="AC3" s="2">
        <v>1</v>
      </c>
      <c r="AD3" s="151">
        <v>19.3700008392334</v>
      </c>
      <c r="AE3" s="258" t="s">
        <v>369</v>
      </c>
      <c r="AF3" s="1"/>
    </row>
    <row r="4" spans="1:32" ht="11.25" customHeight="1">
      <c r="A4" s="220">
        <v>2</v>
      </c>
      <c r="B4" s="212">
        <v>19.799999237060547</v>
      </c>
      <c r="C4" s="212">
        <v>19.68000030517578</v>
      </c>
      <c r="D4" s="212">
        <v>19.549999237060547</v>
      </c>
      <c r="E4" s="212">
        <v>19.540000915527344</v>
      </c>
      <c r="F4" s="212">
        <v>19.81999969482422</v>
      </c>
      <c r="G4" s="212">
        <v>20.1299991607666</v>
      </c>
      <c r="H4" s="212">
        <v>19.799999237060547</v>
      </c>
      <c r="I4" s="212">
        <v>19.780000686645508</v>
      </c>
      <c r="J4" s="212">
        <v>20.3700008392334</v>
      </c>
      <c r="K4" s="212">
        <v>19.709999084472656</v>
      </c>
      <c r="L4" s="212">
        <v>19.25</v>
      </c>
      <c r="M4" s="212">
        <v>18.940000534057617</v>
      </c>
      <c r="N4" s="212">
        <v>18.719999313354492</v>
      </c>
      <c r="O4" s="212">
        <v>18.68000030517578</v>
      </c>
      <c r="P4" s="212">
        <v>18.65999984741211</v>
      </c>
      <c r="Q4" s="212">
        <v>18.639999389648438</v>
      </c>
      <c r="R4" s="212">
        <v>18.209999084472656</v>
      </c>
      <c r="S4" s="213">
        <v>18.139999389648438</v>
      </c>
      <c r="T4" s="212">
        <v>18.309999465942383</v>
      </c>
      <c r="U4" s="212">
        <v>18.280000686645508</v>
      </c>
      <c r="V4" s="212">
        <v>18.3799991607666</v>
      </c>
      <c r="W4" s="212">
        <v>18.520000457763672</v>
      </c>
      <c r="X4" s="212">
        <v>18.579999923706055</v>
      </c>
      <c r="Y4" s="212">
        <v>18.639999389648438</v>
      </c>
      <c r="Z4" s="219">
        <f t="shared" si="0"/>
        <v>19.088749806086224</v>
      </c>
      <c r="AA4" s="151">
        <v>20.969999313354492</v>
      </c>
      <c r="AB4" s="152" t="s">
        <v>347</v>
      </c>
      <c r="AC4" s="2">
        <v>2</v>
      </c>
      <c r="AD4" s="151">
        <v>18.059999465942383</v>
      </c>
      <c r="AE4" s="258" t="s">
        <v>370</v>
      </c>
      <c r="AF4" s="1"/>
    </row>
    <row r="5" spans="1:32" ht="11.25" customHeight="1">
      <c r="A5" s="220">
        <v>3</v>
      </c>
      <c r="B5" s="212">
        <v>18.600000381469727</v>
      </c>
      <c r="C5" s="212">
        <v>18.809999465942383</v>
      </c>
      <c r="D5" s="212">
        <v>18.770000457763672</v>
      </c>
      <c r="E5" s="212">
        <v>18.809999465942383</v>
      </c>
      <c r="F5" s="212">
        <v>18.360000610351562</v>
      </c>
      <c r="G5" s="212">
        <v>19.200000762939453</v>
      </c>
      <c r="H5" s="212">
        <v>21.010000228881836</v>
      </c>
      <c r="I5" s="212">
        <v>20.729999542236328</v>
      </c>
      <c r="J5" s="212">
        <v>21.399999618530273</v>
      </c>
      <c r="K5" s="212">
        <v>19.700000762939453</v>
      </c>
      <c r="L5" s="212">
        <v>19.690000534057617</v>
      </c>
      <c r="M5" s="212">
        <v>19.68000030517578</v>
      </c>
      <c r="N5" s="212">
        <v>19.90999984741211</v>
      </c>
      <c r="O5" s="212">
        <v>20.270000457763672</v>
      </c>
      <c r="P5" s="212">
        <v>20.020000457763672</v>
      </c>
      <c r="Q5" s="212">
        <v>20.43000030517578</v>
      </c>
      <c r="R5" s="212">
        <v>19.93000030517578</v>
      </c>
      <c r="S5" s="212">
        <v>19.75</v>
      </c>
      <c r="T5" s="212">
        <v>19.700000762939453</v>
      </c>
      <c r="U5" s="212">
        <v>19.780000686645508</v>
      </c>
      <c r="V5" s="212">
        <v>19.469999313354492</v>
      </c>
      <c r="W5" s="212">
        <v>19.610000610351562</v>
      </c>
      <c r="X5" s="212">
        <v>19.579999923706055</v>
      </c>
      <c r="Y5" s="212">
        <v>19.479999542236328</v>
      </c>
      <c r="Z5" s="219">
        <f t="shared" si="0"/>
        <v>19.695416847864788</v>
      </c>
      <c r="AA5" s="151">
        <v>22.110000610351562</v>
      </c>
      <c r="AB5" s="152" t="s">
        <v>348</v>
      </c>
      <c r="AC5" s="2">
        <v>3</v>
      </c>
      <c r="AD5" s="151">
        <v>18.290000915527344</v>
      </c>
      <c r="AE5" s="258" t="s">
        <v>371</v>
      </c>
      <c r="AF5" s="1"/>
    </row>
    <row r="6" spans="1:32" ht="11.25" customHeight="1">
      <c r="A6" s="220">
        <v>4</v>
      </c>
      <c r="B6" s="212">
        <v>19.219999313354492</v>
      </c>
      <c r="C6" s="212">
        <v>19.209999084472656</v>
      </c>
      <c r="D6" s="212">
        <v>19.530000686645508</v>
      </c>
      <c r="E6" s="212">
        <v>19.219999313354492</v>
      </c>
      <c r="F6" s="212">
        <v>19.540000915527344</v>
      </c>
      <c r="G6" s="212">
        <v>19.290000915527344</v>
      </c>
      <c r="H6" s="212">
        <v>19.540000915527344</v>
      </c>
      <c r="I6" s="212">
        <v>20.15999984741211</v>
      </c>
      <c r="J6" s="212">
        <v>19.889999389648438</v>
      </c>
      <c r="K6" s="212">
        <v>20.260000228881836</v>
      </c>
      <c r="L6" s="212">
        <v>21.540000915527344</v>
      </c>
      <c r="M6" s="212">
        <v>22.100000381469727</v>
      </c>
      <c r="N6" s="212">
        <v>21.950000762939453</v>
      </c>
      <c r="O6" s="212">
        <v>22.450000762939453</v>
      </c>
      <c r="P6" s="212">
        <v>21.81999969482422</v>
      </c>
      <c r="Q6" s="212">
        <v>21.950000762939453</v>
      </c>
      <c r="R6" s="212">
        <v>21.3799991607666</v>
      </c>
      <c r="S6" s="212">
        <v>20.040000915527344</v>
      </c>
      <c r="T6" s="212">
        <v>19.719999313354492</v>
      </c>
      <c r="U6" s="212">
        <v>19.200000762939453</v>
      </c>
      <c r="V6" s="212">
        <v>19.18000030517578</v>
      </c>
      <c r="W6" s="212">
        <v>19.170000076293945</v>
      </c>
      <c r="X6" s="212">
        <v>19.350000381469727</v>
      </c>
      <c r="Y6" s="212">
        <v>19</v>
      </c>
      <c r="Z6" s="219">
        <f t="shared" si="0"/>
        <v>20.196250200271606</v>
      </c>
      <c r="AA6" s="151">
        <v>22.700000762939453</v>
      </c>
      <c r="AB6" s="152" t="s">
        <v>349</v>
      </c>
      <c r="AC6" s="2">
        <v>4</v>
      </c>
      <c r="AD6" s="151">
        <v>18.920000076293945</v>
      </c>
      <c r="AE6" s="258" t="s">
        <v>372</v>
      </c>
      <c r="AF6" s="1"/>
    </row>
    <row r="7" spans="1:32" ht="11.25" customHeight="1">
      <c r="A7" s="220">
        <v>5</v>
      </c>
      <c r="B7" s="212">
        <v>18.8700008392334</v>
      </c>
      <c r="C7" s="212">
        <v>18.829999923706055</v>
      </c>
      <c r="D7" s="212">
        <v>18.959999084472656</v>
      </c>
      <c r="E7" s="212">
        <v>18.989999771118164</v>
      </c>
      <c r="F7" s="212">
        <v>18.829999923706055</v>
      </c>
      <c r="G7" s="212">
        <v>18.780000686645508</v>
      </c>
      <c r="H7" s="212">
        <v>18.850000381469727</v>
      </c>
      <c r="I7" s="212">
        <v>18.329999923706055</v>
      </c>
      <c r="J7" s="212">
        <v>19.56999969482422</v>
      </c>
      <c r="K7" s="212">
        <v>20.639999389648438</v>
      </c>
      <c r="L7" s="212">
        <v>21.920000076293945</v>
      </c>
      <c r="M7" s="212">
        <v>20.860000610351562</v>
      </c>
      <c r="N7" s="212">
        <v>21.770000457763672</v>
      </c>
      <c r="O7" s="212">
        <v>21.18000030517578</v>
      </c>
      <c r="P7" s="212">
        <v>22.290000915527344</v>
      </c>
      <c r="Q7" s="212">
        <v>21.559999465942383</v>
      </c>
      <c r="R7" s="212">
        <v>20.809999465942383</v>
      </c>
      <c r="S7" s="212">
        <v>21.420000076293945</v>
      </c>
      <c r="T7" s="212">
        <v>21.459999084472656</v>
      </c>
      <c r="U7" s="212">
        <v>21.049999237060547</v>
      </c>
      <c r="V7" s="212">
        <v>20.579999923706055</v>
      </c>
      <c r="W7" s="212">
        <v>20.06999969482422</v>
      </c>
      <c r="X7" s="212">
        <v>19.90999984741211</v>
      </c>
      <c r="Y7" s="212">
        <v>20.200000762939453</v>
      </c>
      <c r="Z7" s="219">
        <f t="shared" si="0"/>
        <v>20.238749980926514</v>
      </c>
      <c r="AA7" s="151">
        <v>22.690000534057617</v>
      </c>
      <c r="AB7" s="152" t="s">
        <v>350</v>
      </c>
      <c r="AC7" s="2">
        <v>5</v>
      </c>
      <c r="AD7" s="151">
        <v>18.190000534057617</v>
      </c>
      <c r="AE7" s="258" t="s">
        <v>373</v>
      </c>
      <c r="AF7" s="1"/>
    </row>
    <row r="8" spans="1:32" ht="11.25" customHeight="1">
      <c r="A8" s="220">
        <v>6</v>
      </c>
      <c r="B8" s="212">
        <v>21.229999542236328</v>
      </c>
      <c r="C8" s="212">
        <v>19.690000534057617</v>
      </c>
      <c r="D8" s="212">
        <v>19.56999969482422</v>
      </c>
      <c r="E8" s="212">
        <v>19.25</v>
      </c>
      <c r="F8" s="212">
        <v>19</v>
      </c>
      <c r="G8" s="212">
        <v>19.700000762939453</v>
      </c>
      <c r="H8" s="212">
        <v>20.469999313354492</v>
      </c>
      <c r="I8" s="212">
        <v>21.3799991607666</v>
      </c>
      <c r="J8" s="212">
        <v>22.690000534057617</v>
      </c>
      <c r="K8" s="212">
        <v>22.780000686645508</v>
      </c>
      <c r="L8" s="212">
        <v>23.34000015258789</v>
      </c>
      <c r="M8" s="212">
        <v>25.09000015258789</v>
      </c>
      <c r="N8" s="212">
        <v>24.770000457763672</v>
      </c>
      <c r="O8" s="212">
        <v>25.700000762939453</v>
      </c>
      <c r="P8" s="212">
        <v>25.59000015258789</v>
      </c>
      <c r="Q8" s="212">
        <v>24.1200008392334</v>
      </c>
      <c r="R8" s="212">
        <v>24.420000076293945</v>
      </c>
      <c r="S8" s="212">
        <v>23.84000015258789</v>
      </c>
      <c r="T8" s="212">
        <v>23.040000915527344</v>
      </c>
      <c r="U8" s="212">
        <v>23.079999923706055</v>
      </c>
      <c r="V8" s="212">
        <v>22.940000534057617</v>
      </c>
      <c r="W8" s="212">
        <v>22.959999084472656</v>
      </c>
      <c r="X8" s="212">
        <v>22.920000076293945</v>
      </c>
      <c r="Y8" s="212">
        <v>22.799999237060547</v>
      </c>
      <c r="Z8" s="219">
        <f t="shared" si="0"/>
        <v>22.515416781107586</v>
      </c>
      <c r="AA8" s="151">
        <v>26.15999984741211</v>
      </c>
      <c r="AB8" s="152" t="s">
        <v>351</v>
      </c>
      <c r="AC8" s="2">
        <v>6</v>
      </c>
      <c r="AD8" s="151">
        <v>18.969999313354492</v>
      </c>
      <c r="AE8" s="258" t="s">
        <v>301</v>
      </c>
      <c r="AF8" s="1"/>
    </row>
    <row r="9" spans="1:32" ht="11.25" customHeight="1">
      <c r="A9" s="220">
        <v>7</v>
      </c>
      <c r="B9" s="212">
        <v>22.610000610351562</v>
      </c>
      <c r="C9" s="212">
        <v>22.350000381469727</v>
      </c>
      <c r="D9" s="212">
        <v>22.239999771118164</v>
      </c>
      <c r="E9" s="212">
        <v>22.15999984741211</v>
      </c>
      <c r="F9" s="212">
        <v>21.979999542236328</v>
      </c>
      <c r="G9" s="212">
        <v>22.399999618530273</v>
      </c>
      <c r="H9" s="212">
        <v>23.65999984741211</v>
      </c>
      <c r="I9" s="212">
        <v>25.09000015258789</v>
      </c>
      <c r="J9" s="212">
        <v>26.75</v>
      </c>
      <c r="K9" s="212">
        <v>28.200000762939453</v>
      </c>
      <c r="L9" s="212">
        <v>28.770000457763672</v>
      </c>
      <c r="M9" s="212">
        <v>29.489999771118164</v>
      </c>
      <c r="N9" s="212">
        <v>29.670000076293945</v>
      </c>
      <c r="O9" s="212">
        <v>29.639999389648438</v>
      </c>
      <c r="P9" s="212">
        <v>26.530000686645508</v>
      </c>
      <c r="Q9" s="212">
        <v>30.020000457763672</v>
      </c>
      <c r="R9" s="212">
        <v>29.25</v>
      </c>
      <c r="S9" s="212">
        <v>28.920000076293945</v>
      </c>
      <c r="T9" s="212">
        <v>27.420000076293945</v>
      </c>
      <c r="U9" s="212">
        <v>26.600000381469727</v>
      </c>
      <c r="V9" s="212">
        <v>26.010000228881836</v>
      </c>
      <c r="W9" s="212">
        <v>25.700000762939453</v>
      </c>
      <c r="X9" s="212">
        <v>25.40999984741211</v>
      </c>
      <c r="Y9" s="212">
        <v>24.84000015258789</v>
      </c>
      <c r="Z9" s="219">
        <f t="shared" si="0"/>
        <v>26.071250120798748</v>
      </c>
      <c r="AA9" s="151">
        <v>30.860000610351562</v>
      </c>
      <c r="AB9" s="152" t="s">
        <v>352</v>
      </c>
      <c r="AC9" s="2">
        <v>7</v>
      </c>
      <c r="AD9" s="151">
        <v>21.899999618530273</v>
      </c>
      <c r="AE9" s="258" t="s">
        <v>374</v>
      </c>
      <c r="AF9" s="1"/>
    </row>
    <row r="10" spans="1:32" ht="11.25" customHeight="1">
      <c r="A10" s="220">
        <v>8</v>
      </c>
      <c r="B10" s="212">
        <v>24.68000030517578</v>
      </c>
      <c r="C10" s="212">
        <v>24.549999237060547</v>
      </c>
      <c r="D10" s="212">
        <v>24.510000228881836</v>
      </c>
      <c r="E10" s="212">
        <v>24.75</v>
      </c>
      <c r="F10" s="212">
        <v>24.899999618530273</v>
      </c>
      <c r="G10" s="212">
        <v>25.149999618530273</v>
      </c>
      <c r="H10" s="212">
        <v>25.260000228881836</v>
      </c>
      <c r="I10" s="212">
        <v>25.75</v>
      </c>
      <c r="J10" s="212">
        <v>24.690000534057617</v>
      </c>
      <c r="K10" s="212">
        <v>25.510000228881836</v>
      </c>
      <c r="L10" s="212">
        <v>25.780000686645508</v>
      </c>
      <c r="M10" s="212">
        <v>26.469999313354492</v>
      </c>
      <c r="N10" s="212">
        <v>26.969999313354492</v>
      </c>
      <c r="O10" s="212">
        <v>26.979999542236328</v>
      </c>
      <c r="P10" s="212">
        <v>26.920000076293945</v>
      </c>
      <c r="Q10" s="212">
        <v>27.68000030517578</v>
      </c>
      <c r="R10" s="212">
        <v>27.8799991607666</v>
      </c>
      <c r="S10" s="212">
        <v>27.389999389648438</v>
      </c>
      <c r="T10" s="212">
        <v>26.600000381469727</v>
      </c>
      <c r="U10" s="212">
        <v>26.170000076293945</v>
      </c>
      <c r="V10" s="212">
        <v>26.149999618530273</v>
      </c>
      <c r="W10" s="212">
        <v>25.1200008392334</v>
      </c>
      <c r="X10" s="212">
        <v>24.25</v>
      </c>
      <c r="Y10" s="212">
        <v>22.579999923706055</v>
      </c>
      <c r="Z10" s="219">
        <f t="shared" si="0"/>
        <v>25.69541660944621</v>
      </c>
      <c r="AA10" s="151">
        <v>28.770000457763672</v>
      </c>
      <c r="AB10" s="152" t="s">
        <v>353</v>
      </c>
      <c r="AC10" s="2">
        <v>8</v>
      </c>
      <c r="AD10" s="151">
        <v>22.489999771118164</v>
      </c>
      <c r="AE10" s="258" t="s">
        <v>375</v>
      </c>
      <c r="AF10" s="1"/>
    </row>
    <row r="11" spans="1:32" ht="11.25" customHeight="1">
      <c r="A11" s="220">
        <v>9</v>
      </c>
      <c r="B11" s="212">
        <v>21.700000762939453</v>
      </c>
      <c r="C11" s="212">
        <v>23.270000457763672</v>
      </c>
      <c r="D11" s="212">
        <v>23.59000015258789</v>
      </c>
      <c r="E11" s="212">
        <v>23.100000381469727</v>
      </c>
      <c r="F11" s="212">
        <v>23.030000686645508</v>
      </c>
      <c r="G11" s="212">
        <v>23.309999465942383</v>
      </c>
      <c r="H11" s="212">
        <v>23.420000076293945</v>
      </c>
      <c r="I11" s="212">
        <v>23.049999237060547</v>
      </c>
      <c r="J11" s="212">
        <v>24.68000030517578</v>
      </c>
      <c r="K11" s="212">
        <v>25.190000534057617</v>
      </c>
      <c r="L11" s="212">
        <v>25.389999389648438</v>
      </c>
      <c r="M11" s="212">
        <v>25.809999465942383</v>
      </c>
      <c r="N11" s="212">
        <v>24.469999313354492</v>
      </c>
      <c r="O11" s="212">
        <v>25.90999984741211</v>
      </c>
      <c r="P11" s="212">
        <v>24.729999542236328</v>
      </c>
      <c r="Q11" s="212">
        <v>24.899999618530273</v>
      </c>
      <c r="R11" s="212">
        <v>23.829999923706055</v>
      </c>
      <c r="S11" s="212">
        <v>22.799999237060547</v>
      </c>
      <c r="T11" s="212">
        <v>22.65999984741211</v>
      </c>
      <c r="U11" s="212">
        <v>22.639999389648438</v>
      </c>
      <c r="V11" s="212">
        <v>22.709999084472656</v>
      </c>
      <c r="W11" s="212">
        <v>23.299999237060547</v>
      </c>
      <c r="X11" s="212">
        <v>22.399999618530273</v>
      </c>
      <c r="Y11" s="212">
        <v>23.25</v>
      </c>
      <c r="Z11" s="219">
        <f t="shared" si="0"/>
        <v>23.71416648228963</v>
      </c>
      <c r="AA11" s="151">
        <v>26.3799991607666</v>
      </c>
      <c r="AB11" s="152" t="s">
        <v>126</v>
      </c>
      <c r="AC11" s="2">
        <v>9</v>
      </c>
      <c r="AD11" s="151">
        <v>21.459999084472656</v>
      </c>
      <c r="AE11" s="258" t="s">
        <v>376</v>
      </c>
      <c r="AF11" s="1"/>
    </row>
    <row r="12" spans="1:32" ht="11.25" customHeight="1">
      <c r="A12" s="228">
        <v>10</v>
      </c>
      <c r="B12" s="214">
        <v>23.420000076293945</v>
      </c>
      <c r="C12" s="214">
        <v>23.479999542236328</v>
      </c>
      <c r="D12" s="214">
        <v>23.65999984741211</v>
      </c>
      <c r="E12" s="214">
        <v>23.75</v>
      </c>
      <c r="F12" s="214">
        <v>24.149999618530273</v>
      </c>
      <c r="G12" s="214">
        <v>25.450000762939453</v>
      </c>
      <c r="H12" s="214">
        <v>26.200000762939453</v>
      </c>
      <c r="I12" s="214">
        <v>27.15999984741211</v>
      </c>
      <c r="J12" s="214">
        <v>27.75</v>
      </c>
      <c r="K12" s="214">
        <v>28.979999542236328</v>
      </c>
      <c r="L12" s="214">
        <v>28.139999389648438</v>
      </c>
      <c r="M12" s="214">
        <v>28.360000610351562</v>
      </c>
      <c r="N12" s="214">
        <v>29.1200008392334</v>
      </c>
      <c r="O12" s="214">
        <v>30.3799991607666</v>
      </c>
      <c r="P12" s="214">
        <v>30.34000015258789</v>
      </c>
      <c r="Q12" s="214">
        <v>30.729999542236328</v>
      </c>
      <c r="R12" s="214">
        <v>27.31999969482422</v>
      </c>
      <c r="S12" s="214">
        <v>26.399999618530273</v>
      </c>
      <c r="T12" s="214">
        <v>25.030000686645508</v>
      </c>
      <c r="U12" s="214">
        <v>24.549999237060547</v>
      </c>
      <c r="V12" s="214">
        <v>24.5</v>
      </c>
      <c r="W12" s="214">
        <v>21.799999237060547</v>
      </c>
      <c r="X12" s="214">
        <v>21.18000030517578</v>
      </c>
      <c r="Y12" s="214">
        <v>21.229999542236328</v>
      </c>
      <c r="Z12" s="229">
        <f t="shared" si="0"/>
        <v>25.961666584014893</v>
      </c>
      <c r="AA12" s="157">
        <v>31.209999084472656</v>
      </c>
      <c r="AB12" s="215" t="s">
        <v>354</v>
      </c>
      <c r="AC12" s="216">
        <v>10</v>
      </c>
      <c r="AD12" s="157">
        <v>20.739999771118164</v>
      </c>
      <c r="AE12" s="259" t="s">
        <v>377</v>
      </c>
      <c r="AF12" s="1"/>
    </row>
    <row r="13" spans="1:32" ht="11.25" customHeight="1">
      <c r="A13" s="220">
        <v>11</v>
      </c>
      <c r="B13" s="212">
        <v>21.6299991607666</v>
      </c>
      <c r="C13" s="212">
        <v>20.030000686645508</v>
      </c>
      <c r="D13" s="212">
        <v>19.75</v>
      </c>
      <c r="E13" s="212">
        <v>19.780000686645508</v>
      </c>
      <c r="F13" s="212">
        <v>20.1200008392334</v>
      </c>
      <c r="G13" s="212">
        <v>20.559999465942383</v>
      </c>
      <c r="H13" s="212">
        <v>21.649999618530273</v>
      </c>
      <c r="I13" s="212">
        <v>22.860000610351562</v>
      </c>
      <c r="J13" s="212">
        <v>23.100000381469727</v>
      </c>
      <c r="K13" s="212">
        <v>24.030000686645508</v>
      </c>
      <c r="L13" s="212">
        <v>23.65999984741211</v>
      </c>
      <c r="M13" s="212">
        <v>23.18000030517578</v>
      </c>
      <c r="N13" s="212">
        <v>23.809999465942383</v>
      </c>
      <c r="O13" s="212">
        <v>24.040000915527344</v>
      </c>
      <c r="P13" s="212">
        <v>24.18000030517578</v>
      </c>
      <c r="Q13" s="212">
        <v>23.860000610351562</v>
      </c>
      <c r="R13" s="212">
        <v>22.459999084472656</v>
      </c>
      <c r="S13" s="212">
        <v>22.18000030517578</v>
      </c>
      <c r="T13" s="212">
        <v>21.770000457763672</v>
      </c>
      <c r="U13" s="212">
        <v>21.59000015258789</v>
      </c>
      <c r="V13" s="212">
        <v>21.309999465942383</v>
      </c>
      <c r="W13" s="212">
        <v>20.639999389648438</v>
      </c>
      <c r="X13" s="212">
        <v>20.93000030517578</v>
      </c>
      <c r="Y13" s="212">
        <v>20.020000457763672</v>
      </c>
      <c r="Z13" s="219">
        <f t="shared" si="0"/>
        <v>21.964166800181072</v>
      </c>
      <c r="AA13" s="151">
        <v>24.690000534057617</v>
      </c>
      <c r="AB13" s="152" t="s">
        <v>355</v>
      </c>
      <c r="AC13" s="2">
        <v>11</v>
      </c>
      <c r="AD13" s="151">
        <v>19.540000915527344</v>
      </c>
      <c r="AE13" s="258" t="s">
        <v>378</v>
      </c>
      <c r="AF13" s="1"/>
    </row>
    <row r="14" spans="1:32" ht="11.25" customHeight="1">
      <c r="A14" s="220">
        <v>12</v>
      </c>
      <c r="B14" s="212">
        <v>19.979999542236328</v>
      </c>
      <c r="C14" s="212">
        <v>18.579999923706055</v>
      </c>
      <c r="D14" s="212">
        <v>18.780000686645508</v>
      </c>
      <c r="E14" s="212">
        <v>18.360000610351562</v>
      </c>
      <c r="F14" s="212">
        <v>18.59000015258789</v>
      </c>
      <c r="G14" s="212">
        <v>19.329999923706055</v>
      </c>
      <c r="H14" s="212">
        <v>21.190000534057617</v>
      </c>
      <c r="I14" s="212">
        <v>23.790000915527344</v>
      </c>
      <c r="J14" s="212">
        <v>25.459999084472656</v>
      </c>
      <c r="K14" s="212">
        <v>26.149999618530273</v>
      </c>
      <c r="L14" s="212">
        <v>26.829999923706055</v>
      </c>
      <c r="M14" s="212">
        <v>26.920000076293945</v>
      </c>
      <c r="N14" s="212">
        <v>23.719999313354492</v>
      </c>
      <c r="O14" s="212">
        <v>23.549999237060547</v>
      </c>
      <c r="P14" s="212">
        <v>23.239999771118164</v>
      </c>
      <c r="Q14" s="212">
        <v>22.790000915527344</v>
      </c>
      <c r="R14" s="212">
        <v>22.489999771118164</v>
      </c>
      <c r="S14" s="212">
        <v>22.06999969482422</v>
      </c>
      <c r="T14" s="212">
        <v>21.469999313354492</v>
      </c>
      <c r="U14" s="212">
        <v>20.8700008392334</v>
      </c>
      <c r="V14" s="212">
        <v>21.139999389648438</v>
      </c>
      <c r="W14" s="212">
        <v>21.549999237060547</v>
      </c>
      <c r="X14" s="212">
        <v>21.010000228881836</v>
      </c>
      <c r="Y14" s="212">
        <v>20.549999237060547</v>
      </c>
      <c r="Z14" s="219">
        <f t="shared" si="0"/>
        <v>22.017083247502644</v>
      </c>
      <c r="AA14" s="151">
        <v>27.43000030517578</v>
      </c>
      <c r="AB14" s="152" t="s">
        <v>261</v>
      </c>
      <c r="AC14" s="2">
        <v>12</v>
      </c>
      <c r="AD14" s="151">
        <v>18.270000457763672</v>
      </c>
      <c r="AE14" s="258" t="s">
        <v>99</v>
      </c>
      <c r="AF14" s="1"/>
    </row>
    <row r="15" spans="1:32" ht="11.25" customHeight="1">
      <c r="A15" s="220">
        <v>13</v>
      </c>
      <c r="B15" s="212">
        <v>20.149999618530273</v>
      </c>
      <c r="C15" s="212">
        <v>19.520000457763672</v>
      </c>
      <c r="D15" s="212">
        <v>19.6200008392334</v>
      </c>
      <c r="E15" s="212">
        <v>19.6299991607666</v>
      </c>
      <c r="F15" s="212">
        <v>19.770000457763672</v>
      </c>
      <c r="G15" s="212">
        <v>20.1200008392334</v>
      </c>
      <c r="H15" s="212">
        <v>22.059999465942383</v>
      </c>
      <c r="I15" s="212">
        <v>23.030000686645508</v>
      </c>
      <c r="J15" s="212">
        <v>23.81999969482422</v>
      </c>
      <c r="K15" s="212">
        <v>27.510000228881836</v>
      </c>
      <c r="L15" s="212">
        <v>29.389999389648438</v>
      </c>
      <c r="M15" s="212">
        <v>30.860000610351562</v>
      </c>
      <c r="N15" s="212">
        <v>32.70000076293945</v>
      </c>
      <c r="O15" s="212">
        <v>33.43000030517578</v>
      </c>
      <c r="P15" s="212">
        <v>33.15999984741211</v>
      </c>
      <c r="Q15" s="212">
        <v>31.989999771118164</v>
      </c>
      <c r="R15" s="212">
        <v>31.149999618530273</v>
      </c>
      <c r="S15" s="212">
        <v>29.200000762939453</v>
      </c>
      <c r="T15" s="212">
        <v>28.459999084472656</v>
      </c>
      <c r="U15" s="212">
        <v>27.309999465942383</v>
      </c>
      <c r="V15" s="212">
        <v>25.829999923706055</v>
      </c>
      <c r="W15" s="212">
        <v>24.1299991607666</v>
      </c>
      <c r="X15" s="212">
        <v>24.469999313354492</v>
      </c>
      <c r="Y15" s="212">
        <v>23.469999313354492</v>
      </c>
      <c r="Z15" s="219">
        <f t="shared" si="0"/>
        <v>25.865833282470703</v>
      </c>
      <c r="AA15" s="151">
        <v>34.15999984741211</v>
      </c>
      <c r="AB15" s="152" t="s">
        <v>356</v>
      </c>
      <c r="AC15" s="2">
        <v>13</v>
      </c>
      <c r="AD15" s="151">
        <v>19.450000762939453</v>
      </c>
      <c r="AE15" s="258" t="s">
        <v>107</v>
      </c>
      <c r="AF15" s="1"/>
    </row>
    <row r="16" spans="1:32" ht="11.25" customHeight="1">
      <c r="A16" s="220">
        <v>14</v>
      </c>
      <c r="B16" s="212">
        <v>22.350000381469727</v>
      </c>
      <c r="C16" s="212">
        <v>22.920000076293945</v>
      </c>
      <c r="D16" s="212">
        <v>21.170000076293945</v>
      </c>
      <c r="E16" s="212">
        <v>21.219999313354492</v>
      </c>
      <c r="F16" s="212">
        <v>21.68000030517578</v>
      </c>
      <c r="G16" s="212">
        <v>21.5</v>
      </c>
      <c r="H16" s="212">
        <v>21.8700008392334</v>
      </c>
      <c r="I16" s="212">
        <v>23.90999984741211</v>
      </c>
      <c r="J16" s="212">
        <v>26.15999984741211</v>
      </c>
      <c r="K16" s="212">
        <v>23.3700008392334</v>
      </c>
      <c r="L16" s="212">
        <v>23.8700008392334</v>
      </c>
      <c r="M16" s="212">
        <v>24.610000610351562</v>
      </c>
      <c r="N16" s="212">
        <v>25.010000228881836</v>
      </c>
      <c r="O16" s="212">
        <v>25.809999465942383</v>
      </c>
      <c r="P16" s="212">
        <v>25.6299991607666</v>
      </c>
      <c r="Q16" s="212">
        <v>24.389999389648438</v>
      </c>
      <c r="R16" s="212">
        <v>24.81999969482422</v>
      </c>
      <c r="S16" s="212">
        <v>24.360000610351562</v>
      </c>
      <c r="T16" s="212">
        <v>23.780000686645508</v>
      </c>
      <c r="U16" s="212">
        <v>23.889999389648438</v>
      </c>
      <c r="V16" s="212">
        <v>24.31999969482422</v>
      </c>
      <c r="W16" s="212">
        <v>24.139999389648438</v>
      </c>
      <c r="X16" s="212">
        <v>23.829999923706055</v>
      </c>
      <c r="Y16" s="212">
        <v>23.8799991607666</v>
      </c>
      <c r="Z16" s="219">
        <f t="shared" si="0"/>
        <v>23.68708332379659</v>
      </c>
      <c r="AA16" s="151">
        <v>28.260000228881836</v>
      </c>
      <c r="AB16" s="152" t="s">
        <v>357</v>
      </c>
      <c r="AC16" s="2">
        <v>14</v>
      </c>
      <c r="AD16" s="151">
        <v>20.979999542236328</v>
      </c>
      <c r="AE16" s="258" t="s">
        <v>379</v>
      </c>
      <c r="AF16" s="1"/>
    </row>
    <row r="17" spans="1:32" ht="11.25" customHeight="1">
      <c r="A17" s="220">
        <v>15</v>
      </c>
      <c r="B17" s="212">
        <v>23.809999465942383</v>
      </c>
      <c r="C17" s="212">
        <v>23.979999542236328</v>
      </c>
      <c r="D17" s="212">
        <v>24.110000610351562</v>
      </c>
      <c r="E17" s="212">
        <v>23.799999237060547</v>
      </c>
      <c r="F17" s="212">
        <v>22.440000534057617</v>
      </c>
      <c r="G17" s="212">
        <v>22.3700008392334</v>
      </c>
      <c r="H17" s="212">
        <v>23.709999084472656</v>
      </c>
      <c r="I17" s="212">
        <v>25.760000228881836</v>
      </c>
      <c r="J17" s="212">
        <v>27.649999618530273</v>
      </c>
      <c r="K17" s="212">
        <v>29.959999084472656</v>
      </c>
      <c r="L17" s="212">
        <v>31.049999237060547</v>
      </c>
      <c r="M17" s="212">
        <v>32.400001525878906</v>
      </c>
      <c r="N17" s="212">
        <v>32.83000183105469</v>
      </c>
      <c r="O17" s="212">
        <v>33.31999969482422</v>
      </c>
      <c r="P17" s="212">
        <v>32.77000045776367</v>
      </c>
      <c r="Q17" s="212">
        <v>31.979999542236328</v>
      </c>
      <c r="R17" s="212">
        <v>31.18000030517578</v>
      </c>
      <c r="S17" s="212">
        <v>30.139999389648438</v>
      </c>
      <c r="T17" s="212">
        <v>28.950000762939453</v>
      </c>
      <c r="U17" s="212">
        <v>27.989999771118164</v>
      </c>
      <c r="V17" s="212">
        <v>27.309999465942383</v>
      </c>
      <c r="W17" s="212">
        <v>27.09000015258789</v>
      </c>
      <c r="X17" s="212">
        <v>26.530000686645508</v>
      </c>
      <c r="Y17" s="212">
        <v>25.739999771118164</v>
      </c>
      <c r="Z17" s="219">
        <f t="shared" si="0"/>
        <v>27.78625003496806</v>
      </c>
      <c r="AA17" s="151">
        <v>34.400001525878906</v>
      </c>
      <c r="AB17" s="152" t="s">
        <v>358</v>
      </c>
      <c r="AC17" s="2">
        <v>15</v>
      </c>
      <c r="AD17" s="151">
        <v>22.18000030517578</v>
      </c>
      <c r="AE17" s="258" t="s">
        <v>380</v>
      </c>
      <c r="AF17" s="1"/>
    </row>
    <row r="18" spans="1:32" ht="11.25" customHeight="1">
      <c r="A18" s="220">
        <v>16</v>
      </c>
      <c r="B18" s="212">
        <v>24.59000015258789</v>
      </c>
      <c r="C18" s="212">
        <v>22.90999984741211</v>
      </c>
      <c r="D18" s="212">
        <v>23.309999465942383</v>
      </c>
      <c r="E18" s="212">
        <v>22.8700008392334</v>
      </c>
      <c r="F18" s="212">
        <v>23.739999771118164</v>
      </c>
      <c r="G18" s="212">
        <v>24.280000686645508</v>
      </c>
      <c r="H18" s="212">
        <v>24.979999542236328</v>
      </c>
      <c r="I18" s="212">
        <v>25.389999389648438</v>
      </c>
      <c r="J18" s="212">
        <v>26.079999923706055</v>
      </c>
      <c r="K18" s="212">
        <v>26.75</v>
      </c>
      <c r="L18" s="212">
        <v>28.440000534057617</v>
      </c>
      <c r="M18" s="212">
        <v>28.170000076293945</v>
      </c>
      <c r="N18" s="212">
        <v>28.239999771118164</v>
      </c>
      <c r="O18" s="212">
        <v>27.709999084472656</v>
      </c>
      <c r="P18" s="212">
        <v>27.81999969482422</v>
      </c>
      <c r="Q18" s="212">
        <v>27.1200008392334</v>
      </c>
      <c r="R18" s="212">
        <v>27.420000076293945</v>
      </c>
      <c r="S18" s="212">
        <v>26.84000015258789</v>
      </c>
      <c r="T18" s="212">
        <v>25.65999984741211</v>
      </c>
      <c r="U18" s="212">
        <v>25.5</v>
      </c>
      <c r="V18" s="212">
        <v>25.229999542236328</v>
      </c>
      <c r="W18" s="212">
        <v>24.6299991607666</v>
      </c>
      <c r="X18" s="212">
        <v>24.239999771118164</v>
      </c>
      <c r="Y18" s="212">
        <v>21.81999969482422</v>
      </c>
      <c r="Z18" s="219">
        <f t="shared" si="0"/>
        <v>25.5724999109904</v>
      </c>
      <c r="AA18" s="151">
        <v>30.170000076293945</v>
      </c>
      <c r="AB18" s="152" t="s">
        <v>313</v>
      </c>
      <c r="AC18" s="2">
        <v>16</v>
      </c>
      <c r="AD18" s="151">
        <v>21.700000762939453</v>
      </c>
      <c r="AE18" s="258" t="s">
        <v>148</v>
      </c>
      <c r="AF18" s="1"/>
    </row>
    <row r="19" spans="1:32" ht="11.25" customHeight="1">
      <c r="A19" s="220">
        <v>17</v>
      </c>
      <c r="B19" s="212">
        <v>20.739999771118164</v>
      </c>
      <c r="C19" s="212">
        <v>21.760000228881836</v>
      </c>
      <c r="D19" s="212">
        <v>21.3799991607666</v>
      </c>
      <c r="E19" s="212">
        <v>21.719999313354492</v>
      </c>
      <c r="F19" s="212">
        <v>21.6200008392334</v>
      </c>
      <c r="G19" s="212">
        <v>21.950000762939453</v>
      </c>
      <c r="H19" s="212">
        <v>22.299999237060547</v>
      </c>
      <c r="I19" s="212">
        <v>22.110000610351562</v>
      </c>
      <c r="J19" s="212">
        <v>23.520000457763672</v>
      </c>
      <c r="K19" s="212">
        <v>24.18000030517578</v>
      </c>
      <c r="L19" s="212">
        <v>24.950000762939453</v>
      </c>
      <c r="M19" s="212">
        <v>25.639999389648438</v>
      </c>
      <c r="N19" s="212">
        <v>27.450000762939453</v>
      </c>
      <c r="O19" s="212">
        <v>26.309999465942383</v>
      </c>
      <c r="P19" s="212">
        <v>26.610000610351562</v>
      </c>
      <c r="Q19" s="212">
        <v>26.809999465942383</v>
      </c>
      <c r="R19" s="212">
        <v>24.8700008392334</v>
      </c>
      <c r="S19" s="212">
        <v>23.770000457763672</v>
      </c>
      <c r="T19" s="212">
        <v>24.56999969482422</v>
      </c>
      <c r="U19" s="212">
        <v>24.059999465942383</v>
      </c>
      <c r="V19" s="212">
        <v>23.8799991607666</v>
      </c>
      <c r="W19" s="212">
        <v>22.760000228881836</v>
      </c>
      <c r="X19" s="212">
        <v>23.469999313354492</v>
      </c>
      <c r="Y19" s="212">
        <v>23.68000030517578</v>
      </c>
      <c r="Z19" s="219">
        <f t="shared" si="0"/>
        <v>23.75458335876465</v>
      </c>
      <c r="AA19" s="151">
        <v>28</v>
      </c>
      <c r="AB19" s="152" t="s">
        <v>359</v>
      </c>
      <c r="AC19" s="2">
        <v>17</v>
      </c>
      <c r="AD19" s="151">
        <v>20.540000915527344</v>
      </c>
      <c r="AE19" s="258" t="s">
        <v>381</v>
      </c>
      <c r="AF19" s="1"/>
    </row>
    <row r="20" spans="1:32" ht="11.25" customHeight="1">
      <c r="A20" s="220">
        <v>18</v>
      </c>
      <c r="B20" s="212">
        <v>23.299999237060547</v>
      </c>
      <c r="C20" s="212">
        <v>23.360000610351562</v>
      </c>
      <c r="D20" s="212">
        <v>23.1200008392334</v>
      </c>
      <c r="E20" s="212">
        <v>21.5</v>
      </c>
      <c r="F20" s="212">
        <v>22.020000457763672</v>
      </c>
      <c r="G20" s="212">
        <v>21.760000228881836</v>
      </c>
      <c r="H20" s="212">
        <v>21.420000076293945</v>
      </c>
      <c r="I20" s="212">
        <v>21.270000457763672</v>
      </c>
      <c r="J20" s="212">
        <v>22.15999984741211</v>
      </c>
      <c r="K20" s="212">
        <v>22.770000457763672</v>
      </c>
      <c r="L20" s="212">
        <v>25.030000686645508</v>
      </c>
      <c r="M20" s="212">
        <v>24.739999771118164</v>
      </c>
      <c r="N20" s="212">
        <v>23.5</v>
      </c>
      <c r="O20" s="212">
        <v>23.799999237060547</v>
      </c>
      <c r="P20" s="212">
        <v>23.920000076293945</v>
      </c>
      <c r="Q20" s="212">
        <v>23.559999465942383</v>
      </c>
      <c r="R20" s="212">
        <v>23.1299991607666</v>
      </c>
      <c r="S20" s="212">
        <v>22.09000015258789</v>
      </c>
      <c r="T20" s="212">
        <v>23.209999084472656</v>
      </c>
      <c r="U20" s="212">
        <v>23.790000915527344</v>
      </c>
      <c r="V20" s="212">
        <v>24.110000610351562</v>
      </c>
      <c r="W20" s="212">
        <v>23.670000076293945</v>
      </c>
      <c r="X20" s="212">
        <v>23.450000762939453</v>
      </c>
      <c r="Y20" s="212">
        <v>23.389999389648438</v>
      </c>
      <c r="Z20" s="219">
        <f t="shared" si="0"/>
        <v>23.086250066757202</v>
      </c>
      <c r="AA20" s="151">
        <v>25.639999389648438</v>
      </c>
      <c r="AB20" s="152" t="s">
        <v>360</v>
      </c>
      <c r="AC20" s="2">
        <v>18</v>
      </c>
      <c r="AD20" s="151">
        <v>20.969999313354492</v>
      </c>
      <c r="AE20" s="258" t="s">
        <v>382</v>
      </c>
      <c r="AF20" s="1"/>
    </row>
    <row r="21" spans="1:32" ht="11.25" customHeight="1">
      <c r="A21" s="220">
        <v>19</v>
      </c>
      <c r="B21" s="212">
        <v>23.139999389648438</v>
      </c>
      <c r="C21" s="212">
        <v>23.170000076293945</v>
      </c>
      <c r="D21" s="212">
        <v>23.209999084472656</v>
      </c>
      <c r="E21" s="212">
        <v>22.8700008392334</v>
      </c>
      <c r="F21" s="212">
        <v>22.90999984741211</v>
      </c>
      <c r="G21" s="212">
        <v>23.110000610351562</v>
      </c>
      <c r="H21" s="212">
        <v>23.8700008392334</v>
      </c>
      <c r="I21" s="212">
        <v>24.690000534057617</v>
      </c>
      <c r="J21" s="212">
        <v>25.389999389648438</v>
      </c>
      <c r="K21" s="212">
        <v>27.139999389648438</v>
      </c>
      <c r="L21" s="212">
        <v>30.3799991607666</v>
      </c>
      <c r="M21" s="212">
        <v>30.81999969482422</v>
      </c>
      <c r="N21" s="212">
        <v>30.809999465942383</v>
      </c>
      <c r="O21" s="212">
        <v>30.739999771118164</v>
      </c>
      <c r="P21" s="212">
        <v>30.780000686645508</v>
      </c>
      <c r="Q21" s="212">
        <v>31.40999984741211</v>
      </c>
      <c r="R21" s="212">
        <v>30.93000030517578</v>
      </c>
      <c r="S21" s="212">
        <v>30.270000457763672</v>
      </c>
      <c r="T21" s="212">
        <v>29.1299991607666</v>
      </c>
      <c r="U21" s="212">
        <v>29.270000457763672</v>
      </c>
      <c r="V21" s="212">
        <v>27.8799991607666</v>
      </c>
      <c r="W21" s="212">
        <v>27.3799991607666</v>
      </c>
      <c r="X21" s="212">
        <v>26.110000610351562</v>
      </c>
      <c r="Y21" s="212">
        <v>25.1200008392334</v>
      </c>
      <c r="Z21" s="219">
        <f t="shared" si="0"/>
        <v>27.105416615804035</v>
      </c>
      <c r="AA21" s="151">
        <v>32.20000076293945</v>
      </c>
      <c r="AB21" s="152" t="s">
        <v>178</v>
      </c>
      <c r="AC21" s="2">
        <v>19</v>
      </c>
      <c r="AD21" s="151">
        <v>22.719999313354492</v>
      </c>
      <c r="AE21" s="258" t="s">
        <v>107</v>
      </c>
      <c r="AF21" s="1"/>
    </row>
    <row r="22" spans="1:32" ht="11.25" customHeight="1">
      <c r="A22" s="228">
        <v>20</v>
      </c>
      <c r="B22" s="214">
        <v>24.549999237060547</v>
      </c>
      <c r="C22" s="214">
        <v>24.219999313354492</v>
      </c>
      <c r="D22" s="214">
        <v>23.149999618530273</v>
      </c>
      <c r="E22" s="214">
        <v>22.81999969482422</v>
      </c>
      <c r="F22" s="214">
        <v>21.729999542236328</v>
      </c>
      <c r="G22" s="214">
        <v>22.670000076293945</v>
      </c>
      <c r="H22" s="214">
        <v>24.649999618530273</v>
      </c>
      <c r="I22" s="214">
        <v>23.09000015258789</v>
      </c>
      <c r="J22" s="214">
        <v>24.280000686645508</v>
      </c>
      <c r="K22" s="214">
        <v>24.649999618530273</v>
      </c>
      <c r="L22" s="214">
        <v>24.469999313354492</v>
      </c>
      <c r="M22" s="214">
        <v>24.709999084472656</v>
      </c>
      <c r="N22" s="214">
        <v>24.420000076293945</v>
      </c>
      <c r="O22" s="214">
        <v>24.739999771118164</v>
      </c>
      <c r="P22" s="214">
        <v>24.68000030517578</v>
      </c>
      <c r="Q22" s="214">
        <v>23.450000762939453</v>
      </c>
      <c r="R22" s="214">
        <v>23.610000610351562</v>
      </c>
      <c r="S22" s="214">
        <v>22.920000076293945</v>
      </c>
      <c r="T22" s="214">
        <v>22.5</v>
      </c>
      <c r="U22" s="214">
        <v>22.040000915527344</v>
      </c>
      <c r="V22" s="214">
        <v>21.600000381469727</v>
      </c>
      <c r="W22" s="214">
        <v>21.389999389648438</v>
      </c>
      <c r="X22" s="214">
        <v>21.030000686645508</v>
      </c>
      <c r="Y22" s="214">
        <v>20.8700008392334</v>
      </c>
      <c r="Z22" s="229">
        <f t="shared" si="0"/>
        <v>23.259999990463257</v>
      </c>
      <c r="AA22" s="157">
        <v>25.670000076293945</v>
      </c>
      <c r="AB22" s="215" t="s">
        <v>126</v>
      </c>
      <c r="AC22" s="216">
        <v>20</v>
      </c>
      <c r="AD22" s="157">
        <v>20.81999969482422</v>
      </c>
      <c r="AE22" s="259" t="s">
        <v>141</v>
      </c>
      <c r="AF22" s="1"/>
    </row>
    <row r="23" spans="1:32" ht="11.25" customHeight="1">
      <c r="A23" s="220">
        <v>21</v>
      </c>
      <c r="B23" s="212">
        <v>20.950000762939453</v>
      </c>
      <c r="C23" s="212">
        <v>20.700000762939453</v>
      </c>
      <c r="D23" s="212">
        <v>20.420000076293945</v>
      </c>
      <c r="E23" s="212">
        <v>20.610000610351562</v>
      </c>
      <c r="F23" s="212">
        <v>20.860000610351562</v>
      </c>
      <c r="G23" s="212">
        <v>20.65999984741211</v>
      </c>
      <c r="H23" s="212">
        <v>21.100000381469727</v>
      </c>
      <c r="I23" s="212">
        <v>21.329999923706055</v>
      </c>
      <c r="J23" s="212">
        <v>21.649999618530273</v>
      </c>
      <c r="K23" s="212">
        <v>22.200000762939453</v>
      </c>
      <c r="L23" s="212">
        <v>22.510000228881836</v>
      </c>
      <c r="M23" s="212">
        <v>22.649999618530273</v>
      </c>
      <c r="N23" s="212">
        <v>22.15999984741211</v>
      </c>
      <c r="O23" s="212">
        <v>21.969999313354492</v>
      </c>
      <c r="P23" s="212">
        <v>20.549999237060547</v>
      </c>
      <c r="Q23" s="212">
        <v>20.600000381469727</v>
      </c>
      <c r="R23" s="212">
        <v>20.389999389648438</v>
      </c>
      <c r="S23" s="212">
        <v>20.190000534057617</v>
      </c>
      <c r="T23" s="212">
        <v>20.56999969482422</v>
      </c>
      <c r="U23" s="212">
        <v>20.690000534057617</v>
      </c>
      <c r="V23" s="212">
        <v>20.670000076293945</v>
      </c>
      <c r="W23" s="212">
        <v>20.84000015258789</v>
      </c>
      <c r="X23" s="212">
        <v>20.719999313354492</v>
      </c>
      <c r="Y23" s="212">
        <v>20.510000228881836</v>
      </c>
      <c r="Z23" s="219">
        <f t="shared" si="0"/>
        <v>21.06250007947286</v>
      </c>
      <c r="AA23" s="151">
        <v>23.18000030517578</v>
      </c>
      <c r="AB23" s="152" t="s">
        <v>361</v>
      </c>
      <c r="AC23" s="2">
        <v>21</v>
      </c>
      <c r="AD23" s="151">
        <v>20.079999923706055</v>
      </c>
      <c r="AE23" s="258" t="s">
        <v>383</v>
      </c>
      <c r="AF23" s="1"/>
    </row>
    <row r="24" spans="1:32" ht="11.25" customHeight="1">
      <c r="A24" s="220">
        <v>22</v>
      </c>
      <c r="B24" s="212">
        <v>20.170000076293945</v>
      </c>
      <c r="C24" s="212">
        <v>20.06999969482422</v>
      </c>
      <c r="D24" s="212">
        <v>20.010000228881836</v>
      </c>
      <c r="E24" s="212">
        <v>19.8799991607666</v>
      </c>
      <c r="F24" s="212">
        <v>20.030000686645508</v>
      </c>
      <c r="G24" s="212">
        <v>20.149999618530273</v>
      </c>
      <c r="H24" s="212">
        <v>20.59000015258789</v>
      </c>
      <c r="I24" s="212">
        <v>21.3799991607666</v>
      </c>
      <c r="J24" s="212">
        <v>21.56999969482422</v>
      </c>
      <c r="K24" s="212">
        <v>21.309999465942383</v>
      </c>
      <c r="L24" s="212">
        <v>21.84000015258789</v>
      </c>
      <c r="M24" s="212">
        <v>23.079999923706055</v>
      </c>
      <c r="N24" s="212">
        <v>23.959999084472656</v>
      </c>
      <c r="O24" s="212">
        <v>22.690000534057617</v>
      </c>
      <c r="P24" s="212">
        <v>21.8700008392334</v>
      </c>
      <c r="Q24" s="212">
        <v>21.059999465942383</v>
      </c>
      <c r="R24" s="212">
        <v>20.3700008392334</v>
      </c>
      <c r="S24" s="212">
        <v>20.690000534057617</v>
      </c>
      <c r="T24" s="212">
        <v>20.34000015258789</v>
      </c>
      <c r="U24" s="212">
        <v>20.25</v>
      </c>
      <c r="V24" s="212">
        <v>19.940000534057617</v>
      </c>
      <c r="W24" s="212">
        <v>20.030000686645508</v>
      </c>
      <c r="X24" s="212">
        <v>20.06999969482422</v>
      </c>
      <c r="Y24" s="212">
        <v>19.739999771118164</v>
      </c>
      <c r="Z24" s="219">
        <f t="shared" si="0"/>
        <v>20.87875000635783</v>
      </c>
      <c r="AA24" s="151">
        <v>24.790000915527344</v>
      </c>
      <c r="AB24" s="152" t="s">
        <v>362</v>
      </c>
      <c r="AC24" s="2">
        <v>22</v>
      </c>
      <c r="AD24" s="151">
        <v>19.729999542236328</v>
      </c>
      <c r="AE24" s="258" t="s">
        <v>375</v>
      </c>
      <c r="AF24" s="1"/>
    </row>
    <row r="25" spans="1:32" ht="11.25" customHeight="1">
      <c r="A25" s="220">
        <v>23</v>
      </c>
      <c r="B25" s="212">
        <v>19.790000915527344</v>
      </c>
      <c r="C25" s="212">
        <v>20.030000686645508</v>
      </c>
      <c r="D25" s="212">
        <v>19.8700008392334</v>
      </c>
      <c r="E25" s="212">
        <v>19.770000457763672</v>
      </c>
      <c r="F25" s="212">
        <v>19.770000457763672</v>
      </c>
      <c r="G25" s="212">
        <v>20.06999969482422</v>
      </c>
      <c r="H25" s="212">
        <v>20.270000457763672</v>
      </c>
      <c r="I25" s="212">
        <v>19.93000030517578</v>
      </c>
      <c r="J25" s="212">
        <v>20.149999618530273</v>
      </c>
      <c r="K25" s="212">
        <v>22.040000915527344</v>
      </c>
      <c r="L25" s="212">
        <v>23.639999389648438</v>
      </c>
      <c r="M25" s="212">
        <v>22.81999969482422</v>
      </c>
      <c r="N25" s="212">
        <v>22.8700008392334</v>
      </c>
      <c r="O25" s="212">
        <v>22.90999984741211</v>
      </c>
      <c r="P25" s="212">
        <v>21.020000457763672</v>
      </c>
      <c r="Q25" s="212">
        <v>21.43000030517578</v>
      </c>
      <c r="R25" s="212">
        <v>20.979999542236328</v>
      </c>
      <c r="S25" s="212">
        <v>21.780000686645508</v>
      </c>
      <c r="T25" s="212">
        <v>21.520000457763672</v>
      </c>
      <c r="U25" s="212">
        <v>20.780000686645508</v>
      </c>
      <c r="V25" s="212">
        <v>20.469999313354492</v>
      </c>
      <c r="W25" s="212">
        <v>20.510000228881836</v>
      </c>
      <c r="X25" s="212">
        <v>21</v>
      </c>
      <c r="Y25" s="212">
        <v>21.280000686645508</v>
      </c>
      <c r="Z25" s="219">
        <f t="shared" si="0"/>
        <v>21.02916693687439</v>
      </c>
      <c r="AA25" s="151">
        <v>24.31999969482422</v>
      </c>
      <c r="AB25" s="152" t="s">
        <v>230</v>
      </c>
      <c r="AC25" s="2">
        <v>23</v>
      </c>
      <c r="AD25" s="151">
        <v>19.610000610351562</v>
      </c>
      <c r="AE25" s="258" t="s">
        <v>384</v>
      </c>
      <c r="AF25" s="1"/>
    </row>
    <row r="26" spans="1:32" ht="11.25" customHeight="1">
      <c r="A26" s="220">
        <v>24</v>
      </c>
      <c r="B26" s="212">
        <v>21.360000610351562</v>
      </c>
      <c r="C26" s="212">
        <v>21.90999984741211</v>
      </c>
      <c r="D26" s="212">
        <v>21.780000686645508</v>
      </c>
      <c r="E26" s="212">
        <v>21.489999771118164</v>
      </c>
      <c r="F26" s="212">
        <v>21.309999465942383</v>
      </c>
      <c r="G26" s="212">
        <v>22.200000762939453</v>
      </c>
      <c r="H26" s="212">
        <v>23.3799991607666</v>
      </c>
      <c r="I26" s="212">
        <v>23.420000076293945</v>
      </c>
      <c r="J26" s="212">
        <v>23.540000915527344</v>
      </c>
      <c r="K26" s="212">
        <v>24.969999313354492</v>
      </c>
      <c r="L26" s="212">
        <v>25.18000030517578</v>
      </c>
      <c r="M26" s="212">
        <v>26.350000381469727</v>
      </c>
      <c r="N26" s="212">
        <v>25.020000457763672</v>
      </c>
      <c r="O26" s="212">
        <v>24.329999923706055</v>
      </c>
      <c r="P26" s="212">
        <v>24.700000762939453</v>
      </c>
      <c r="Q26" s="212">
        <v>24.260000228881836</v>
      </c>
      <c r="R26" s="212">
        <v>23.940000534057617</v>
      </c>
      <c r="S26" s="212">
        <v>23.65999984741211</v>
      </c>
      <c r="T26" s="212">
        <v>23.299999237060547</v>
      </c>
      <c r="U26" s="212">
        <v>23.31999969482422</v>
      </c>
      <c r="V26" s="212">
        <v>23.09000015258789</v>
      </c>
      <c r="W26" s="212">
        <v>23.280000686645508</v>
      </c>
      <c r="X26" s="212">
        <v>22.959999084472656</v>
      </c>
      <c r="Y26" s="212">
        <v>23.149999618530273</v>
      </c>
      <c r="Z26" s="219">
        <f t="shared" si="0"/>
        <v>23.41250006357829</v>
      </c>
      <c r="AA26" s="151">
        <v>27.1299991607666</v>
      </c>
      <c r="AB26" s="152" t="s">
        <v>171</v>
      </c>
      <c r="AC26" s="2">
        <v>24</v>
      </c>
      <c r="AD26" s="151">
        <v>21.170000076293945</v>
      </c>
      <c r="AE26" s="258" t="s">
        <v>385</v>
      </c>
      <c r="AF26" s="1"/>
    </row>
    <row r="27" spans="1:32" ht="11.25" customHeight="1">
      <c r="A27" s="220">
        <v>25</v>
      </c>
      <c r="B27" s="212">
        <v>23.600000381469727</v>
      </c>
      <c r="C27" s="212">
        <v>23.520000457763672</v>
      </c>
      <c r="D27" s="212">
        <v>23.360000610351562</v>
      </c>
      <c r="E27" s="212">
        <v>23.059999465942383</v>
      </c>
      <c r="F27" s="212">
        <v>22.56999969482422</v>
      </c>
      <c r="G27" s="212">
        <v>23.020000457763672</v>
      </c>
      <c r="H27" s="212">
        <v>24.030000686645508</v>
      </c>
      <c r="I27" s="212">
        <v>24.709999084472656</v>
      </c>
      <c r="J27" s="212">
        <v>25.469999313354492</v>
      </c>
      <c r="K27" s="212">
        <v>27.489999771118164</v>
      </c>
      <c r="L27" s="212">
        <v>29.649999618530273</v>
      </c>
      <c r="M27" s="212">
        <v>30.65999984741211</v>
      </c>
      <c r="N27" s="212">
        <v>31.6299991607666</v>
      </c>
      <c r="O27" s="212">
        <v>30.520000457763672</v>
      </c>
      <c r="P27" s="212">
        <v>31.06999969482422</v>
      </c>
      <c r="Q27" s="212">
        <v>31.309999465942383</v>
      </c>
      <c r="R27" s="212">
        <v>30.65999984741211</v>
      </c>
      <c r="S27" s="212">
        <v>29.790000915527344</v>
      </c>
      <c r="T27" s="212">
        <v>28.770000457763672</v>
      </c>
      <c r="U27" s="212">
        <v>27.799999237060547</v>
      </c>
      <c r="V27" s="212">
        <v>27.260000228881836</v>
      </c>
      <c r="W27" s="212">
        <v>26.790000915527344</v>
      </c>
      <c r="X27" s="212">
        <v>26.40999984741211</v>
      </c>
      <c r="Y27" s="212">
        <v>26</v>
      </c>
      <c r="Z27" s="219">
        <f t="shared" si="0"/>
        <v>27.047916650772095</v>
      </c>
      <c r="AA27" s="151">
        <v>32.099998474121094</v>
      </c>
      <c r="AB27" s="152" t="s">
        <v>363</v>
      </c>
      <c r="AC27" s="2">
        <v>25</v>
      </c>
      <c r="AD27" s="151">
        <v>22.420000076293945</v>
      </c>
      <c r="AE27" s="258" t="s">
        <v>386</v>
      </c>
      <c r="AF27" s="1"/>
    </row>
    <row r="28" spans="1:32" ht="11.25" customHeight="1">
      <c r="A28" s="220">
        <v>26</v>
      </c>
      <c r="B28" s="212">
        <v>25.520000457763672</v>
      </c>
      <c r="C28" s="212">
        <v>25.360000610351562</v>
      </c>
      <c r="D28" s="212">
        <v>25.110000610351562</v>
      </c>
      <c r="E28" s="212">
        <v>24.850000381469727</v>
      </c>
      <c r="F28" s="212">
        <v>24.209999084472656</v>
      </c>
      <c r="G28" s="212">
        <v>25.110000610351562</v>
      </c>
      <c r="H28" s="212">
        <v>26.190000534057617</v>
      </c>
      <c r="I28" s="212">
        <v>25.579999923706055</v>
      </c>
      <c r="J28" s="212">
        <v>26.100000381469727</v>
      </c>
      <c r="K28" s="212">
        <v>28.209999084472656</v>
      </c>
      <c r="L28" s="212">
        <v>26.649999618530273</v>
      </c>
      <c r="M28" s="212">
        <v>27.540000915527344</v>
      </c>
      <c r="N28" s="212">
        <v>27.540000915527344</v>
      </c>
      <c r="O28" s="212">
        <v>29.3799991607666</v>
      </c>
      <c r="P28" s="212">
        <v>32.66999816894531</v>
      </c>
      <c r="Q28" s="212">
        <v>32.939998626708984</v>
      </c>
      <c r="R28" s="212">
        <v>32.4900016784668</v>
      </c>
      <c r="S28" s="212">
        <v>27.81999969482422</v>
      </c>
      <c r="T28" s="212">
        <v>25.829999923706055</v>
      </c>
      <c r="U28" s="212">
        <v>25.709999084472656</v>
      </c>
      <c r="V28" s="212">
        <v>25.18000030517578</v>
      </c>
      <c r="W28" s="212">
        <v>25.100000381469727</v>
      </c>
      <c r="X28" s="212">
        <v>24.100000381469727</v>
      </c>
      <c r="Y28" s="212">
        <v>23.979999542236328</v>
      </c>
      <c r="Z28" s="219">
        <f t="shared" si="0"/>
        <v>26.798750003178913</v>
      </c>
      <c r="AA28" s="151">
        <v>33.38999938964844</v>
      </c>
      <c r="AB28" s="152" t="s">
        <v>364</v>
      </c>
      <c r="AC28" s="2">
        <v>26</v>
      </c>
      <c r="AD28" s="151">
        <v>23.690000534057617</v>
      </c>
      <c r="AE28" s="258" t="s">
        <v>140</v>
      </c>
      <c r="AF28" s="1"/>
    </row>
    <row r="29" spans="1:32" ht="11.25" customHeight="1">
      <c r="A29" s="220">
        <v>27</v>
      </c>
      <c r="B29" s="212">
        <v>23.479999542236328</v>
      </c>
      <c r="C29" s="212">
        <v>23.329999923706055</v>
      </c>
      <c r="D29" s="212">
        <v>23.829999923706055</v>
      </c>
      <c r="E29" s="212">
        <v>23.559999465942383</v>
      </c>
      <c r="F29" s="212">
        <v>23.260000228881836</v>
      </c>
      <c r="G29" s="212">
        <v>25.100000381469727</v>
      </c>
      <c r="H29" s="212">
        <v>24.709999084472656</v>
      </c>
      <c r="I29" s="212">
        <v>26.670000076293945</v>
      </c>
      <c r="J29" s="212">
        <v>28.389999389648438</v>
      </c>
      <c r="K29" s="212">
        <v>26.8700008392334</v>
      </c>
      <c r="L29" s="212">
        <v>27.790000915527344</v>
      </c>
      <c r="M29" s="212">
        <v>26.559999465942383</v>
      </c>
      <c r="N29" s="212">
        <v>28.020000457763672</v>
      </c>
      <c r="O29" s="212">
        <v>26.209999084472656</v>
      </c>
      <c r="P29" s="212">
        <v>26.34000015258789</v>
      </c>
      <c r="Q29" s="212">
        <v>27.190000534057617</v>
      </c>
      <c r="R29" s="212">
        <v>26.700000762939453</v>
      </c>
      <c r="S29" s="212">
        <v>25.479999542236328</v>
      </c>
      <c r="T29" s="212">
        <v>24.729999542236328</v>
      </c>
      <c r="U29" s="212">
        <v>24.030000686645508</v>
      </c>
      <c r="V29" s="212">
        <v>23.989999771118164</v>
      </c>
      <c r="W29" s="212">
        <v>23.8700008392334</v>
      </c>
      <c r="X29" s="212">
        <v>23.829999923706055</v>
      </c>
      <c r="Y29" s="212">
        <v>23.549999237060547</v>
      </c>
      <c r="Z29" s="219">
        <f t="shared" si="0"/>
        <v>25.31208332379659</v>
      </c>
      <c r="AA29" s="151">
        <v>29.170000076293945</v>
      </c>
      <c r="AB29" s="152" t="s">
        <v>365</v>
      </c>
      <c r="AC29" s="2">
        <v>27</v>
      </c>
      <c r="AD29" s="151">
        <v>23</v>
      </c>
      <c r="AE29" s="258" t="s">
        <v>387</v>
      </c>
      <c r="AF29" s="1"/>
    </row>
    <row r="30" spans="1:32" ht="11.25" customHeight="1">
      <c r="A30" s="220">
        <v>28</v>
      </c>
      <c r="B30" s="212">
        <v>22.709999084472656</v>
      </c>
      <c r="C30" s="212">
        <v>23</v>
      </c>
      <c r="D30" s="212">
        <v>23.170000076293945</v>
      </c>
      <c r="E30" s="212">
        <v>23.229999542236328</v>
      </c>
      <c r="F30" s="212">
        <v>23.110000610351562</v>
      </c>
      <c r="G30" s="212">
        <v>22.34000015258789</v>
      </c>
      <c r="H30" s="212">
        <v>23.219999313354492</v>
      </c>
      <c r="I30" s="212">
        <v>24.860000610351562</v>
      </c>
      <c r="J30" s="212">
        <v>25.559999465942383</v>
      </c>
      <c r="K30" s="212">
        <v>26.760000228881836</v>
      </c>
      <c r="L30" s="212">
        <v>27.40999984741211</v>
      </c>
      <c r="M30" s="212">
        <v>27.889999389648438</v>
      </c>
      <c r="N30" s="212">
        <v>27.350000381469727</v>
      </c>
      <c r="O30" s="212">
        <v>26.459999084472656</v>
      </c>
      <c r="P30" s="212">
        <v>26.100000381469727</v>
      </c>
      <c r="Q30" s="212">
        <v>25.940000534057617</v>
      </c>
      <c r="R30" s="212">
        <v>25.639999389648438</v>
      </c>
      <c r="S30" s="212">
        <v>25.65999984741211</v>
      </c>
      <c r="T30" s="212">
        <v>25.649999618530273</v>
      </c>
      <c r="U30" s="212">
        <v>25.700000762939453</v>
      </c>
      <c r="V30" s="212">
        <v>23.6299991607666</v>
      </c>
      <c r="W30" s="212">
        <v>24.1200008392334</v>
      </c>
      <c r="X30" s="212">
        <v>24.329999923706055</v>
      </c>
      <c r="Y30" s="212">
        <v>24.200000762939453</v>
      </c>
      <c r="Z30" s="219">
        <f t="shared" si="0"/>
        <v>24.918333292007446</v>
      </c>
      <c r="AA30" s="151">
        <v>28.309999465942383</v>
      </c>
      <c r="AB30" s="152" t="s">
        <v>366</v>
      </c>
      <c r="AC30" s="2">
        <v>28</v>
      </c>
      <c r="AD30" s="151">
        <v>22.190000534057617</v>
      </c>
      <c r="AE30" s="258" t="s">
        <v>250</v>
      </c>
      <c r="AF30" s="1"/>
    </row>
    <row r="31" spans="1:32" ht="11.25" customHeight="1">
      <c r="A31" s="220">
        <v>29</v>
      </c>
      <c r="B31" s="212">
        <v>23.399999618530273</v>
      </c>
      <c r="C31" s="212">
        <v>23.049999237060547</v>
      </c>
      <c r="D31" s="212">
        <v>23.459999084472656</v>
      </c>
      <c r="E31" s="212">
        <v>23.360000610351562</v>
      </c>
      <c r="F31" s="212">
        <v>24.1299991607666</v>
      </c>
      <c r="G31" s="212">
        <v>22.989999771118164</v>
      </c>
      <c r="H31" s="212">
        <v>24.5</v>
      </c>
      <c r="I31" s="212">
        <v>24.530000686645508</v>
      </c>
      <c r="J31" s="212">
        <v>25.8700008392334</v>
      </c>
      <c r="K31" s="212">
        <v>25.290000915527344</v>
      </c>
      <c r="L31" s="212">
        <v>26.200000762939453</v>
      </c>
      <c r="M31" s="212">
        <v>27.649999618530273</v>
      </c>
      <c r="N31" s="212">
        <v>26.139999389648438</v>
      </c>
      <c r="O31" s="212">
        <v>29.760000228881836</v>
      </c>
      <c r="P31" s="212">
        <v>27.030000686645508</v>
      </c>
      <c r="Q31" s="212">
        <v>28.25</v>
      </c>
      <c r="R31" s="212">
        <v>26.65999984741211</v>
      </c>
      <c r="S31" s="212">
        <v>25.690000534057617</v>
      </c>
      <c r="T31" s="212">
        <v>25.079999923706055</v>
      </c>
      <c r="U31" s="212">
        <v>25.440000534057617</v>
      </c>
      <c r="V31" s="212">
        <v>25.06999969482422</v>
      </c>
      <c r="W31" s="212">
        <v>24.940000534057617</v>
      </c>
      <c r="X31" s="212">
        <v>25.690000534057617</v>
      </c>
      <c r="Y31" s="212">
        <v>25.610000610351562</v>
      </c>
      <c r="Z31" s="219">
        <f t="shared" si="0"/>
        <v>25.4079167842865</v>
      </c>
      <c r="AA31" s="151">
        <v>30.170000076293945</v>
      </c>
      <c r="AB31" s="152" t="s">
        <v>367</v>
      </c>
      <c r="AC31" s="2">
        <v>29</v>
      </c>
      <c r="AD31" s="151">
        <v>22.799999237060547</v>
      </c>
      <c r="AE31" s="258" t="s">
        <v>388</v>
      </c>
      <c r="AF31" s="1"/>
    </row>
    <row r="32" spans="1:32" ht="11.25" customHeight="1">
      <c r="A32" s="220">
        <v>30</v>
      </c>
      <c r="B32" s="212">
        <v>25.530000686645508</v>
      </c>
      <c r="C32" s="212">
        <v>25.350000381469727</v>
      </c>
      <c r="D32" s="212">
        <v>24.5</v>
      </c>
      <c r="E32" s="212">
        <v>24.940000534057617</v>
      </c>
      <c r="F32" s="212">
        <v>24.200000762939453</v>
      </c>
      <c r="G32" s="212">
        <v>24.010000228881836</v>
      </c>
      <c r="H32" s="212">
        <v>24.34000015258789</v>
      </c>
      <c r="I32" s="212">
        <v>25.790000915527344</v>
      </c>
      <c r="J32" s="212">
        <v>25.040000915527344</v>
      </c>
      <c r="K32" s="212">
        <v>26.079999923706055</v>
      </c>
      <c r="L32" s="212">
        <v>26.59000015258789</v>
      </c>
      <c r="M32" s="212">
        <v>28.549999237060547</v>
      </c>
      <c r="N32" s="212">
        <v>27.06999969482422</v>
      </c>
      <c r="O32" s="212">
        <v>26</v>
      </c>
      <c r="P32" s="212">
        <v>22.610000610351562</v>
      </c>
      <c r="Q32" s="212">
        <v>21.850000381469727</v>
      </c>
      <c r="R32" s="212">
        <v>21.850000381469727</v>
      </c>
      <c r="S32" s="212">
        <v>21.360000610351562</v>
      </c>
      <c r="T32" s="212">
        <v>21.030000686645508</v>
      </c>
      <c r="U32" s="212">
        <v>21.079999923706055</v>
      </c>
      <c r="V32" s="212">
        <v>20.200000762939453</v>
      </c>
      <c r="W32" s="212">
        <v>20.200000762939453</v>
      </c>
      <c r="X32" s="212">
        <v>20.190000534057617</v>
      </c>
      <c r="Y32" s="212">
        <v>20.8700008392334</v>
      </c>
      <c r="Z32" s="219">
        <f t="shared" si="0"/>
        <v>23.717917044957478</v>
      </c>
      <c r="AA32" s="151">
        <v>29.309999465942383</v>
      </c>
      <c r="AB32" s="152" t="s">
        <v>171</v>
      </c>
      <c r="AC32" s="2">
        <v>30</v>
      </c>
      <c r="AD32" s="151">
        <v>19.8799991607666</v>
      </c>
      <c r="AE32" s="258" t="s">
        <v>389</v>
      </c>
      <c r="AF32" s="1"/>
    </row>
    <row r="33" spans="1:32" ht="11.25" customHeight="1">
      <c r="A33" s="220">
        <v>31</v>
      </c>
      <c r="B33" s="212">
        <v>20.989999771118164</v>
      </c>
      <c r="C33" s="212">
        <v>20.799999237060547</v>
      </c>
      <c r="D33" s="212">
        <v>20.989999771118164</v>
      </c>
      <c r="E33" s="212">
        <v>21.049999237060547</v>
      </c>
      <c r="F33" s="212">
        <v>20.559999465942383</v>
      </c>
      <c r="G33" s="212">
        <v>20.280000686645508</v>
      </c>
      <c r="H33" s="212">
        <v>20.170000076293945</v>
      </c>
      <c r="I33" s="212">
        <v>20.43000030517578</v>
      </c>
      <c r="J33" s="212">
        <v>20.799999237060547</v>
      </c>
      <c r="K33" s="212">
        <v>21.280000686645508</v>
      </c>
      <c r="L33" s="212">
        <v>22.270000457763672</v>
      </c>
      <c r="M33" s="212">
        <v>22.559999465942383</v>
      </c>
      <c r="N33" s="212">
        <v>22.940000534057617</v>
      </c>
      <c r="O33" s="212">
        <v>23.010000228881836</v>
      </c>
      <c r="P33" s="212">
        <v>22.700000762939453</v>
      </c>
      <c r="Q33" s="212">
        <v>21.860000610351562</v>
      </c>
      <c r="R33" s="212">
        <v>22.1200008392334</v>
      </c>
      <c r="S33" s="212">
        <v>21.399999618530273</v>
      </c>
      <c r="T33" s="212">
        <v>20.68000030517578</v>
      </c>
      <c r="U33" s="212">
        <v>20.950000762939453</v>
      </c>
      <c r="V33" s="212">
        <v>20.760000228881836</v>
      </c>
      <c r="W33" s="212">
        <v>20.90999984741211</v>
      </c>
      <c r="X33" s="212">
        <v>20.559999465942383</v>
      </c>
      <c r="Y33" s="212">
        <v>20.520000457763672</v>
      </c>
      <c r="Z33" s="219">
        <f t="shared" si="0"/>
        <v>21.27458341916402</v>
      </c>
      <c r="AA33" s="151">
        <v>23.219999313354492</v>
      </c>
      <c r="AB33" s="152" t="s">
        <v>368</v>
      </c>
      <c r="AC33" s="2">
        <v>31</v>
      </c>
      <c r="AD33" s="151">
        <v>19.5</v>
      </c>
      <c r="AE33" s="258" t="s">
        <v>390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21.99709676927136</v>
      </c>
      <c r="C34" s="222">
        <f t="shared" si="1"/>
        <v>21.846451605519942</v>
      </c>
      <c r="D34" s="222">
        <f t="shared" si="1"/>
        <v>21.75387099481398</v>
      </c>
      <c r="E34" s="222">
        <f t="shared" si="1"/>
        <v>21.60806446690713</v>
      </c>
      <c r="F34" s="222">
        <f t="shared" si="1"/>
        <v>21.55516138384419</v>
      </c>
      <c r="G34" s="222">
        <f t="shared" si="1"/>
        <v>21.839032511557303</v>
      </c>
      <c r="H34" s="222">
        <f t="shared" si="1"/>
        <v>22.54677421815934</v>
      </c>
      <c r="I34" s="222">
        <f t="shared" si="1"/>
        <v>23.13451619302073</v>
      </c>
      <c r="J34" s="222">
        <f t="shared" si="1"/>
        <v>23.90999997046686</v>
      </c>
      <c r="K34" s="222">
        <f t="shared" si="1"/>
        <v>24.605806535290135</v>
      </c>
      <c r="L34" s="222">
        <f t="shared" si="1"/>
        <v>25.35000007383285</v>
      </c>
      <c r="M34" s="222">
        <f t="shared" si="1"/>
        <v>25.783225828601466</v>
      </c>
      <c r="N34" s="222">
        <f t="shared" si="1"/>
        <v>25.67935494453676</v>
      </c>
      <c r="O34" s="222">
        <f t="shared" si="1"/>
        <v>25.768064375846617</v>
      </c>
      <c r="P34" s="222">
        <f t="shared" si="1"/>
        <v>25.37225821710402</v>
      </c>
      <c r="Q34" s="222">
        <f t="shared" si="1"/>
        <v>25.291935520787394</v>
      </c>
      <c r="R34" s="222">
        <f>AVERAGE(R3:R33)</f>
        <v>24.740645131757184</v>
      </c>
      <c r="S34" s="222">
        <f aca="true" t="shared" si="2" ref="S34:Y34">AVERAGE(S3:S33)</f>
        <v>24.070322713544293</v>
      </c>
      <c r="T34" s="222">
        <f t="shared" si="2"/>
        <v>23.581612863848285</v>
      </c>
      <c r="U34" s="222">
        <f t="shared" si="2"/>
        <v>23.319032361430505</v>
      </c>
      <c r="V34" s="222">
        <f t="shared" si="2"/>
        <v>22.97451597644437</v>
      </c>
      <c r="W34" s="222">
        <f t="shared" si="2"/>
        <v>22.712903238111927</v>
      </c>
      <c r="X34" s="222">
        <f t="shared" si="2"/>
        <v>22.529354833787487</v>
      </c>
      <c r="Y34" s="222">
        <f t="shared" si="2"/>
        <v>22.26193544941564</v>
      </c>
      <c r="Z34" s="222">
        <f>AVERAGE(B3:Y33)</f>
        <v>23.50966400741249</v>
      </c>
      <c r="AA34" s="223">
        <f>(AVERAGE(最高))</f>
        <v>27.53354835510254</v>
      </c>
      <c r="AB34" s="224"/>
      <c r="AC34" s="225"/>
      <c r="AD34" s="223">
        <f>(AVERAGE(最低))</f>
        <v>20.633225840906942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11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22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9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34.400001525878906</v>
      </c>
      <c r="C46" s="3">
        <v>15</v>
      </c>
      <c r="D46" s="159" t="s">
        <v>358</v>
      </c>
      <c r="E46" s="202"/>
      <c r="F46" s="156"/>
      <c r="G46" s="157">
        <f>MIN(最低)</f>
        <v>18.059999465942383</v>
      </c>
      <c r="H46" s="3">
        <v>2</v>
      </c>
      <c r="I46" s="260" t="s">
        <v>370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8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20.25</v>
      </c>
      <c r="C3" s="212">
        <v>19.850000381469727</v>
      </c>
      <c r="D3" s="212">
        <v>19.510000228881836</v>
      </c>
      <c r="E3" s="212">
        <v>19.3799991607666</v>
      </c>
      <c r="F3" s="212">
        <v>19.770000457763672</v>
      </c>
      <c r="G3" s="212">
        <v>20.399999618530273</v>
      </c>
      <c r="H3" s="212">
        <v>20.8799991607666</v>
      </c>
      <c r="I3" s="212">
        <v>20.75</v>
      </c>
      <c r="J3" s="212">
        <v>22.3799991607666</v>
      </c>
      <c r="K3" s="212">
        <v>23.75</v>
      </c>
      <c r="L3" s="212">
        <v>23.68000030517578</v>
      </c>
      <c r="M3" s="212">
        <v>23.139999389648438</v>
      </c>
      <c r="N3" s="212">
        <v>22.209999084472656</v>
      </c>
      <c r="O3" s="212">
        <v>21.979999542236328</v>
      </c>
      <c r="P3" s="212">
        <v>22.84000015258789</v>
      </c>
      <c r="Q3" s="212">
        <v>21.829999923706055</v>
      </c>
      <c r="R3" s="212">
        <v>21.459999084472656</v>
      </c>
      <c r="S3" s="212">
        <v>21.59000015258789</v>
      </c>
      <c r="T3" s="212">
        <v>21.34000015258789</v>
      </c>
      <c r="U3" s="212">
        <v>20.600000381469727</v>
      </c>
      <c r="V3" s="212">
        <v>20.489999771118164</v>
      </c>
      <c r="W3" s="212">
        <v>20.8700008392334</v>
      </c>
      <c r="X3" s="212">
        <v>21</v>
      </c>
      <c r="Y3" s="212">
        <v>21.010000228881836</v>
      </c>
      <c r="Z3" s="219">
        <f aca="true" t="shared" si="0" ref="Z3:Z33">AVERAGE(B3:Y3)</f>
        <v>21.28999988238017</v>
      </c>
      <c r="AA3" s="151">
        <v>24.18000030517578</v>
      </c>
      <c r="AB3" s="152" t="s">
        <v>391</v>
      </c>
      <c r="AC3" s="2">
        <v>1</v>
      </c>
      <c r="AD3" s="151">
        <v>19.209999084472656</v>
      </c>
      <c r="AE3" s="258" t="s">
        <v>408</v>
      </c>
      <c r="AF3" s="1"/>
    </row>
    <row r="4" spans="1:32" ht="11.25" customHeight="1">
      <c r="A4" s="220">
        <v>2</v>
      </c>
      <c r="B4" s="212">
        <v>21.209999084472656</v>
      </c>
      <c r="C4" s="212">
        <v>20.920000076293945</v>
      </c>
      <c r="D4" s="212">
        <v>20.020000457763672</v>
      </c>
      <c r="E4" s="212">
        <v>19.8700008392334</v>
      </c>
      <c r="F4" s="212">
        <v>19.799999237060547</v>
      </c>
      <c r="G4" s="212">
        <v>20.260000228881836</v>
      </c>
      <c r="H4" s="212">
        <v>19.989999771118164</v>
      </c>
      <c r="I4" s="212">
        <v>20.489999771118164</v>
      </c>
      <c r="J4" s="212">
        <v>20.84000015258789</v>
      </c>
      <c r="K4" s="212">
        <v>22.6299991607666</v>
      </c>
      <c r="L4" s="212">
        <v>21.8799991607666</v>
      </c>
      <c r="M4" s="212">
        <v>22.190000534057617</v>
      </c>
      <c r="N4" s="212">
        <v>22.690000534057617</v>
      </c>
      <c r="O4" s="212">
        <v>22.450000762939453</v>
      </c>
      <c r="P4" s="212">
        <v>21.8799991607666</v>
      </c>
      <c r="Q4" s="212">
        <v>22.110000610351562</v>
      </c>
      <c r="R4" s="212">
        <v>21.920000076293945</v>
      </c>
      <c r="S4" s="213">
        <v>22.200000762939453</v>
      </c>
      <c r="T4" s="212">
        <v>21.809999465942383</v>
      </c>
      <c r="U4" s="212">
        <v>21.989999771118164</v>
      </c>
      <c r="V4" s="212">
        <v>21.610000610351562</v>
      </c>
      <c r="W4" s="212">
        <v>21.049999237060547</v>
      </c>
      <c r="X4" s="212">
        <v>21.219999313354492</v>
      </c>
      <c r="Y4" s="212">
        <v>21.420000076293945</v>
      </c>
      <c r="Z4" s="219">
        <f t="shared" si="0"/>
        <v>21.352083285649616</v>
      </c>
      <c r="AA4" s="151">
        <v>23.170000076293945</v>
      </c>
      <c r="AB4" s="152" t="s">
        <v>392</v>
      </c>
      <c r="AC4" s="2">
        <v>2</v>
      </c>
      <c r="AD4" s="151">
        <v>19.719999313354492</v>
      </c>
      <c r="AE4" s="258" t="s">
        <v>409</v>
      </c>
      <c r="AF4" s="1"/>
    </row>
    <row r="5" spans="1:32" ht="11.25" customHeight="1">
      <c r="A5" s="220">
        <v>3</v>
      </c>
      <c r="B5" s="212">
        <v>21.709999084472656</v>
      </c>
      <c r="C5" s="212">
        <v>21.65999984741211</v>
      </c>
      <c r="D5" s="212">
        <v>21.219999313354492</v>
      </c>
      <c r="E5" s="212">
        <v>21.260000228881836</v>
      </c>
      <c r="F5" s="212">
        <v>21.200000762939453</v>
      </c>
      <c r="G5" s="212">
        <v>22.010000228881836</v>
      </c>
      <c r="H5" s="212">
        <v>22.31999969482422</v>
      </c>
      <c r="I5" s="212">
        <v>22.8799991607666</v>
      </c>
      <c r="J5" s="212">
        <v>23.3799991607666</v>
      </c>
      <c r="K5" s="212">
        <v>24.8799991607666</v>
      </c>
      <c r="L5" s="212">
        <v>24.6299991607666</v>
      </c>
      <c r="M5" s="212">
        <v>24.309999465942383</v>
      </c>
      <c r="N5" s="212">
        <v>24.489999771118164</v>
      </c>
      <c r="O5" s="212">
        <v>25.399999618530273</v>
      </c>
      <c r="P5" s="212">
        <v>25.260000228881836</v>
      </c>
      <c r="Q5" s="212">
        <v>24.6299991607666</v>
      </c>
      <c r="R5" s="212">
        <v>24.1200008392334</v>
      </c>
      <c r="S5" s="212">
        <v>23.329999923706055</v>
      </c>
      <c r="T5" s="212">
        <v>22.649999618530273</v>
      </c>
      <c r="U5" s="212">
        <v>22.600000381469727</v>
      </c>
      <c r="V5" s="212">
        <v>22.3799991607666</v>
      </c>
      <c r="W5" s="212">
        <v>22.110000610351562</v>
      </c>
      <c r="X5" s="212">
        <v>22.149999618530273</v>
      </c>
      <c r="Y5" s="212">
        <v>22.520000457763672</v>
      </c>
      <c r="Z5" s="219">
        <f t="shared" si="0"/>
        <v>23.045833110809326</v>
      </c>
      <c r="AA5" s="151">
        <v>25.989999771118164</v>
      </c>
      <c r="AB5" s="152" t="s">
        <v>393</v>
      </c>
      <c r="AC5" s="2">
        <v>3</v>
      </c>
      <c r="AD5" s="151">
        <v>21.100000381469727</v>
      </c>
      <c r="AE5" s="258" t="s">
        <v>410</v>
      </c>
      <c r="AF5" s="1"/>
    </row>
    <row r="6" spans="1:32" ht="11.25" customHeight="1">
      <c r="A6" s="220">
        <v>4</v>
      </c>
      <c r="B6" s="212">
        <v>22.399999618530273</v>
      </c>
      <c r="C6" s="212">
        <v>21.43000030517578</v>
      </c>
      <c r="D6" s="212">
        <v>21.31999969482422</v>
      </c>
      <c r="E6" s="212">
        <v>20.969999313354492</v>
      </c>
      <c r="F6" s="212">
        <v>20.760000228881836</v>
      </c>
      <c r="G6" s="212">
        <v>21.139999389648438</v>
      </c>
      <c r="H6" s="212">
        <v>21.489999771118164</v>
      </c>
      <c r="I6" s="212">
        <v>22.65999984741211</v>
      </c>
      <c r="J6" s="212">
        <v>22.079999923706055</v>
      </c>
      <c r="K6" s="212">
        <v>24.639999389648438</v>
      </c>
      <c r="L6" s="212">
        <v>23.639999389648438</v>
      </c>
      <c r="M6" s="212">
        <v>22.850000381469727</v>
      </c>
      <c r="N6" s="212">
        <v>23.81999969482422</v>
      </c>
      <c r="O6" s="212">
        <v>25.709999084472656</v>
      </c>
      <c r="P6" s="212">
        <v>24.309999465942383</v>
      </c>
      <c r="Q6" s="212">
        <v>24.489999771118164</v>
      </c>
      <c r="R6" s="212">
        <v>23.110000610351562</v>
      </c>
      <c r="S6" s="212">
        <v>23.030000686645508</v>
      </c>
      <c r="T6" s="212">
        <v>22.440000534057617</v>
      </c>
      <c r="U6" s="212">
        <v>22.440000534057617</v>
      </c>
      <c r="V6" s="212">
        <v>21.940000534057617</v>
      </c>
      <c r="W6" s="212">
        <v>22.290000915527344</v>
      </c>
      <c r="X6" s="212">
        <v>22.030000686645508</v>
      </c>
      <c r="Y6" s="212">
        <v>21.829999923706055</v>
      </c>
      <c r="Z6" s="219">
        <f t="shared" si="0"/>
        <v>22.617499987284344</v>
      </c>
      <c r="AA6" s="151">
        <v>26.3700008392334</v>
      </c>
      <c r="AB6" s="152" t="s">
        <v>394</v>
      </c>
      <c r="AC6" s="2">
        <v>4</v>
      </c>
      <c r="AD6" s="151">
        <v>20.709999084472656</v>
      </c>
      <c r="AE6" s="258" t="s">
        <v>290</v>
      </c>
      <c r="AF6" s="1"/>
    </row>
    <row r="7" spans="1:32" ht="11.25" customHeight="1">
      <c r="A7" s="220">
        <v>5</v>
      </c>
      <c r="B7" s="212">
        <v>22.200000762939453</v>
      </c>
      <c r="C7" s="212">
        <v>22.549999237060547</v>
      </c>
      <c r="D7" s="212">
        <v>22.420000076293945</v>
      </c>
      <c r="E7" s="212">
        <v>22.399999618530273</v>
      </c>
      <c r="F7" s="212">
        <v>22.610000610351562</v>
      </c>
      <c r="G7" s="212">
        <v>21.84000015258789</v>
      </c>
      <c r="H7" s="212">
        <v>22.25</v>
      </c>
      <c r="I7" s="212">
        <v>24.469999313354492</v>
      </c>
      <c r="J7" s="212">
        <v>25.950000762939453</v>
      </c>
      <c r="K7" s="212">
        <v>24.770000457763672</v>
      </c>
      <c r="L7" s="212">
        <v>24.040000915527344</v>
      </c>
      <c r="M7" s="212">
        <v>25.420000076293945</v>
      </c>
      <c r="N7" s="212">
        <v>25.559999465942383</v>
      </c>
      <c r="O7" s="212">
        <v>25.31999969482422</v>
      </c>
      <c r="P7" s="212">
        <v>23.90999984741211</v>
      </c>
      <c r="Q7" s="212">
        <v>24.170000076293945</v>
      </c>
      <c r="R7" s="212">
        <v>23.65999984741211</v>
      </c>
      <c r="S7" s="212">
        <v>23.559999465942383</v>
      </c>
      <c r="T7" s="212">
        <v>22.690000534057617</v>
      </c>
      <c r="U7" s="212">
        <v>22.239999771118164</v>
      </c>
      <c r="V7" s="212">
        <v>22.100000381469727</v>
      </c>
      <c r="W7" s="212">
        <v>22.059999465942383</v>
      </c>
      <c r="X7" s="212">
        <v>21.790000915527344</v>
      </c>
      <c r="Y7" s="212">
        <v>22.329999923706055</v>
      </c>
      <c r="Z7" s="219">
        <f t="shared" si="0"/>
        <v>23.34625005722046</v>
      </c>
      <c r="AA7" s="151">
        <v>26.860000610351562</v>
      </c>
      <c r="AB7" s="152" t="s">
        <v>395</v>
      </c>
      <c r="AC7" s="2">
        <v>5</v>
      </c>
      <c r="AD7" s="151">
        <v>21.670000076293945</v>
      </c>
      <c r="AE7" s="258" t="s">
        <v>242</v>
      </c>
      <c r="AF7" s="1"/>
    </row>
    <row r="8" spans="1:32" ht="11.25" customHeight="1">
      <c r="A8" s="220">
        <v>6</v>
      </c>
      <c r="B8" s="212">
        <v>22.450000762939453</v>
      </c>
      <c r="C8" s="212">
        <v>22.8799991607666</v>
      </c>
      <c r="D8" s="212">
        <v>23.1299991607666</v>
      </c>
      <c r="E8" s="212">
        <v>22.079999923706055</v>
      </c>
      <c r="F8" s="212">
        <v>22.06999969482422</v>
      </c>
      <c r="G8" s="212">
        <v>22.3700008392334</v>
      </c>
      <c r="H8" s="212">
        <v>22.90999984741211</v>
      </c>
      <c r="I8" s="212">
        <v>23.270000457763672</v>
      </c>
      <c r="J8" s="212">
        <v>24.34000015258789</v>
      </c>
      <c r="K8" s="212">
        <v>24.860000610351562</v>
      </c>
      <c r="L8" s="212">
        <v>25.579999923706055</v>
      </c>
      <c r="M8" s="212">
        <v>26.270000457763672</v>
      </c>
      <c r="N8" s="212">
        <v>26.809999465942383</v>
      </c>
      <c r="O8" s="212">
        <v>26.299999237060547</v>
      </c>
      <c r="P8" s="212">
        <v>25.5</v>
      </c>
      <c r="Q8" s="212">
        <v>25.049999237060547</v>
      </c>
      <c r="R8" s="212">
        <v>24.5</v>
      </c>
      <c r="S8" s="212">
        <v>24.1200008392334</v>
      </c>
      <c r="T8" s="212">
        <v>24.25</v>
      </c>
      <c r="U8" s="212">
        <v>23.829999923706055</v>
      </c>
      <c r="V8" s="212">
        <v>23.649999618530273</v>
      </c>
      <c r="W8" s="212">
        <v>23.489999771118164</v>
      </c>
      <c r="X8" s="212">
        <v>23.649999618530273</v>
      </c>
      <c r="Y8" s="212">
        <v>23.8700008392334</v>
      </c>
      <c r="Z8" s="219">
        <f t="shared" si="0"/>
        <v>24.051249980926514</v>
      </c>
      <c r="AA8" s="151">
        <v>27.329999923706055</v>
      </c>
      <c r="AB8" s="152" t="s">
        <v>215</v>
      </c>
      <c r="AC8" s="2">
        <v>6</v>
      </c>
      <c r="AD8" s="151">
        <v>21.8799991607666</v>
      </c>
      <c r="AE8" s="258" t="s">
        <v>411</v>
      </c>
      <c r="AF8" s="1"/>
    </row>
    <row r="9" spans="1:32" ht="11.25" customHeight="1">
      <c r="A9" s="220">
        <v>7</v>
      </c>
      <c r="B9" s="212">
        <v>23.860000610351562</v>
      </c>
      <c r="C9" s="212">
        <v>23.68000030517578</v>
      </c>
      <c r="D9" s="212">
        <v>23.760000228881836</v>
      </c>
      <c r="E9" s="212">
        <v>23.479999542236328</v>
      </c>
      <c r="F9" s="212">
        <v>23.260000228881836</v>
      </c>
      <c r="G9" s="212">
        <v>23.510000228881836</v>
      </c>
      <c r="H9" s="212">
        <v>24.3700008392334</v>
      </c>
      <c r="I9" s="212">
        <v>24.8799991607666</v>
      </c>
      <c r="J9" s="212">
        <v>25.540000915527344</v>
      </c>
      <c r="K9" s="212">
        <v>26.579999923706055</v>
      </c>
      <c r="L9" s="212">
        <v>26.209999084472656</v>
      </c>
      <c r="M9" s="212">
        <v>27.540000915527344</v>
      </c>
      <c r="N9" s="212">
        <v>26.809999465942383</v>
      </c>
      <c r="O9" s="212">
        <v>26.229999542236328</v>
      </c>
      <c r="P9" s="212">
        <v>25.780000686645508</v>
      </c>
      <c r="Q9" s="212">
        <v>25.540000915527344</v>
      </c>
      <c r="R9" s="212">
        <v>25.899999618530273</v>
      </c>
      <c r="S9" s="212">
        <v>24.93000030517578</v>
      </c>
      <c r="T9" s="212">
        <v>24.440000534057617</v>
      </c>
      <c r="U9" s="212">
        <v>24.260000228881836</v>
      </c>
      <c r="V9" s="212">
        <v>23.450000762939453</v>
      </c>
      <c r="W9" s="212">
        <v>23.989999771118164</v>
      </c>
      <c r="X9" s="212">
        <v>24.25</v>
      </c>
      <c r="Y9" s="212">
        <v>23.68000030517578</v>
      </c>
      <c r="Z9" s="219">
        <f t="shared" si="0"/>
        <v>24.830416838328045</v>
      </c>
      <c r="AA9" s="151">
        <v>27.979999542236328</v>
      </c>
      <c r="AB9" s="152" t="s">
        <v>219</v>
      </c>
      <c r="AC9" s="2">
        <v>7</v>
      </c>
      <c r="AD9" s="151">
        <v>23.149999618530273</v>
      </c>
      <c r="AE9" s="258" t="s">
        <v>412</v>
      </c>
      <c r="AF9" s="1"/>
    </row>
    <row r="10" spans="1:32" ht="11.25" customHeight="1">
      <c r="A10" s="220">
        <v>8</v>
      </c>
      <c r="B10" s="212">
        <v>23.739999771118164</v>
      </c>
      <c r="C10" s="212">
        <v>23.8700008392334</v>
      </c>
      <c r="D10" s="212">
        <v>23.6299991607666</v>
      </c>
      <c r="E10" s="212">
        <v>23.43000030517578</v>
      </c>
      <c r="F10" s="212">
        <v>23.15999984741211</v>
      </c>
      <c r="G10" s="212">
        <v>23.049999237060547</v>
      </c>
      <c r="H10" s="212">
        <v>23.170000076293945</v>
      </c>
      <c r="I10" s="212">
        <v>23.5</v>
      </c>
      <c r="J10" s="212">
        <v>23.329999923706055</v>
      </c>
      <c r="K10" s="212">
        <v>23.489999771118164</v>
      </c>
      <c r="L10" s="212">
        <v>23.760000228881836</v>
      </c>
      <c r="M10" s="212">
        <v>23.459999084472656</v>
      </c>
      <c r="N10" s="212">
        <v>23.850000381469727</v>
      </c>
      <c r="O10" s="212">
        <v>24.440000534057617</v>
      </c>
      <c r="P10" s="212">
        <v>24.520000457763672</v>
      </c>
      <c r="Q10" s="212">
        <v>24.889999389648438</v>
      </c>
      <c r="R10" s="212">
        <v>24.020000457763672</v>
      </c>
      <c r="S10" s="212">
        <v>23.75</v>
      </c>
      <c r="T10" s="212">
        <v>23.280000686645508</v>
      </c>
      <c r="U10" s="212">
        <v>23.020000457763672</v>
      </c>
      <c r="V10" s="212">
        <v>22.8700008392334</v>
      </c>
      <c r="W10" s="212">
        <v>22.639999389648438</v>
      </c>
      <c r="X10" s="212">
        <v>22.799999237060547</v>
      </c>
      <c r="Y10" s="212">
        <v>22.8700008392334</v>
      </c>
      <c r="Z10" s="219">
        <f t="shared" si="0"/>
        <v>23.522500038146973</v>
      </c>
      <c r="AA10" s="151">
        <v>25.020000457763672</v>
      </c>
      <c r="AB10" s="152" t="s">
        <v>396</v>
      </c>
      <c r="AC10" s="2">
        <v>8</v>
      </c>
      <c r="AD10" s="151">
        <v>22.5</v>
      </c>
      <c r="AE10" s="258" t="s">
        <v>413</v>
      </c>
      <c r="AF10" s="1"/>
    </row>
    <row r="11" spans="1:32" ht="11.25" customHeight="1">
      <c r="A11" s="220">
        <v>9</v>
      </c>
      <c r="B11" s="212">
        <v>22.729999542236328</v>
      </c>
      <c r="C11" s="212">
        <v>22.75</v>
      </c>
      <c r="D11" s="212">
        <v>22.950000762939453</v>
      </c>
      <c r="E11" s="212">
        <v>23.040000915527344</v>
      </c>
      <c r="F11" s="212">
        <v>22.770000457763672</v>
      </c>
      <c r="G11" s="212">
        <v>23.190000534057617</v>
      </c>
      <c r="H11" s="212">
        <v>24.09000015258789</v>
      </c>
      <c r="I11" s="212">
        <v>24.270000457763672</v>
      </c>
      <c r="J11" s="212">
        <v>24.799999237060547</v>
      </c>
      <c r="K11" s="212">
        <v>25.43000030517578</v>
      </c>
      <c r="L11" s="212">
        <v>25.1299991607666</v>
      </c>
      <c r="M11" s="212">
        <v>25.75</v>
      </c>
      <c r="N11" s="212">
        <v>26.719999313354492</v>
      </c>
      <c r="O11" s="212">
        <v>26.43000030517578</v>
      </c>
      <c r="P11" s="212">
        <v>26.290000915527344</v>
      </c>
      <c r="Q11" s="212">
        <v>26.639999389648438</v>
      </c>
      <c r="R11" s="212">
        <v>25.6200008392334</v>
      </c>
      <c r="S11" s="212">
        <v>25.520000457763672</v>
      </c>
      <c r="T11" s="212">
        <v>25.40999984741211</v>
      </c>
      <c r="U11" s="212">
        <v>24.350000381469727</v>
      </c>
      <c r="V11" s="212">
        <v>24.43000030517578</v>
      </c>
      <c r="W11" s="212">
        <v>24.579999923706055</v>
      </c>
      <c r="X11" s="212">
        <v>23.889999389648438</v>
      </c>
      <c r="Y11" s="212">
        <v>23.579999923706055</v>
      </c>
      <c r="Z11" s="219">
        <f t="shared" si="0"/>
        <v>24.598333438237507</v>
      </c>
      <c r="AA11" s="151">
        <v>27.09000015258789</v>
      </c>
      <c r="AB11" s="152" t="s">
        <v>397</v>
      </c>
      <c r="AC11" s="2">
        <v>9</v>
      </c>
      <c r="AD11" s="151">
        <v>22.700000762939453</v>
      </c>
      <c r="AE11" s="258" t="s">
        <v>414</v>
      </c>
      <c r="AF11" s="1"/>
    </row>
    <row r="12" spans="1:32" ht="11.25" customHeight="1">
      <c r="A12" s="228">
        <v>10</v>
      </c>
      <c r="B12" s="214">
        <v>23.270000457763672</v>
      </c>
      <c r="C12" s="214">
        <v>23.020000457763672</v>
      </c>
      <c r="D12" s="214">
        <v>23.010000228881836</v>
      </c>
      <c r="E12" s="214">
        <v>22.979999542236328</v>
      </c>
      <c r="F12" s="214">
        <v>22.84000015258789</v>
      </c>
      <c r="G12" s="214">
        <v>22.719999313354492</v>
      </c>
      <c r="H12" s="214">
        <v>22.920000076293945</v>
      </c>
      <c r="I12" s="214">
        <v>22.81999969482422</v>
      </c>
      <c r="J12" s="214">
        <v>22.6200008392334</v>
      </c>
      <c r="K12" s="214">
        <v>22.579999923706055</v>
      </c>
      <c r="L12" s="214">
        <v>23.049999237060547</v>
      </c>
      <c r="M12" s="214">
        <v>23.15999984741211</v>
      </c>
      <c r="N12" s="214">
        <v>23.3700008392334</v>
      </c>
      <c r="O12" s="214">
        <v>23.559999465942383</v>
      </c>
      <c r="P12" s="214">
        <v>23.760000228881836</v>
      </c>
      <c r="Q12" s="214">
        <v>23.829999923706055</v>
      </c>
      <c r="R12" s="214">
        <v>23.93000030517578</v>
      </c>
      <c r="S12" s="214">
        <v>23.809999465942383</v>
      </c>
      <c r="T12" s="214">
        <v>23.920000076293945</v>
      </c>
      <c r="U12" s="214">
        <v>23.979999542236328</v>
      </c>
      <c r="V12" s="214">
        <v>24.059999465942383</v>
      </c>
      <c r="W12" s="214">
        <v>23.90999984741211</v>
      </c>
      <c r="X12" s="214">
        <v>23.75</v>
      </c>
      <c r="Y12" s="214">
        <v>23.739999771118164</v>
      </c>
      <c r="Z12" s="229">
        <f t="shared" si="0"/>
        <v>23.358749945958454</v>
      </c>
      <c r="AA12" s="157">
        <v>24.290000915527344</v>
      </c>
      <c r="AB12" s="215" t="s">
        <v>398</v>
      </c>
      <c r="AC12" s="216">
        <v>10</v>
      </c>
      <c r="AD12" s="157">
        <v>22.469999313354492</v>
      </c>
      <c r="AE12" s="259" t="s">
        <v>415</v>
      </c>
      <c r="AF12" s="1"/>
    </row>
    <row r="13" spans="1:32" ht="11.25" customHeight="1">
      <c r="A13" s="220">
        <v>11</v>
      </c>
      <c r="B13" s="212">
        <v>23.959999084472656</v>
      </c>
      <c r="C13" s="212">
        <v>23.079999923706055</v>
      </c>
      <c r="D13" s="212">
        <v>22.690000534057617</v>
      </c>
      <c r="E13" s="212">
        <v>22.200000762939453</v>
      </c>
      <c r="F13" s="212">
        <v>22.059999465942383</v>
      </c>
      <c r="G13" s="212">
        <v>21.989999771118164</v>
      </c>
      <c r="H13" s="212">
        <v>22.299999237060547</v>
      </c>
      <c r="I13" s="212">
        <v>22.700000762939453</v>
      </c>
      <c r="J13" s="212">
        <v>23.170000076293945</v>
      </c>
      <c r="K13" s="212">
        <v>24.56999969482422</v>
      </c>
      <c r="L13" s="212">
        <v>24.469999313354492</v>
      </c>
      <c r="M13" s="212">
        <v>26.239999771118164</v>
      </c>
      <c r="N13" s="212">
        <v>24.709999084472656</v>
      </c>
      <c r="O13" s="212">
        <v>24.459999084472656</v>
      </c>
      <c r="P13" s="212">
        <v>23.670000076293945</v>
      </c>
      <c r="Q13" s="212">
        <v>24.350000381469727</v>
      </c>
      <c r="R13" s="212">
        <v>23.969999313354492</v>
      </c>
      <c r="S13" s="212">
        <v>23.270000457763672</v>
      </c>
      <c r="T13" s="212">
        <v>23.790000915527344</v>
      </c>
      <c r="U13" s="212">
        <v>23.59000015258789</v>
      </c>
      <c r="V13" s="212">
        <v>23.3799991607666</v>
      </c>
      <c r="W13" s="212">
        <v>22.459999084472656</v>
      </c>
      <c r="X13" s="212">
        <v>22.3700008392334</v>
      </c>
      <c r="Y13" s="212">
        <v>22.329999923706055</v>
      </c>
      <c r="Z13" s="219">
        <f t="shared" si="0"/>
        <v>23.40749986966451</v>
      </c>
      <c r="AA13" s="151">
        <v>26.260000228881836</v>
      </c>
      <c r="AB13" s="152" t="s">
        <v>168</v>
      </c>
      <c r="AC13" s="2">
        <v>11</v>
      </c>
      <c r="AD13" s="151">
        <v>21.950000762939453</v>
      </c>
      <c r="AE13" s="258" t="s">
        <v>283</v>
      </c>
      <c r="AF13" s="1"/>
    </row>
    <row r="14" spans="1:32" ht="11.25" customHeight="1">
      <c r="A14" s="220">
        <v>12</v>
      </c>
      <c r="B14" s="212">
        <v>22.09000015258789</v>
      </c>
      <c r="C14" s="212">
        <v>22.09000015258789</v>
      </c>
      <c r="D14" s="212">
        <v>21.989999771118164</v>
      </c>
      <c r="E14" s="212">
        <v>21.739999771118164</v>
      </c>
      <c r="F14" s="212">
        <v>21.440000534057617</v>
      </c>
      <c r="G14" s="212">
        <v>21.65999984741211</v>
      </c>
      <c r="H14" s="212">
        <v>21.8700008392334</v>
      </c>
      <c r="I14" s="212">
        <v>22.229999542236328</v>
      </c>
      <c r="J14" s="212">
        <v>21.969999313354492</v>
      </c>
      <c r="K14" s="212">
        <v>22.420000076293945</v>
      </c>
      <c r="L14" s="212">
        <v>22.850000381469727</v>
      </c>
      <c r="M14" s="212">
        <v>24.190000534057617</v>
      </c>
      <c r="N14" s="212">
        <v>24.389999389648438</v>
      </c>
      <c r="O14" s="212">
        <v>24.100000381469727</v>
      </c>
      <c r="P14" s="212">
        <v>23.040000915527344</v>
      </c>
      <c r="Q14" s="212">
        <v>22.43000030517578</v>
      </c>
      <c r="R14" s="212">
        <v>22.649999618530273</v>
      </c>
      <c r="S14" s="212">
        <v>22.020000457763672</v>
      </c>
      <c r="T14" s="212">
        <v>21.690000534057617</v>
      </c>
      <c r="U14" s="212">
        <v>21.729999542236328</v>
      </c>
      <c r="V14" s="212">
        <v>21.520000457763672</v>
      </c>
      <c r="W14" s="212">
        <v>21.309999465942383</v>
      </c>
      <c r="X14" s="212">
        <v>21.270000457763672</v>
      </c>
      <c r="Y14" s="212">
        <v>21.110000610351562</v>
      </c>
      <c r="Z14" s="219">
        <f t="shared" si="0"/>
        <v>22.241666793823242</v>
      </c>
      <c r="AA14" s="151">
        <v>25.309999465942383</v>
      </c>
      <c r="AB14" s="152" t="s">
        <v>358</v>
      </c>
      <c r="AC14" s="2">
        <v>12</v>
      </c>
      <c r="AD14" s="151">
        <v>21.030000686645508</v>
      </c>
      <c r="AE14" s="258" t="s">
        <v>148</v>
      </c>
      <c r="AF14" s="1"/>
    </row>
    <row r="15" spans="1:32" ht="11.25" customHeight="1">
      <c r="A15" s="220">
        <v>13</v>
      </c>
      <c r="B15" s="212">
        <v>21.219999313354492</v>
      </c>
      <c r="C15" s="212">
        <v>21.1200008392334</v>
      </c>
      <c r="D15" s="212">
        <v>21.440000534057617</v>
      </c>
      <c r="E15" s="212">
        <v>21.329999923706055</v>
      </c>
      <c r="F15" s="212">
        <v>21.309999465942383</v>
      </c>
      <c r="G15" s="212">
        <v>21.600000381469727</v>
      </c>
      <c r="H15" s="212">
        <v>22.479999542236328</v>
      </c>
      <c r="I15" s="212">
        <v>23.149999618530273</v>
      </c>
      <c r="J15" s="212">
        <v>22.8799991607666</v>
      </c>
      <c r="K15" s="212">
        <v>23.3799991607666</v>
      </c>
      <c r="L15" s="212">
        <v>24.350000381469727</v>
      </c>
      <c r="M15" s="212">
        <v>25.68000030517578</v>
      </c>
      <c r="N15" s="212">
        <v>26.450000762939453</v>
      </c>
      <c r="O15" s="212">
        <v>26.6299991607666</v>
      </c>
      <c r="P15" s="212">
        <v>26.719999313354492</v>
      </c>
      <c r="Q15" s="212">
        <v>27.020000457763672</v>
      </c>
      <c r="R15" s="212">
        <v>27.09000015258789</v>
      </c>
      <c r="S15" s="212">
        <v>26.5</v>
      </c>
      <c r="T15" s="212">
        <v>25.579999923706055</v>
      </c>
      <c r="U15" s="212">
        <v>25.43000030517578</v>
      </c>
      <c r="V15" s="212">
        <v>25.479999542236328</v>
      </c>
      <c r="W15" s="212">
        <v>25.479999542236328</v>
      </c>
      <c r="X15" s="212">
        <v>25.420000076293945</v>
      </c>
      <c r="Y15" s="212">
        <v>25.229999542236328</v>
      </c>
      <c r="Z15" s="219">
        <f t="shared" si="0"/>
        <v>24.290416558583576</v>
      </c>
      <c r="AA15" s="151">
        <v>27.510000228881836</v>
      </c>
      <c r="AB15" s="152" t="s">
        <v>399</v>
      </c>
      <c r="AC15" s="2">
        <v>13</v>
      </c>
      <c r="AD15" s="151">
        <v>20.989999771118164</v>
      </c>
      <c r="AE15" s="258" t="s">
        <v>416</v>
      </c>
      <c r="AF15" s="1"/>
    </row>
    <row r="16" spans="1:32" ht="11.25" customHeight="1">
      <c r="A16" s="220">
        <v>14</v>
      </c>
      <c r="B16" s="212">
        <v>25.420000076293945</v>
      </c>
      <c r="C16" s="212">
        <v>24.639999389648438</v>
      </c>
      <c r="D16" s="212">
        <v>24.6299991607666</v>
      </c>
      <c r="E16" s="212">
        <v>24.6200008392334</v>
      </c>
      <c r="F16" s="212">
        <v>25.1299991607666</v>
      </c>
      <c r="G16" s="212">
        <v>25.6200008392334</v>
      </c>
      <c r="H16" s="212">
        <v>25.229999542236328</v>
      </c>
      <c r="I16" s="212">
        <v>26.690000534057617</v>
      </c>
      <c r="J16" s="212">
        <v>27.389999389648438</v>
      </c>
      <c r="K16" s="212">
        <v>27.270000457763672</v>
      </c>
      <c r="L16" s="212">
        <v>27.440000534057617</v>
      </c>
      <c r="M16" s="212">
        <v>26.079999923706055</v>
      </c>
      <c r="N16" s="212">
        <v>25.729999542236328</v>
      </c>
      <c r="O16" s="212">
        <v>25.700000762939453</v>
      </c>
      <c r="P16" s="212">
        <v>25.920000076293945</v>
      </c>
      <c r="Q16" s="212">
        <v>25.639999389648438</v>
      </c>
      <c r="R16" s="212">
        <v>24.850000381469727</v>
      </c>
      <c r="S16" s="212">
        <v>24.15999984741211</v>
      </c>
      <c r="T16" s="212">
        <v>23.969999313354492</v>
      </c>
      <c r="U16" s="212">
        <v>23.670000076293945</v>
      </c>
      <c r="V16" s="212">
        <v>23.200000762939453</v>
      </c>
      <c r="W16" s="212">
        <v>23.1200008392334</v>
      </c>
      <c r="X16" s="212">
        <v>23.209999084472656</v>
      </c>
      <c r="Y16" s="212">
        <v>22.149999618530273</v>
      </c>
      <c r="Z16" s="219">
        <f t="shared" si="0"/>
        <v>25.06166664759318</v>
      </c>
      <c r="AA16" s="151">
        <v>28.030000686645508</v>
      </c>
      <c r="AB16" s="152" t="s">
        <v>213</v>
      </c>
      <c r="AC16" s="2">
        <v>14</v>
      </c>
      <c r="AD16" s="151">
        <v>22.139999389648438</v>
      </c>
      <c r="AE16" s="258" t="s">
        <v>84</v>
      </c>
      <c r="AF16" s="1"/>
    </row>
    <row r="17" spans="1:32" ht="11.25" customHeight="1">
      <c r="A17" s="220">
        <v>15</v>
      </c>
      <c r="B17" s="212">
        <v>21.989999771118164</v>
      </c>
      <c r="C17" s="212">
        <v>21.600000381469727</v>
      </c>
      <c r="D17" s="212">
        <v>20.719999313354492</v>
      </c>
      <c r="E17" s="212">
        <v>20.010000228881836</v>
      </c>
      <c r="F17" s="212">
        <v>22.040000915527344</v>
      </c>
      <c r="G17" s="212">
        <v>22.280000686645508</v>
      </c>
      <c r="H17" s="212">
        <v>22.59000015258789</v>
      </c>
      <c r="I17" s="212">
        <v>24.65999984741211</v>
      </c>
      <c r="J17" s="212">
        <v>25.940000534057617</v>
      </c>
      <c r="K17" s="212">
        <v>26.1200008392334</v>
      </c>
      <c r="L17" s="212">
        <v>25.309999465942383</v>
      </c>
      <c r="M17" s="212">
        <v>25.5</v>
      </c>
      <c r="N17" s="212">
        <v>25.06999969482422</v>
      </c>
      <c r="O17" s="212">
        <v>25.43000030517578</v>
      </c>
      <c r="P17" s="212">
        <v>25.3799991607666</v>
      </c>
      <c r="Q17" s="212">
        <v>24.600000381469727</v>
      </c>
      <c r="R17" s="212">
        <v>24</v>
      </c>
      <c r="S17" s="212">
        <v>23.15999984741211</v>
      </c>
      <c r="T17" s="212">
        <v>22.93000030517578</v>
      </c>
      <c r="U17" s="212">
        <v>22.670000076293945</v>
      </c>
      <c r="V17" s="212">
        <v>22.59000015258789</v>
      </c>
      <c r="W17" s="212">
        <v>22.489999771118164</v>
      </c>
      <c r="X17" s="212">
        <v>22.489999771118164</v>
      </c>
      <c r="Y17" s="212">
        <v>22.25</v>
      </c>
      <c r="Z17" s="219">
        <f t="shared" si="0"/>
        <v>23.40916673342387</v>
      </c>
      <c r="AA17" s="151">
        <v>26.90999984741211</v>
      </c>
      <c r="AB17" s="152" t="s">
        <v>400</v>
      </c>
      <c r="AC17" s="2">
        <v>15</v>
      </c>
      <c r="AD17" s="151">
        <v>19.700000762939453</v>
      </c>
      <c r="AE17" s="258" t="s">
        <v>417</v>
      </c>
      <c r="AF17" s="1"/>
    </row>
    <row r="18" spans="1:32" ht="11.25" customHeight="1">
      <c r="A18" s="220">
        <v>16</v>
      </c>
      <c r="B18" s="212">
        <v>22.25</v>
      </c>
      <c r="C18" s="212">
        <v>21.979999542236328</v>
      </c>
      <c r="D18" s="212">
        <v>21.260000228881836</v>
      </c>
      <c r="E18" s="212">
        <v>21.8799991607666</v>
      </c>
      <c r="F18" s="212">
        <v>21.979999542236328</v>
      </c>
      <c r="G18" s="212">
        <v>21.59000015258789</v>
      </c>
      <c r="H18" s="212">
        <v>21.850000381469727</v>
      </c>
      <c r="I18" s="212">
        <v>23.360000610351562</v>
      </c>
      <c r="J18" s="212">
        <v>24.5</v>
      </c>
      <c r="K18" s="212">
        <v>26.350000381469727</v>
      </c>
      <c r="L18" s="212">
        <v>25.43000030517578</v>
      </c>
      <c r="M18" s="212">
        <v>25.510000228881836</v>
      </c>
      <c r="N18" s="212">
        <v>25.75</v>
      </c>
      <c r="O18" s="212">
        <v>25.860000610351562</v>
      </c>
      <c r="P18" s="212">
        <v>25.200000762939453</v>
      </c>
      <c r="Q18" s="212">
        <v>24.959999084472656</v>
      </c>
      <c r="R18" s="212">
        <v>24.270000457763672</v>
      </c>
      <c r="S18" s="212">
        <v>23.889999389648438</v>
      </c>
      <c r="T18" s="212">
        <v>23.280000686645508</v>
      </c>
      <c r="U18" s="212">
        <v>22.940000534057617</v>
      </c>
      <c r="V18" s="212">
        <v>22.790000915527344</v>
      </c>
      <c r="W18" s="212">
        <v>22.399999618530273</v>
      </c>
      <c r="X18" s="212">
        <v>22.309999465942383</v>
      </c>
      <c r="Y18" s="212">
        <v>22.149999618530273</v>
      </c>
      <c r="Z18" s="219">
        <f t="shared" si="0"/>
        <v>23.489166736602783</v>
      </c>
      <c r="AA18" s="151">
        <v>27.440000534057617</v>
      </c>
      <c r="AB18" s="152" t="s">
        <v>80</v>
      </c>
      <c r="AC18" s="2">
        <v>16</v>
      </c>
      <c r="AD18" s="151">
        <v>21.110000610351562</v>
      </c>
      <c r="AE18" s="258" t="s">
        <v>418</v>
      </c>
      <c r="AF18" s="1"/>
    </row>
    <row r="19" spans="1:32" ht="11.25" customHeight="1">
      <c r="A19" s="220">
        <v>17</v>
      </c>
      <c r="B19" s="212">
        <v>22.09000015258789</v>
      </c>
      <c r="C19" s="212">
        <v>21.920000076293945</v>
      </c>
      <c r="D19" s="212">
        <v>21.84000015258789</v>
      </c>
      <c r="E19" s="212">
        <v>21.559999465942383</v>
      </c>
      <c r="F19" s="212">
        <v>21.469999313354492</v>
      </c>
      <c r="G19" s="212">
        <v>21.989999771118164</v>
      </c>
      <c r="H19" s="212">
        <v>23.489999771118164</v>
      </c>
      <c r="I19" s="212">
        <v>24.40999984741211</v>
      </c>
      <c r="J19" s="212">
        <v>25.170000076293945</v>
      </c>
      <c r="K19" s="212">
        <v>26.270000457763672</v>
      </c>
      <c r="L19" s="212">
        <v>26.690000534057617</v>
      </c>
      <c r="M19" s="212">
        <v>26.829999923706055</v>
      </c>
      <c r="N19" s="212">
        <v>25.790000915527344</v>
      </c>
      <c r="O19" s="212">
        <v>25.739999771118164</v>
      </c>
      <c r="P19" s="212">
        <v>25.190000534057617</v>
      </c>
      <c r="Q19" s="212">
        <v>24.719999313354492</v>
      </c>
      <c r="R19" s="212">
        <v>24.040000915527344</v>
      </c>
      <c r="S19" s="212">
        <v>23.81999969482422</v>
      </c>
      <c r="T19" s="212">
        <v>23.850000381469727</v>
      </c>
      <c r="U19" s="212">
        <v>23.5</v>
      </c>
      <c r="V19" s="212">
        <v>23.510000228881836</v>
      </c>
      <c r="W19" s="212">
        <v>23.309999465942383</v>
      </c>
      <c r="X19" s="212">
        <v>23.18000030517578</v>
      </c>
      <c r="Y19" s="212">
        <v>22.950000762939453</v>
      </c>
      <c r="Z19" s="219">
        <f t="shared" si="0"/>
        <v>23.888750076293945</v>
      </c>
      <c r="AA19" s="151">
        <v>27.440000534057617</v>
      </c>
      <c r="AB19" s="152" t="s">
        <v>265</v>
      </c>
      <c r="AC19" s="2">
        <v>17</v>
      </c>
      <c r="AD19" s="151">
        <v>20.690000534057617</v>
      </c>
      <c r="AE19" s="258" t="s">
        <v>88</v>
      </c>
      <c r="AF19" s="1"/>
    </row>
    <row r="20" spans="1:32" ht="11.25" customHeight="1">
      <c r="A20" s="220">
        <v>18</v>
      </c>
      <c r="B20" s="212">
        <v>22.889999389648438</v>
      </c>
      <c r="C20" s="212">
        <v>22.700000762939453</v>
      </c>
      <c r="D20" s="212">
        <v>22.579999923706055</v>
      </c>
      <c r="E20" s="212">
        <v>22.25</v>
      </c>
      <c r="F20" s="212">
        <v>22.329999923706055</v>
      </c>
      <c r="G20" s="212">
        <v>22.68000030517578</v>
      </c>
      <c r="H20" s="212">
        <v>23.260000228881836</v>
      </c>
      <c r="I20" s="212">
        <v>24.360000610351562</v>
      </c>
      <c r="J20" s="212">
        <v>25.389999389648438</v>
      </c>
      <c r="K20" s="212">
        <v>25.350000381469727</v>
      </c>
      <c r="L20" s="212">
        <v>25.6200008392334</v>
      </c>
      <c r="M20" s="212">
        <v>25.950000762939453</v>
      </c>
      <c r="N20" s="212">
        <v>26.239999771118164</v>
      </c>
      <c r="O20" s="212">
        <v>25.3799991607666</v>
      </c>
      <c r="P20" s="212">
        <v>25.270000457763672</v>
      </c>
      <c r="Q20" s="212">
        <v>25.18000030517578</v>
      </c>
      <c r="R20" s="212">
        <v>24.5</v>
      </c>
      <c r="S20" s="212">
        <v>24.239999771118164</v>
      </c>
      <c r="T20" s="212">
        <v>23.8799991607666</v>
      </c>
      <c r="U20" s="212">
        <v>23.75</v>
      </c>
      <c r="V20" s="212">
        <v>23.280000686645508</v>
      </c>
      <c r="W20" s="212">
        <v>23.610000610351562</v>
      </c>
      <c r="X20" s="212">
        <v>23.639999389648438</v>
      </c>
      <c r="Y20" s="212">
        <v>23.309999465942383</v>
      </c>
      <c r="Z20" s="219">
        <f t="shared" si="0"/>
        <v>24.068333387374878</v>
      </c>
      <c r="AA20" s="151">
        <v>27.010000228881836</v>
      </c>
      <c r="AB20" s="152" t="s">
        <v>323</v>
      </c>
      <c r="AC20" s="2">
        <v>18</v>
      </c>
      <c r="AD20" s="151">
        <v>22.09000015258789</v>
      </c>
      <c r="AE20" s="258" t="s">
        <v>419</v>
      </c>
      <c r="AF20" s="1"/>
    </row>
    <row r="21" spans="1:32" ht="11.25" customHeight="1">
      <c r="A21" s="220">
        <v>19</v>
      </c>
      <c r="B21" s="212">
        <v>23.420000076293945</v>
      </c>
      <c r="C21" s="212">
        <v>22.399999618530273</v>
      </c>
      <c r="D21" s="212">
        <v>23.139999389648438</v>
      </c>
      <c r="E21" s="212">
        <v>22.670000076293945</v>
      </c>
      <c r="F21" s="212">
        <v>22.84000015258789</v>
      </c>
      <c r="G21" s="212">
        <v>22.889999389648438</v>
      </c>
      <c r="H21" s="212">
        <v>23.760000228881836</v>
      </c>
      <c r="I21" s="212">
        <v>24.440000534057617</v>
      </c>
      <c r="J21" s="212">
        <v>24.68000030517578</v>
      </c>
      <c r="K21" s="212">
        <v>25.59000015258789</v>
      </c>
      <c r="L21" s="212">
        <v>25.959999084472656</v>
      </c>
      <c r="M21" s="212">
        <v>25.729999542236328</v>
      </c>
      <c r="N21" s="212">
        <v>26.459999084472656</v>
      </c>
      <c r="O21" s="212">
        <v>25.969999313354492</v>
      </c>
      <c r="P21" s="212">
        <v>26.139999389648438</v>
      </c>
      <c r="Q21" s="212">
        <v>25.959999084472656</v>
      </c>
      <c r="R21" s="212">
        <v>25.530000686645508</v>
      </c>
      <c r="S21" s="212">
        <v>24.969999313354492</v>
      </c>
      <c r="T21" s="212">
        <v>24.809999465942383</v>
      </c>
      <c r="U21" s="212">
        <v>24.639999389648438</v>
      </c>
      <c r="V21" s="212">
        <v>24.1299991607666</v>
      </c>
      <c r="W21" s="212">
        <v>23.959999084472656</v>
      </c>
      <c r="X21" s="212">
        <v>24</v>
      </c>
      <c r="Y21" s="212">
        <v>23.920000076293945</v>
      </c>
      <c r="Z21" s="219">
        <f t="shared" si="0"/>
        <v>24.50041635831197</v>
      </c>
      <c r="AA21" s="151">
        <v>27.489999771118164</v>
      </c>
      <c r="AB21" s="152" t="s">
        <v>401</v>
      </c>
      <c r="AC21" s="2">
        <v>19</v>
      </c>
      <c r="AD21" s="151">
        <v>22</v>
      </c>
      <c r="AE21" s="258" t="s">
        <v>420</v>
      </c>
      <c r="AF21" s="1"/>
    </row>
    <row r="22" spans="1:32" ht="11.25" customHeight="1">
      <c r="A22" s="228">
        <v>20</v>
      </c>
      <c r="B22" s="214">
        <v>23.510000228881836</v>
      </c>
      <c r="C22" s="214">
        <v>23.790000915527344</v>
      </c>
      <c r="D22" s="214">
        <v>23.860000610351562</v>
      </c>
      <c r="E22" s="214">
        <v>23.239999771118164</v>
      </c>
      <c r="F22" s="214">
        <v>23.389999389648438</v>
      </c>
      <c r="G22" s="214">
        <v>23.84000015258789</v>
      </c>
      <c r="H22" s="214">
        <v>24.610000610351562</v>
      </c>
      <c r="I22" s="214">
        <v>25.1200008392334</v>
      </c>
      <c r="J22" s="214">
        <v>26.700000762939453</v>
      </c>
      <c r="K22" s="214">
        <v>27.1200008392334</v>
      </c>
      <c r="L22" s="214">
        <v>27.290000915527344</v>
      </c>
      <c r="M22" s="214">
        <v>27.56999969482422</v>
      </c>
      <c r="N22" s="214">
        <v>27.290000915527344</v>
      </c>
      <c r="O22" s="214">
        <v>27.059999465942383</v>
      </c>
      <c r="P22" s="214">
        <v>26.469999313354492</v>
      </c>
      <c r="Q22" s="214">
        <v>26.260000228881836</v>
      </c>
      <c r="R22" s="214">
        <v>25.790000915527344</v>
      </c>
      <c r="S22" s="214">
        <v>25.440000534057617</v>
      </c>
      <c r="T22" s="214">
        <v>25.530000686645508</v>
      </c>
      <c r="U22" s="214">
        <v>25.06999969482422</v>
      </c>
      <c r="V22" s="214">
        <v>24.790000915527344</v>
      </c>
      <c r="W22" s="214">
        <v>24.520000457763672</v>
      </c>
      <c r="X22" s="214">
        <v>24.170000076293945</v>
      </c>
      <c r="Y22" s="214">
        <v>23.860000610351562</v>
      </c>
      <c r="Z22" s="229">
        <f t="shared" si="0"/>
        <v>25.262083689371746</v>
      </c>
      <c r="AA22" s="157">
        <v>28.65999984741211</v>
      </c>
      <c r="AB22" s="215" t="s">
        <v>402</v>
      </c>
      <c r="AC22" s="216">
        <v>20</v>
      </c>
      <c r="AD22" s="157">
        <v>23.049999237060547</v>
      </c>
      <c r="AE22" s="259" t="s">
        <v>421</v>
      </c>
      <c r="AF22" s="1"/>
    </row>
    <row r="23" spans="1:32" ht="11.25" customHeight="1">
      <c r="A23" s="220">
        <v>21</v>
      </c>
      <c r="B23" s="212">
        <v>23.8799991607666</v>
      </c>
      <c r="C23" s="212">
        <v>23.889999389648438</v>
      </c>
      <c r="D23" s="212">
        <v>23.760000228881836</v>
      </c>
      <c r="E23" s="212">
        <v>23.549999237060547</v>
      </c>
      <c r="F23" s="212">
        <v>23.670000076293945</v>
      </c>
      <c r="G23" s="212">
        <v>23.809999465942383</v>
      </c>
      <c r="H23" s="212">
        <v>24.450000762939453</v>
      </c>
      <c r="I23" s="212">
        <v>25.510000228881836</v>
      </c>
      <c r="J23" s="212">
        <v>26.219999313354492</v>
      </c>
      <c r="K23" s="212">
        <v>27.670000076293945</v>
      </c>
      <c r="L23" s="212">
        <v>28.040000915527344</v>
      </c>
      <c r="M23" s="212">
        <v>28.020000457763672</v>
      </c>
      <c r="N23" s="212">
        <v>28.600000381469727</v>
      </c>
      <c r="O23" s="212">
        <v>28.809999465942383</v>
      </c>
      <c r="P23" s="212">
        <v>29.1299991607666</v>
      </c>
      <c r="Q23" s="212">
        <v>28.010000228881836</v>
      </c>
      <c r="R23" s="212">
        <v>27.3700008392334</v>
      </c>
      <c r="S23" s="212">
        <v>27.399999618530273</v>
      </c>
      <c r="T23" s="212">
        <v>27.09000015258789</v>
      </c>
      <c r="U23" s="212">
        <v>27.030000686645508</v>
      </c>
      <c r="V23" s="212">
        <v>26.6299991607666</v>
      </c>
      <c r="W23" s="212">
        <v>26.190000534057617</v>
      </c>
      <c r="X23" s="212">
        <v>25.90999984741211</v>
      </c>
      <c r="Y23" s="212">
        <v>25.59000015258789</v>
      </c>
      <c r="Z23" s="219">
        <f t="shared" si="0"/>
        <v>26.259583314259846</v>
      </c>
      <c r="AA23" s="151">
        <v>29.829999923706055</v>
      </c>
      <c r="AB23" s="152" t="s">
        <v>403</v>
      </c>
      <c r="AC23" s="2">
        <v>21</v>
      </c>
      <c r="AD23" s="151">
        <v>23.520000457763672</v>
      </c>
      <c r="AE23" s="258" t="s">
        <v>422</v>
      </c>
      <c r="AF23" s="1"/>
    </row>
    <row r="24" spans="1:32" ht="11.25" customHeight="1">
      <c r="A24" s="220">
        <v>22</v>
      </c>
      <c r="B24" s="212">
        <v>25.299999237060547</v>
      </c>
      <c r="C24" s="212">
        <v>25.549999237060547</v>
      </c>
      <c r="D24" s="212">
        <v>25.25</v>
      </c>
      <c r="E24" s="212">
        <v>24.610000610351562</v>
      </c>
      <c r="F24" s="212">
        <v>24.899999618530273</v>
      </c>
      <c r="G24" s="212">
        <v>24.690000534057617</v>
      </c>
      <c r="H24" s="212">
        <v>25.1299991607666</v>
      </c>
      <c r="I24" s="212">
        <v>24.510000228881836</v>
      </c>
      <c r="J24" s="212">
        <v>24.979999542236328</v>
      </c>
      <c r="K24" s="212">
        <v>24.829999923706055</v>
      </c>
      <c r="L24" s="212">
        <v>25.799999237060547</v>
      </c>
      <c r="M24" s="212">
        <v>25.950000762939453</v>
      </c>
      <c r="N24" s="212">
        <v>26.65999984741211</v>
      </c>
      <c r="O24" s="212">
        <v>27.190000534057617</v>
      </c>
      <c r="P24" s="212">
        <v>26.459999084472656</v>
      </c>
      <c r="Q24" s="212">
        <v>26.690000534057617</v>
      </c>
      <c r="R24" s="212">
        <v>25.809999465942383</v>
      </c>
      <c r="S24" s="212">
        <v>25.149999618530273</v>
      </c>
      <c r="T24" s="212">
        <v>24.84000015258789</v>
      </c>
      <c r="U24" s="212">
        <v>25</v>
      </c>
      <c r="V24" s="212">
        <v>24.920000076293945</v>
      </c>
      <c r="W24" s="212">
        <v>25.260000228881836</v>
      </c>
      <c r="X24" s="212">
        <v>24.56999969482422</v>
      </c>
      <c r="Y24" s="212">
        <v>23.920000076293945</v>
      </c>
      <c r="Z24" s="219">
        <f t="shared" si="0"/>
        <v>25.332083225250244</v>
      </c>
      <c r="AA24" s="151">
        <v>27.6200008392334</v>
      </c>
      <c r="AB24" s="152" t="s">
        <v>349</v>
      </c>
      <c r="AC24" s="2">
        <v>22</v>
      </c>
      <c r="AD24" s="151">
        <v>23.899999618530273</v>
      </c>
      <c r="AE24" s="258" t="s">
        <v>84</v>
      </c>
      <c r="AF24" s="1"/>
    </row>
    <row r="25" spans="1:32" ht="11.25" customHeight="1">
      <c r="A25" s="220">
        <v>23</v>
      </c>
      <c r="B25" s="212">
        <v>22.469999313354492</v>
      </c>
      <c r="C25" s="212">
        <v>22.860000610351562</v>
      </c>
      <c r="D25" s="212">
        <v>22.43000030517578</v>
      </c>
      <c r="E25" s="212">
        <v>22.270000457763672</v>
      </c>
      <c r="F25" s="212">
        <v>22.440000534057617</v>
      </c>
      <c r="G25" s="212">
        <v>21.829999923706055</v>
      </c>
      <c r="H25" s="212">
        <v>22.239999771118164</v>
      </c>
      <c r="I25" s="212">
        <v>23.290000915527344</v>
      </c>
      <c r="J25" s="212">
        <v>25.959999084472656</v>
      </c>
      <c r="K25" s="212">
        <v>27.350000381469727</v>
      </c>
      <c r="L25" s="212">
        <v>26.84000015258789</v>
      </c>
      <c r="M25" s="212">
        <v>26.989999771118164</v>
      </c>
      <c r="N25" s="212">
        <v>25.559999465942383</v>
      </c>
      <c r="O25" s="212">
        <v>26.450000762939453</v>
      </c>
      <c r="P25" s="212">
        <v>27.579999923706055</v>
      </c>
      <c r="Q25" s="212">
        <v>27.770000457763672</v>
      </c>
      <c r="R25" s="212">
        <v>26.760000228881836</v>
      </c>
      <c r="S25" s="212">
        <v>25.899999618530273</v>
      </c>
      <c r="T25" s="212">
        <v>24.780000686645508</v>
      </c>
      <c r="U25" s="212">
        <v>24.8700008392334</v>
      </c>
      <c r="V25" s="212">
        <v>23.100000381469727</v>
      </c>
      <c r="W25" s="212">
        <v>22.6299991607666</v>
      </c>
      <c r="X25" s="212">
        <v>21.209999084472656</v>
      </c>
      <c r="Y25" s="212">
        <v>20.989999771118164</v>
      </c>
      <c r="Z25" s="219">
        <f t="shared" si="0"/>
        <v>24.357083400090534</v>
      </c>
      <c r="AA25" s="151">
        <v>27.899999618530273</v>
      </c>
      <c r="AB25" s="152" t="s">
        <v>404</v>
      </c>
      <c r="AC25" s="2">
        <v>23</v>
      </c>
      <c r="AD25" s="151">
        <v>20.90999984741211</v>
      </c>
      <c r="AE25" s="258" t="s">
        <v>423</v>
      </c>
      <c r="AF25" s="1"/>
    </row>
    <row r="26" spans="1:32" ht="11.25" customHeight="1">
      <c r="A26" s="220">
        <v>24</v>
      </c>
      <c r="B26" s="212">
        <v>20.549999237060547</v>
      </c>
      <c r="C26" s="212">
        <v>19.90999984741211</v>
      </c>
      <c r="D26" s="212">
        <v>21.440000534057617</v>
      </c>
      <c r="E26" s="212">
        <v>20.1299991607666</v>
      </c>
      <c r="F26" s="212">
        <v>19.84000015258789</v>
      </c>
      <c r="G26" s="212">
        <v>19.860000610351562</v>
      </c>
      <c r="H26" s="212">
        <v>20.59000015258789</v>
      </c>
      <c r="I26" s="212">
        <v>24.25</v>
      </c>
      <c r="J26" s="212">
        <v>24.389999389648438</v>
      </c>
      <c r="K26" s="212">
        <v>26.6299991607666</v>
      </c>
      <c r="L26" s="212">
        <v>26.860000610351562</v>
      </c>
      <c r="M26" s="212">
        <v>26.260000228881836</v>
      </c>
      <c r="N26" s="212">
        <v>25.770000457763672</v>
      </c>
      <c r="O26" s="212">
        <v>24.450000762939453</v>
      </c>
      <c r="P26" s="212">
        <v>24.799999237060547</v>
      </c>
      <c r="Q26" s="212">
        <v>24.780000686645508</v>
      </c>
      <c r="R26" s="212">
        <v>24.760000228881836</v>
      </c>
      <c r="S26" s="212">
        <v>24.40999984741211</v>
      </c>
      <c r="T26" s="212">
        <v>24.149999618530273</v>
      </c>
      <c r="U26" s="212">
        <v>24.15999984741211</v>
      </c>
      <c r="V26" s="212">
        <v>23.219999313354492</v>
      </c>
      <c r="W26" s="212">
        <v>22.59000015258789</v>
      </c>
      <c r="X26" s="212">
        <v>22.229999542236328</v>
      </c>
      <c r="Y26" s="212">
        <v>22.049999237060547</v>
      </c>
      <c r="Z26" s="219">
        <f t="shared" si="0"/>
        <v>23.25333325068156</v>
      </c>
      <c r="AA26" s="151">
        <v>28.3799991607666</v>
      </c>
      <c r="AB26" s="152" t="s">
        <v>405</v>
      </c>
      <c r="AC26" s="2">
        <v>24</v>
      </c>
      <c r="AD26" s="151">
        <v>19.479999542236328</v>
      </c>
      <c r="AE26" s="258" t="s">
        <v>102</v>
      </c>
      <c r="AF26" s="1"/>
    </row>
    <row r="27" spans="1:32" ht="11.25" customHeight="1">
      <c r="A27" s="220">
        <v>25</v>
      </c>
      <c r="B27" s="212">
        <v>21.270000457763672</v>
      </c>
      <c r="C27" s="212">
        <v>20.729999542236328</v>
      </c>
      <c r="D27" s="212">
        <v>20.90999984741211</v>
      </c>
      <c r="E27" s="212">
        <v>20.399999618530273</v>
      </c>
      <c r="F27" s="212">
        <v>20.440000534057617</v>
      </c>
      <c r="G27" s="212">
        <v>20.68000030517578</v>
      </c>
      <c r="H27" s="212">
        <v>21.700000762939453</v>
      </c>
      <c r="I27" s="212">
        <v>22.829999923706055</v>
      </c>
      <c r="J27" s="212">
        <v>23.06999969482422</v>
      </c>
      <c r="K27" s="212">
        <v>23.799999237060547</v>
      </c>
      <c r="L27" s="212">
        <v>23.729999542236328</v>
      </c>
      <c r="M27" s="212">
        <v>23.450000762939453</v>
      </c>
      <c r="N27" s="212">
        <v>23.389999389648438</v>
      </c>
      <c r="O27" s="212">
        <v>23.34000015258789</v>
      </c>
      <c r="P27" s="212">
        <v>23.84000015258789</v>
      </c>
      <c r="Q27" s="212">
        <v>23.200000762939453</v>
      </c>
      <c r="R27" s="212">
        <v>22.850000381469727</v>
      </c>
      <c r="S27" s="212">
        <v>22.399999618530273</v>
      </c>
      <c r="T27" s="212">
        <v>21.889999389648438</v>
      </c>
      <c r="U27" s="212">
        <v>21.479999542236328</v>
      </c>
      <c r="V27" s="212">
        <v>21.389999389648438</v>
      </c>
      <c r="W27" s="212">
        <v>20.989999771118164</v>
      </c>
      <c r="X27" s="212">
        <v>20.899999618530273</v>
      </c>
      <c r="Y27" s="212">
        <v>21.040000915527344</v>
      </c>
      <c r="Z27" s="219">
        <f t="shared" si="0"/>
        <v>22.07166663805644</v>
      </c>
      <c r="AA27" s="151">
        <v>24.5</v>
      </c>
      <c r="AB27" s="152" t="s">
        <v>306</v>
      </c>
      <c r="AC27" s="2">
        <v>25</v>
      </c>
      <c r="AD27" s="151">
        <v>19.3799991607666</v>
      </c>
      <c r="AE27" s="258" t="s">
        <v>257</v>
      </c>
      <c r="AF27" s="1"/>
    </row>
    <row r="28" spans="1:32" ht="11.25" customHeight="1">
      <c r="A28" s="220">
        <v>26</v>
      </c>
      <c r="B28" s="212">
        <v>20.56999969482422</v>
      </c>
      <c r="C28" s="212">
        <v>20.40999984741211</v>
      </c>
      <c r="D28" s="212">
        <v>19.84000015258789</v>
      </c>
      <c r="E28" s="212">
        <v>19.530000686645508</v>
      </c>
      <c r="F28" s="212">
        <v>19.15999984741211</v>
      </c>
      <c r="G28" s="212">
        <v>20.610000610351562</v>
      </c>
      <c r="H28" s="212">
        <v>21.579999923706055</v>
      </c>
      <c r="I28" s="212">
        <v>22.030000686645508</v>
      </c>
      <c r="J28" s="212">
        <v>23.510000228881836</v>
      </c>
      <c r="K28" s="212">
        <v>24.239999771118164</v>
      </c>
      <c r="L28" s="212">
        <v>24.530000686645508</v>
      </c>
      <c r="M28" s="212">
        <v>24.149999618530273</v>
      </c>
      <c r="N28" s="212">
        <v>23.649999618530273</v>
      </c>
      <c r="O28" s="212">
        <v>23.709999084472656</v>
      </c>
      <c r="P28" s="212">
        <v>23.59000015258789</v>
      </c>
      <c r="Q28" s="212">
        <v>23.59000015258789</v>
      </c>
      <c r="R28" s="212">
        <v>22.989999771118164</v>
      </c>
      <c r="S28" s="212">
        <v>22.520000457763672</v>
      </c>
      <c r="T28" s="212">
        <v>21.979999542236328</v>
      </c>
      <c r="U28" s="212">
        <v>21.65999984741211</v>
      </c>
      <c r="V28" s="212">
        <v>21.3700008392334</v>
      </c>
      <c r="W28" s="212">
        <v>20.969999313354492</v>
      </c>
      <c r="X28" s="212">
        <v>19.670000076293945</v>
      </c>
      <c r="Y28" s="212">
        <v>19.149999618530273</v>
      </c>
      <c r="Z28" s="219">
        <f t="shared" si="0"/>
        <v>21.87541667620341</v>
      </c>
      <c r="AA28" s="151">
        <v>25.020000457763672</v>
      </c>
      <c r="AB28" s="152" t="s">
        <v>217</v>
      </c>
      <c r="AC28" s="2">
        <v>26</v>
      </c>
      <c r="AD28" s="151">
        <v>19.030000686645508</v>
      </c>
      <c r="AE28" s="258" t="s">
        <v>197</v>
      </c>
      <c r="AF28" s="1"/>
    </row>
    <row r="29" spans="1:32" ht="11.25" customHeight="1">
      <c r="A29" s="220">
        <v>27</v>
      </c>
      <c r="B29" s="212">
        <v>19.15999984741211</v>
      </c>
      <c r="C29" s="212">
        <v>18.040000915527344</v>
      </c>
      <c r="D29" s="212">
        <v>17.520000457763672</v>
      </c>
      <c r="E29" s="212">
        <v>17.5</v>
      </c>
      <c r="F29" s="212">
        <v>17.479999542236328</v>
      </c>
      <c r="G29" s="212">
        <v>17.700000762939453</v>
      </c>
      <c r="H29" s="212">
        <v>19.670000076293945</v>
      </c>
      <c r="I29" s="212">
        <v>24.239999771118164</v>
      </c>
      <c r="J29" s="212">
        <v>24.600000381469727</v>
      </c>
      <c r="K29" s="212">
        <v>25.6200008392334</v>
      </c>
      <c r="L29" s="212">
        <v>25.229999542236328</v>
      </c>
      <c r="M29" s="212">
        <v>25.389999389648438</v>
      </c>
      <c r="N29" s="212">
        <v>24.610000610351562</v>
      </c>
      <c r="O29" s="212">
        <v>24.43000030517578</v>
      </c>
      <c r="P29" s="212">
        <v>24.270000457763672</v>
      </c>
      <c r="Q29" s="212">
        <v>24.68000030517578</v>
      </c>
      <c r="R29" s="212">
        <v>24.270000457763672</v>
      </c>
      <c r="S29" s="212">
        <v>23.829999923706055</v>
      </c>
      <c r="T29" s="212">
        <v>23.200000762939453</v>
      </c>
      <c r="U29" s="212">
        <v>23.309999465942383</v>
      </c>
      <c r="V29" s="212">
        <v>23.510000228881836</v>
      </c>
      <c r="W29" s="212">
        <v>22.979999542236328</v>
      </c>
      <c r="X29" s="212">
        <v>22.799999237060547</v>
      </c>
      <c r="Y29" s="212">
        <v>22.450000762939453</v>
      </c>
      <c r="Z29" s="219">
        <f t="shared" si="0"/>
        <v>22.353750149408977</v>
      </c>
      <c r="AA29" s="151">
        <v>26.110000610351562</v>
      </c>
      <c r="AB29" s="152" t="s">
        <v>322</v>
      </c>
      <c r="AC29" s="2">
        <v>27</v>
      </c>
      <c r="AD29" s="151">
        <v>17.030000686645508</v>
      </c>
      <c r="AE29" s="258" t="s">
        <v>424</v>
      </c>
      <c r="AF29" s="1"/>
    </row>
    <row r="30" spans="1:32" ht="11.25" customHeight="1">
      <c r="A30" s="220">
        <v>28</v>
      </c>
      <c r="B30" s="212">
        <v>22.110000610351562</v>
      </c>
      <c r="C30" s="212">
        <v>21.489999771118164</v>
      </c>
      <c r="D30" s="212">
        <v>21.520000457763672</v>
      </c>
      <c r="E30" s="212">
        <v>21.31999969482422</v>
      </c>
      <c r="F30" s="212">
        <v>21.610000610351562</v>
      </c>
      <c r="G30" s="212">
        <v>21.510000228881836</v>
      </c>
      <c r="H30" s="212">
        <v>22.6299991607666</v>
      </c>
      <c r="I30" s="212">
        <v>24.40999984741211</v>
      </c>
      <c r="J30" s="212">
        <v>26.469999313354492</v>
      </c>
      <c r="K30" s="212">
        <v>26.299999237060547</v>
      </c>
      <c r="L30" s="212">
        <v>27.270000457763672</v>
      </c>
      <c r="M30" s="212">
        <v>27.75</v>
      </c>
      <c r="N30" s="212">
        <v>26.280000686645508</v>
      </c>
      <c r="O30" s="212">
        <v>25.969999313354492</v>
      </c>
      <c r="P30" s="212">
        <v>26.100000381469727</v>
      </c>
      <c r="Q30" s="212">
        <v>26.09000015258789</v>
      </c>
      <c r="R30" s="212">
        <v>26.459999084472656</v>
      </c>
      <c r="S30" s="212">
        <v>25.649999618530273</v>
      </c>
      <c r="T30" s="212">
        <v>25.690000534057617</v>
      </c>
      <c r="U30" s="212">
        <v>25.899999618530273</v>
      </c>
      <c r="V30" s="212">
        <v>25.290000915527344</v>
      </c>
      <c r="W30" s="212">
        <v>25.09000015258789</v>
      </c>
      <c r="X30" s="212">
        <v>24.780000686645508</v>
      </c>
      <c r="Y30" s="212">
        <v>24.469999313354492</v>
      </c>
      <c r="Z30" s="219">
        <f t="shared" si="0"/>
        <v>24.673333326975506</v>
      </c>
      <c r="AA30" s="151">
        <v>28.469999313354492</v>
      </c>
      <c r="AB30" s="152" t="s">
        <v>173</v>
      </c>
      <c r="AC30" s="2">
        <v>28</v>
      </c>
      <c r="AD30" s="151">
        <v>21.06999969482422</v>
      </c>
      <c r="AE30" s="258" t="s">
        <v>425</v>
      </c>
      <c r="AF30" s="1"/>
    </row>
    <row r="31" spans="1:32" ht="11.25" customHeight="1">
      <c r="A31" s="220">
        <v>29</v>
      </c>
      <c r="B31" s="212">
        <v>24.219999313354492</v>
      </c>
      <c r="C31" s="212">
        <v>23.959999084472656</v>
      </c>
      <c r="D31" s="212">
        <v>23.850000381469727</v>
      </c>
      <c r="E31" s="212">
        <v>23.549999237060547</v>
      </c>
      <c r="F31" s="212">
        <v>23.290000915527344</v>
      </c>
      <c r="G31" s="212">
        <v>23.510000228881836</v>
      </c>
      <c r="H31" s="212">
        <v>24.290000915527344</v>
      </c>
      <c r="I31" s="212">
        <v>25.75</v>
      </c>
      <c r="J31" s="212">
        <v>28.100000381469727</v>
      </c>
      <c r="K31" s="212">
        <v>29.790000915527344</v>
      </c>
      <c r="L31" s="212">
        <v>29.280000686645508</v>
      </c>
      <c r="M31" s="212">
        <v>29.799999237060547</v>
      </c>
      <c r="N31" s="212">
        <v>28.799999237060547</v>
      </c>
      <c r="O31" s="212">
        <v>28.059999465942383</v>
      </c>
      <c r="P31" s="212">
        <v>26.93000030517578</v>
      </c>
      <c r="Q31" s="212">
        <v>26.68000030517578</v>
      </c>
      <c r="R31" s="212">
        <v>26.5</v>
      </c>
      <c r="S31" s="212">
        <v>25.399999618530273</v>
      </c>
      <c r="T31" s="212">
        <v>25.420000076293945</v>
      </c>
      <c r="U31" s="212">
        <v>25.450000762939453</v>
      </c>
      <c r="V31" s="212">
        <v>25.559999465942383</v>
      </c>
      <c r="W31" s="212">
        <v>25.469999313354492</v>
      </c>
      <c r="X31" s="212">
        <v>24.219999313354492</v>
      </c>
      <c r="Y31" s="212">
        <v>24.149999618530273</v>
      </c>
      <c r="Z31" s="219">
        <f t="shared" si="0"/>
        <v>25.917916615804035</v>
      </c>
      <c r="AA31" s="151">
        <v>30.290000915527344</v>
      </c>
      <c r="AB31" s="152" t="s">
        <v>406</v>
      </c>
      <c r="AC31" s="2">
        <v>29</v>
      </c>
      <c r="AD31" s="151">
        <v>23.200000762939453</v>
      </c>
      <c r="AE31" s="258" t="s">
        <v>201</v>
      </c>
      <c r="AF31" s="1"/>
    </row>
    <row r="32" spans="1:32" ht="11.25" customHeight="1">
      <c r="A32" s="220">
        <v>30</v>
      </c>
      <c r="B32" s="212">
        <v>23.549999237060547</v>
      </c>
      <c r="C32" s="212">
        <v>23.670000076293945</v>
      </c>
      <c r="D32" s="212">
        <v>22.90999984741211</v>
      </c>
      <c r="E32" s="212">
        <v>22.729999542236328</v>
      </c>
      <c r="F32" s="212">
        <v>22.1200008392334</v>
      </c>
      <c r="G32" s="212">
        <v>21.959999084472656</v>
      </c>
      <c r="H32" s="212">
        <v>21.549999237060547</v>
      </c>
      <c r="I32" s="212">
        <v>21.799999237060547</v>
      </c>
      <c r="J32" s="212">
        <v>21.260000228881836</v>
      </c>
      <c r="K32" s="212">
        <v>22</v>
      </c>
      <c r="L32" s="212">
        <v>22.25</v>
      </c>
      <c r="M32" s="212">
        <v>22.229999542236328</v>
      </c>
      <c r="N32" s="212">
        <v>22</v>
      </c>
      <c r="O32" s="212">
        <v>22.34000015258789</v>
      </c>
      <c r="P32" s="212">
        <v>20.479999542236328</v>
      </c>
      <c r="Q32" s="212">
        <v>18.68000030517578</v>
      </c>
      <c r="R32" s="212">
        <v>18.540000915527344</v>
      </c>
      <c r="S32" s="212">
        <v>18.479999542236328</v>
      </c>
      <c r="T32" s="212">
        <v>18.639999389648438</v>
      </c>
      <c r="U32" s="212">
        <v>18.65999984741211</v>
      </c>
      <c r="V32" s="212">
        <v>18.610000610351562</v>
      </c>
      <c r="W32" s="212">
        <v>18.1200008392334</v>
      </c>
      <c r="X32" s="212">
        <v>18.040000915527344</v>
      </c>
      <c r="Y32" s="212">
        <v>18.1200008392334</v>
      </c>
      <c r="Z32" s="219">
        <f t="shared" si="0"/>
        <v>20.78083332379659</v>
      </c>
      <c r="AA32" s="151">
        <v>24.149999618530273</v>
      </c>
      <c r="AB32" s="152" t="s">
        <v>331</v>
      </c>
      <c r="AC32" s="2">
        <v>30</v>
      </c>
      <c r="AD32" s="151">
        <v>17.959999084472656</v>
      </c>
      <c r="AE32" s="258" t="s">
        <v>426</v>
      </c>
      <c r="AF32" s="1"/>
    </row>
    <row r="33" spans="1:32" ht="11.25" customHeight="1">
      <c r="A33" s="220">
        <v>31</v>
      </c>
      <c r="B33" s="212">
        <v>18.1200008392334</v>
      </c>
      <c r="C33" s="212">
        <v>18.200000762939453</v>
      </c>
      <c r="D33" s="212">
        <v>18.450000762939453</v>
      </c>
      <c r="E33" s="212">
        <v>18.260000228881836</v>
      </c>
      <c r="F33" s="212">
        <v>18.1299991607666</v>
      </c>
      <c r="G33" s="212">
        <v>18.850000381469727</v>
      </c>
      <c r="H33" s="212">
        <v>18.079999923706055</v>
      </c>
      <c r="I33" s="212">
        <v>18.670000076293945</v>
      </c>
      <c r="J33" s="212">
        <v>17.770000457763672</v>
      </c>
      <c r="K33" s="212">
        <v>17.149999618530273</v>
      </c>
      <c r="L33" s="212">
        <v>16.920000076293945</v>
      </c>
      <c r="M33" s="212">
        <v>17.469999313354492</v>
      </c>
      <c r="N33" s="212">
        <v>17.260000228881836</v>
      </c>
      <c r="O33" s="212">
        <v>17.5</v>
      </c>
      <c r="P33" s="212">
        <v>17.760000228881836</v>
      </c>
      <c r="Q33" s="212">
        <v>17.950000762939453</v>
      </c>
      <c r="R33" s="212">
        <v>18.34000015258789</v>
      </c>
      <c r="S33" s="212">
        <v>19.079999923706055</v>
      </c>
      <c r="T33" s="212">
        <v>19.719999313354492</v>
      </c>
      <c r="U33" s="212">
        <v>19.8799991607666</v>
      </c>
      <c r="V33" s="212">
        <v>18.799999237060547</v>
      </c>
      <c r="W33" s="212">
        <v>17.600000381469727</v>
      </c>
      <c r="X33" s="212">
        <v>17.5</v>
      </c>
      <c r="Y33" s="212">
        <v>17.760000228881836</v>
      </c>
      <c r="Z33" s="219">
        <f t="shared" si="0"/>
        <v>18.134166717529297</v>
      </c>
      <c r="AA33" s="151">
        <v>20.559999465942383</v>
      </c>
      <c r="AB33" s="152" t="s">
        <v>407</v>
      </c>
      <c r="AC33" s="2">
        <v>31</v>
      </c>
      <c r="AD33" s="151">
        <v>16.84000015258789</v>
      </c>
      <c r="AE33" s="258" t="s">
        <v>309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22.382580480267926</v>
      </c>
      <c r="C34" s="222">
        <f t="shared" si="1"/>
        <v>22.149677461193455</v>
      </c>
      <c r="D34" s="222">
        <f t="shared" si="1"/>
        <v>22.032258126043505</v>
      </c>
      <c r="E34" s="222">
        <f t="shared" si="1"/>
        <v>21.749677350444177</v>
      </c>
      <c r="F34" s="222">
        <f t="shared" si="1"/>
        <v>21.784193592686808</v>
      </c>
      <c r="G34" s="222">
        <f t="shared" si="1"/>
        <v>21.988387200140185</v>
      </c>
      <c r="H34" s="222">
        <f t="shared" si="1"/>
        <v>22.507741928100586</v>
      </c>
      <c r="I34" s="222">
        <f t="shared" si="1"/>
        <v>23.496774242770286</v>
      </c>
      <c r="J34" s="222">
        <f t="shared" si="1"/>
        <v>24.173548298497355</v>
      </c>
      <c r="K34" s="222">
        <f t="shared" si="1"/>
        <v>24.94935484855406</v>
      </c>
      <c r="L34" s="222">
        <f t="shared" si="1"/>
        <v>24.960000007383286</v>
      </c>
      <c r="M34" s="222">
        <f t="shared" si="1"/>
        <v>25.188064513667936</v>
      </c>
      <c r="N34" s="222">
        <f t="shared" si="1"/>
        <v>25.05774184196226</v>
      </c>
      <c r="O34" s="222">
        <f t="shared" si="1"/>
        <v>25.045161154962354</v>
      </c>
      <c r="P34" s="222">
        <f t="shared" si="1"/>
        <v>24.77387096035865</v>
      </c>
      <c r="Q34" s="222">
        <f t="shared" si="1"/>
        <v>24.594193612375566</v>
      </c>
      <c r="R34" s="222">
        <f>AVERAGE(R3:R33)</f>
        <v>24.18000018212103</v>
      </c>
      <c r="S34" s="222">
        <f aca="true" t="shared" si="2" ref="S34:Y34">AVERAGE(S3:S33)</f>
        <v>23.791290283203125</v>
      </c>
      <c r="T34" s="222">
        <f t="shared" si="2"/>
        <v>23.514193627142138</v>
      </c>
      <c r="U34" s="222">
        <f t="shared" si="2"/>
        <v>23.34516131493353</v>
      </c>
      <c r="V34" s="222">
        <f t="shared" si="2"/>
        <v>23.033871066185736</v>
      </c>
      <c r="W34" s="222">
        <f t="shared" si="2"/>
        <v>22.823870874220326</v>
      </c>
      <c r="X34" s="222">
        <f t="shared" si="2"/>
        <v>22.594193427793442</v>
      </c>
      <c r="Y34" s="222">
        <f t="shared" si="2"/>
        <v>22.44516138876638</v>
      </c>
      <c r="Z34" s="222">
        <f>AVERAGE(B3:Y33)</f>
        <v>23.44004032432392</v>
      </c>
      <c r="AA34" s="223">
        <f>(AVERAGE(最高))</f>
        <v>26.55387109325778</v>
      </c>
      <c r="AB34" s="224"/>
      <c r="AC34" s="225"/>
      <c r="AD34" s="223">
        <f>(AVERAGE(最低))</f>
        <v>21.038064464446038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5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25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1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30.290000915527344</v>
      </c>
      <c r="C46" s="3">
        <v>29</v>
      </c>
      <c r="D46" s="159" t="s">
        <v>406</v>
      </c>
      <c r="E46" s="202"/>
      <c r="F46" s="156"/>
      <c r="G46" s="157">
        <f>MIN(最低)</f>
        <v>16.84000015258789</v>
      </c>
      <c r="H46" s="3">
        <v>31</v>
      </c>
      <c r="I46" s="260" t="s">
        <v>309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2009</v>
      </c>
      <c r="AA1" s="1" t="s">
        <v>2</v>
      </c>
      <c r="AB1" s="231">
        <v>9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18.100000381469727</v>
      </c>
      <c r="C3" s="212">
        <v>18.040000915527344</v>
      </c>
      <c r="D3" s="212">
        <v>18.100000381469727</v>
      </c>
      <c r="E3" s="212">
        <v>18.770000457763672</v>
      </c>
      <c r="F3" s="212">
        <v>18.989999771118164</v>
      </c>
      <c r="G3" s="212">
        <v>19.34000015258789</v>
      </c>
      <c r="H3" s="212">
        <v>19.899999618530273</v>
      </c>
      <c r="I3" s="212">
        <v>20.510000228881836</v>
      </c>
      <c r="J3" s="212">
        <v>21.420000076293945</v>
      </c>
      <c r="K3" s="212">
        <v>23.81999969482422</v>
      </c>
      <c r="L3" s="212">
        <v>24.209999084472656</v>
      </c>
      <c r="M3" s="212">
        <v>23.950000762939453</v>
      </c>
      <c r="N3" s="212">
        <v>25.049999237060547</v>
      </c>
      <c r="O3" s="212">
        <v>25.1299991607666</v>
      </c>
      <c r="P3" s="212">
        <v>24.84000015258789</v>
      </c>
      <c r="Q3" s="212">
        <v>23.579999923706055</v>
      </c>
      <c r="R3" s="212">
        <v>23.100000381469727</v>
      </c>
      <c r="S3" s="212">
        <v>22.389999389648438</v>
      </c>
      <c r="T3" s="212">
        <v>22.1200008392334</v>
      </c>
      <c r="U3" s="212">
        <v>21.739999771118164</v>
      </c>
      <c r="V3" s="212">
        <v>21.25</v>
      </c>
      <c r="W3" s="212">
        <v>21.09000015258789</v>
      </c>
      <c r="X3" s="212">
        <v>21.040000915527344</v>
      </c>
      <c r="Y3" s="212">
        <v>20.93000030517578</v>
      </c>
      <c r="Z3" s="219">
        <f aca="true" t="shared" si="0" ref="Z3:Z32">AVERAGE(B3:Y3)</f>
        <v>21.558750073115032</v>
      </c>
      <c r="AA3" s="151">
        <v>25.389999389648438</v>
      </c>
      <c r="AB3" s="152" t="s">
        <v>427</v>
      </c>
      <c r="AC3" s="2">
        <v>1</v>
      </c>
      <c r="AD3" s="151">
        <v>17.75</v>
      </c>
      <c r="AE3" s="258" t="s">
        <v>331</v>
      </c>
      <c r="AF3" s="1"/>
    </row>
    <row r="4" spans="1:32" ht="11.25" customHeight="1">
      <c r="A4" s="220">
        <v>2</v>
      </c>
      <c r="B4" s="212">
        <v>20.540000915527344</v>
      </c>
      <c r="C4" s="212">
        <v>20.440000534057617</v>
      </c>
      <c r="D4" s="212">
        <v>20.540000915527344</v>
      </c>
      <c r="E4" s="212">
        <v>20.399999618530273</v>
      </c>
      <c r="F4" s="212">
        <v>20.450000762939453</v>
      </c>
      <c r="G4" s="212">
        <v>20.170000076293945</v>
      </c>
      <c r="H4" s="212">
        <v>19.989999771118164</v>
      </c>
      <c r="I4" s="212">
        <v>20.559999465942383</v>
      </c>
      <c r="J4" s="212">
        <v>21.239999771118164</v>
      </c>
      <c r="K4" s="212">
        <v>22.170000076293945</v>
      </c>
      <c r="L4" s="212">
        <v>22.56999969482422</v>
      </c>
      <c r="M4" s="212">
        <v>22.770000457763672</v>
      </c>
      <c r="N4" s="212">
        <v>22.920000076293945</v>
      </c>
      <c r="O4" s="212">
        <v>22.40999984741211</v>
      </c>
      <c r="P4" s="212">
        <v>21.75</v>
      </c>
      <c r="Q4" s="212">
        <v>21.389999389648438</v>
      </c>
      <c r="R4" s="212">
        <v>20.969999313354492</v>
      </c>
      <c r="S4" s="213">
        <v>20.649999618530273</v>
      </c>
      <c r="T4" s="212">
        <v>20.440000534057617</v>
      </c>
      <c r="U4" s="212">
        <v>20.209999084472656</v>
      </c>
      <c r="V4" s="212">
        <v>20.059999465942383</v>
      </c>
      <c r="W4" s="212">
        <v>20.049999237060547</v>
      </c>
      <c r="X4" s="212">
        <v>19.81999969482422</v>
      </c>
      <c r="Y4" s="212">
        <v>19.559999465942383</v>
      </c>
      <c r="Z4" s="219">
        <f t="shared" si="0"/>
        <v>20.919583241144817</v>
      </c>
      <c r="AA4" s="151">
        <v>23.440000534057617</v>
      </c>
      <c r="AB4" s="152" t="s">
        <v>315</v>
      </c>
      <c r="AC4" s="2">
        <v>2</v>
      </c>
      <c r="AD4" s="151">
        <v>19.540000915527344</v>
      </c>
      <c r="AE4" s="258" t="s">
        <v>84</v>
      </c>
      <c r="AF4" s="1"/>
    </row>
    <row r="5" spans="1:32" ht="11.25" customHeight="1">
      <c r="A5" s="220">
        <v>3</v>
      </c>
      <c r="B5" s="212">
        <v>19.510000228881836</v>
      </c>
      <c r="C5" s="212">
        <v>19.59000015258789</v>
      </c>
      <c r="D5" s="212">
        <v>19.469999313354492</v>
      </c>
      <c r="E5" s="212">
        <v>19.489999771118164</v>
      </c>
      <c r="F5" s="212">
        <v>19.489999771118164</v>
      </c>
      <c r="G5" s="212">
        <v>19.709999084472656</v>
      </c>
      <c r="H5" s="212">
        <v>20.110000610351562</v>
      </c>
      <c r="I5" s="212">
        <v>21.389999389648438</v>
      </c>
      <c r="J5" s="212">
        <v>22.739999771118164</v>
      </c>
      <c r="K5" s="212">
        <v>22.1200008392334</v>
      </c>
      <c r="L5" s="212">
        <v>21.239999771118164</v>
      </c>
      <c r="M5" s="212">
        <v>23.06999969482422</v>
      </c>
      <c r="N5" s="212">
        <v>22.299999237060547</v>
      </c>
      <c r="O5" s="212">
        <v>22.040000915527344</v>
      </c>
      <c r="P5" s="212">
        <v>21.559999465942383</v>
      </c>
      <c r="Q5" s="212">
        <v>21.350000381469727</v>
      </c>
      <c r="R5" s="212">
        <v>20.8799991607666</v>
      </c>
      <c r="S5" s="212">
        <v>20.540000915527344</v>
      </c>
      <c r="T5" s="212">
        <v>20.3799991607666</v>
      </c>
      <c r="U5" s="212">
        <v>20.049999237060547</v>
      </c>
      <c r="V5" s="212">
        <v>19.959999084472656</v>
      </c>
      <c r="W5" s="212">
        <v>19.81999969482422</v>
      </c>
      <c r="X5" s="212">
        <v>19.829999923706055</v>
      </c>
      <c r="Y5" s="212">
        <v>19.780000686645508</v>
      </c>
      <c r="Z5" s="219">
        <f t="shared" si="0"/>
        <v>20.68416651089986</v>
      </c>
      <c r="AA5" s="151">
        <v>23.1299991607666</v>
      </c>
      <c r="AB5" s="152" t="s">
        <v>173</v>
      </c>
      <c r="AC5" s="2">
        <v>3</v>
      </c>
      <c r="AD5" s="151">
        <v>19.420000076293945</v>
      </c>
      <c r="AE5" s="258" t="s">
        <v>444</v>
      </c>
      <c r="AF5" s="1"/>
    </row>
    <row r="6" spans="1:32" ht="11.25" customHeight="1">
      <c r="A6" s="220">
        <v>4</v>
      </c>
      <c r="B6" s="212">
        <v>19.43000030517578</v>
      </c>
      <c r="C6" s="212">
        <v>19.420000076293945</v>
      </c>
      <c r="D6" s="212">
        <v>18.829999923706055</v>
      </c>
      <c r="E6" s="212">
        <v>19.149999618530273</v>
      </c>
      <c r="F6" s="212">
        <v>18.65999984741211</v>
      </c>
      <c r="G6" s="212">
        <v>18.690000534057617</v>
      </c>
      <c r="H6" s="212">
        <v>19.25</v>
      </c>
      <c r="I6" s="212">
        <v>20.34000015258789</v>
      </c>
      <c r="J6" s="212">
        <v>21.770000457763672</v>
      </c>
      <c r="K6" s="212">
        <v>21.670000076293945</v>
      </c>
      <c r="L6" s="212">
        <v>21.729999542236328</v>
      </c>
      <c r="M6" s="212">
        <v>22.6200008392334</v>
      </c>
      <c r="N6" s="212">
        <v>21.829999923706055</v>
      </c>
      <c r="O6" s="212">
        <v>22.670000076293945</v>
      </c>
      <c r="P6" s="212">
        <v>22.260000228881836</v>
      </c>
      <c r="Q6" s="212">
        <v>22.149999618530273</v>
      </c>
      <c r="R6" s="212">
        <v>21.639999389648438</v>
      </c>
      <c r="S6" s="212">
        <v>21.739999771118164</v>
      </c>
      <c r="T6" s="212">
        <v>21.270000457763672</v>
      </c>
      <c r="U6" s="212">
        <v>20.8799991607666</v>
      </c>
      <c r="V6" s="212">
        <v>21.020000457763672</v>
      </c>
      <c r="W6" s="212">
        <v>20.8700008392334</v>
      </c>
      <c r="X6" s="212">
        <v>20.649999618530273</v>
      </c>
      <c r="Y6" s="212">
        <v>20.549999237060547</v>
      </c>
      <c r="Z6" s="219">
        <f t="shared" si="0"/>
        <v>20.795416673024494</v>
      </c>
      <c r="AA6" s="151">
        <v>22.760000228881836</v>
      </c>
      <c r="AB6" s="152" t="s">
        <v>79</v>
      </c>
      <c r="AC6" s="2">
        <v>4</v>
      </c>
      <c r="AD6" s="151">
        <v>18.299999237060547</v>
      </c>
      <c r="AE6" s="258" t="s">
        <v>445</v>
      </c>
      <c r="AF6" s="1"/>
    </row>
    <row r="7" spans="1:32" ht="11.25" customHeight="1">
      <c r="A7" s="220">
        <v>5</v>
      </c>
      <c r="B7" s="212">
        <v>20.350000381469727</v>
      </c>
      <c r="C7" s="212">
        <v>19.670000076293945</v>
      </c>
      <c r="D7" s="212">
        <v>18.899999618530273</v>
      </c>
      <c r="E7" s="212">
        <v>19.049999237060547</v>
      </c>
      <c r="F7" s="212">
        <v>19.110000610351562</v>
      </c>
      <c r="G7" s="212">
        <v>19.610000610351562</v>
      </c>
      <c r="H7" s="212">
        <v>20.229999542236328</v>
      </c>
      <c r="I7" s="212">
        <v>22.530000686645508</v>
      </c>
      <c r="J7" s="212">
        <v>24.030000686645508</v>
      </c>
      <c r="K7" s="212">
        <v>24.899999618530273</v>
      </c>
      <c r="L7" s="212">
        <v>25.520000457763672</v>
      </c>
      <c r="M7" s="212">
        <v>25.360000610351562</v>
      </c>
      <c r="N7" s="212">
        <v>24.639999389648438</v>
      </c>
      <c r="O7" s="212">
        <v>24</v>
      </c>
      <c r="P7" s="212">
        <v>23.799999237060547</v>
      </c>
      <c r="Q7" s="212">
        <v>23.200000762939453</v>
      </c>
      <c r="R7" s="212">
        <v>22.559999465942383</v>
      </c>
      <c r="S7" s="212">
        <v>21.979999542236328</v>
      </c>
      <c r="T7" s="212">
        <v>21.610000610351562</v>
      </c>
      <c r="U7" s="212">
        <v>21.510000228881836</v>
      </c>
      <c r="V7" s="212">
        <v>21.40999984741211</v>
      </c>
      <c r="W7" s="212">
        <v>21.489999771118164</v>
      </c>
      <c r="X7" s="212">
        <v>21.450000762939453</v>
      </c>
      <c r="Y7" s="212">
        <v>20.850000381469727</v>
      </c>
      <c r="Z7" s="219">
        <f t="shared" si="0"/>
        <v>21.9900000890096</v>
      </c>
      <c r="AA7" s="151">
        <v>25.889999389648438</v>
      </c>
      <c r="AB7" s="152" t="s">
        <v>428</v>
      </c>
      <c r="AC7" s="2">
        <v>5</v>
      </c>
      <c r="AD7" s="151">
        <v>18.549999237060547</v>
      </c>
      <c r="AE7" s="258" t="s">
        <v>446</v>
      </c>
      <c r="AF7" s="1"/>
    </row>
    <row r="8" spans="1:32" ht="11.25" customHeight="1">
      <c r="A8" s="220">
        <v>6</v>
      </c>
      <c r="B8" s="212">
        <v>20.850000381469727</v>
      </c>
      <c r="C8" s="212">
        <v>20.93000030517578</v>
      </c>
      <c r="D8" s="212">
        <v>21.489999771118164</v>
      </c>
      <c r="E8" s="212">
        <v>20.81999969482422</v>
      </c>
      <c r="F8" s="212">
        <v>20.799999237060547</v>
      </c>
      <c r="G8" s="212">
        <v>20.43000030517578</v>
      </c>
      <c r="H8" s="212">
        <v>21.15999984741211</v>
      </c>
      <c r="I8" s="212">
        <v>22.559999465942383</v>
      </c>
      <c r="J8" s="212">
        <v>23.219999313354492</v>
      </c>
      <c r="K8" s="212">
        <v>24.579999923706055</v>
      </c>
      <c r="L8" s="212">
        <v>25.040000915527344</v>
      </c>
      <c r="M8" s="212">
        <v>25.010000228881836</v>
      </c>
      <c r="N8" s="212">
        <v>24.420000076293945</v>
      </c>
      <c r="O8" s="212">
        <v>24.030000686645508</v>
      </c>
      <c r="P8" s="212">
        <v>23.670000076293945</v>
      </c>
      <c r="Q8" s="212">
        <v>22.690000534057617</v>
      </c>
      <c r="R8" s="212">
        <v>22.280000686645508</v>
      </c>
      <c r="S8" s="212">
        <v>21.719999313354492</v>
      </c>
      <c r="T8" s="212">
        <v>21.260000228881836</v>
      </c>
      <c r="U8" s="212">
        <v>21.049999237060547</v>
      </c>
      <c r="V8" s="212">
        <v>21</v>
      </c>
      <c r="W8" s="212">
        <v>20.780000686645508</v>
      </c>
      <c r="X8" s="212">
        <v>20.6299991607666</v>
      </c>
      <c r="Y8" s="212">
        <v>20.1200008392334</v>
      </c>
      <c r="Z8" s="219">
        <f t="shared" si="0"/>
        <v>22.105833371480305</v>
      </c>
      <c r="AA8" s="151">
        <v>25.899999618530273</v>
      </c>
      <c r="AB8" s="152" t="s">
        <v>122</v>
      </c>
      <c r="AC8" s="2">
        <v>6</v>
      </c>
      <c r="AD8" s="151">
        <v>20.09000015258789</v>
      </c>
      <c r="AE8" s="258" t="s">
        <v>148</v>
      </c>
      <c r="AF8" s="1"/>
    </row>
    <row r="9" spans="1:32" ht="11.25" customHeight="1">
      <c r="A9" s="220">
        <v>7</v>
      </c>
      <c r="B9" s="212">
        <v>20.06999969482422</v>
      </c>
      <c r="C9" s="212">
        <v>19.459999084472656</v>
      </c>
      <c r="D9" s="212">
        <v>18.739999771118164</v>
      </c>
      <c r="E9" s="212">
        <v>17.81999969482422</v>
      </c>
      <c r="F9" s="212">
        <v>17.360000610351562</v>
      </c>
      <c r="G9" s="212">
        <v>17.5</v>
      </c>
      <c r="H9" s="212">
        <v>18.75</v>
      </c>
      <c r="I9" s="212">
        <v>21.770000457763672</v>
      </c>
      <c r="J9" s="212">
        <v>23.489999771118164</v>
      </c>
      <c r="K9" s="212">
        <v>24.510000228881836</v>
      </c>
      <c r="L9" s="212">
        <v>25.010000228881836</v>
      </c>
      <c r="M9" s="212">
        <v>24.780000686645508</v>
      </c>
      <c r="N9" s="212">
        <v>23.84000015258789</v>
      </c>
      <c r="O9" s="212">
        <v>23.15999984741211</v>
      </c>
      <c r="P9" s="212">
        <v>23.219999313354492</v>
      </c>
      <c r="Q9" s="212">
        <v>22.719999313354492</v>
      </c>
      <c r="R9" s="212">
        <v>22.010000228881836</v>
      </c>
      <c r="S9" s="212">
        <v>21.31999969482422</v>
      </c>
      <c r="T9" s="212">
        <v>21.1299991607666</v>
      </c>
      <c r="U9" s="212">
        <v>20.850000381469727</v>
      </c>
      <c r="V9" s="212">
        <v>20.68000030517578</v>
      </c>
      <c r="W9" s="212">
        <v>20.81999969482422</v>
      </c>
      <c r="X9" s="212">
        <v>20.350000381469727</v>
      </c>
      <c r="Y9" s="212">
        <v>19.90999984741211</v>
      </c>
      <c r="Z9" s="219">
        <f t="shared" si="0"/>
        <v>21.21958327293396</v>
      </c>
      <c r="AA9" s="151">
        <v>25.459999084472656</v>
      </c>
      <c r="AB9" s="152" t="s">
        <v>429</v>
      </c>
      <c r="AC9" s="2">
        <v>7</v>
      </c>
      <c r="AD9" s="151">
        <v>17.25</v>
      </c>
      <c r="AE9" s="258" t="s">
        <v>144</v>
      </c>
      <c r="AF9" s="1"/>
    </row>
    <row r="10" spans="1:32" ht="11.25" customHeight="1">
      <c r="A10" s="220">
        <v>8</v>
      </c>
      <c r="B10" s="212">
        <v>19.639999389648438</v>
      </c>
      <c r="C10" s="212">
        <v>19.469999313354492</v>
      </c>
      <c r="D10" s="212">
        <v>19.34000015258789</v>
      </c>
      <c r="E10" s="212">
        <v>19.440000534057617</v>
      </c>
      <c r="F10" s="212">
        <v>19.209999084472656</v>
      </c>
      <c r="G10" s="212">
        <v>20.770000457763672</v>
      </c>
      <c r="H10" s="212">
        <v>21.860000610351562</v>
      </c>
      <c r="I10" s="212">
        <v>23.3700008392334</v>
      </c>
      <c r="J10" s="212">
        <v>23.920000076293945</v>
      </c>
      <c r="K10" s="212">
        <v>24.809999465942383</v>
      </c>
      <c r="L10" s="212">
        <v>24.84000015258789</v>
      </c>
      <c r="M10" s="212">
        <v>24.709999084472656</v>
      </c>
      <c r="N10" s="212">
        <v>24.170000076293945</v>
      </c>
      <c r="O10" s="212">
        <v>24.81999969482422</v>
      </c>
      <c r="P10" s="212">
        <v>24.309999465942383</v>
      </c>
      <c r="Q10" s="212">
        <v>23.459999084472656</v>
      </c>
      <c r="R10" s="212">
        <v>22.239999771118164</v>
      </c>
      <c r="S10" s="212">
        <v>21.670000076293945</v>
      </c>
      <c r="T10" s="212">
        <v>21.739999771118164</v>
      </c>
      <c r="U10" s="212">
        <v>21.3799991607666</v>
      </c>
      <c r="V10" s="212">
        <v>20.989999771118164</v>
      </c>
      <c r="W10" s="212">
        <v>20.809999465942383</v>
      </c>
      <c r="X10" s="212">
        <v>20.920000076293945</v>
      </c>
      <c r="Y10" s="212">
        <v>20.940000534057617</v>
      </c>
      <c r="Z10" s="219">
        <f t="shared" si="0"/>
        <v>22.0345831712087</v>
      </c>
      <c r="AA10" s="151">
        <v>25.719999313354492</v>
      </c>
      <c r="AB10" s="152" t="s">
        <v>113</v>
      </c>
      <c r="AC10" s="2">
        <v>8</v>
      </c>
      <c r="AD10" s="151">
        <v>19.100000381469727</v>
      </c>
      <c r="AE10" s="258" t="s">
        <v>447</v>
      </c>
      <c r="AF10" s="1"/>
    </row>
    <row r="11" spans="1:32" ht="11.25" customHeight="1">
      <c r="A11" s="220">
        <v>9</v>
      </c>
      <c r="B11" s="212">
        <v>21.030000686645508</v>
      </c>
      <c r="C11" s="212">
        <v>20.989999771118164</v>
      </c>
      <c r="D11" s="212">
        <v>20.709999084472656</v>
      </c>
      <c r="E11" s="212">
        <v>20.389999389648438</v>
      </c>
      <c r="F11" s="212">
        <v>20.1299991607666</v>
      </c>
      <c r="G11" s="212">
        <v>19.739999771118164</v>
      </c>
      <c r="H11" s="212">
        <v>20.809999465942383</v>
      </c>
      <c r="I11" s="212">
        <v>21.670000076293945</v>
      </c>
      <c r="J11" s="212">
        <v>22.469999313354492</v>
      </c>
      <c r="K11" s="212">
        <v>22.3799991607666</v>
      </c>
      <c r="L11" s="212">
        <v>22.979999542236328</v>
      </c>
      <c r="M11" s="212">
        <v>21.979999542236328</v>
      </c>
      <c r="N11" s="212">
        <v>21.959999084472656</v>
      </c>
      <c r="O11" s="212">
        <v>22.049999237060547</v>
      </c>
      <c r="P11" s="212">
        <v>21.31999969482422</v>
      </c>
      <c r="Q11" s="212">
        <v>21.399999618530273</v>
      </c>
      <c r="R11" s="212">
        <v>21.040000915527344</v>
      </c>
      <c r="S11" s="212">
        <v>21.020000457763672</v>
      </c>
      <c r="T11" s="212">
        <v>20.81999969482422</v>
      </c>
      <c r="U11" s="212">
        <v>20.959999084472656</v>
      </c>
      <c r="V11" s="212">
        <v>21.239999771118164</v>
      </c>
      <c r="W11" s="212">
        <v>21.260000228881836</v>
      </c>
      <c r="X11" s="212">
        <v>20.049999237060547</v>
      </c>
      <c r="Y11" s="212">
        <v>19.3799991607666</v>
      </c>
      <c r="Z11" s="219">
        <f t="shared" si="0"/>
        <v>21.15749963124593</v>
      </c>
      <c r="AA11" s="151">
        <v>23.329999923706055</v>
      </c>
      <c r="AB11" s="152" t="s">
        <v>430</v>
      </c>
      <c r="AC11" s="2">
        <v>9</v>
      </c>
      <c r="AD11" s="151">
        <v>19.239999771118164</v>
      </c>
      <c r="AE11" s="258" t="s">
        <v>375</v>
      </c>
      <c r="AF11" s="1"/>
    </row>
    <row r="12" spans="1:32" ht="11.25" customHeight="1">
      <c r="A12" s="228">
        <v>10</v>
      </c>
      <c r="B12" s="214">
        <v>18.020000457763672</v>
      </c>
      <c r="C12" s="214">
        <v>17.549999237060547</v>
      </c>
      <c r="D12" s="214">
        <v>17.809999465942383</v>
      </c>
      <c r="E12" s="214">
        <v>16.600000381469727</v>
      </c>
      <c r="F12" s="214">
        <v>15.920000076293945</v>
      </c>
      <c r="G12" s="214">
        <v>15.920000076293945</v>
      </c>
      <c r="H12" s="214">
        <v>17.81999969482422</v>
      </c>
      <c r="I12" s="214">
        <v>19.280000686645508</v>
      </c>
      <c r="J12" s="214">
        <v>21.899999618530273</v>
      </c>
      <c r="K12" s="214">
        <v>24.600000381469727</v>
      </c>
      <c r="L12" s="214">
        <v>26.010000228881836</v>
      </c>
      <c r="M12" s="214">
        <v>26.600000381469727</v>
      </c>
      <c r="N12" s="214">
        <v>27.1299991607666</v>
      </c>
      <c r="O12" s="214">
        <v>26.940000534057617</v>
      </c>
      <c r="P12" s="214">
        <v>26.959999084472656</v>
      </c>
      <c r="Q12" s="214">
        <v>24.25</v>
      </c>
      <c r="R12" s="214">
        <v>24.540000915527344</v>
      </c>
      <c r="S12" s="214">
        <v>23.889999389648438</v>
      </c>
      <c r="T12" s="214">
        <v>23.139999389648438</v>
      </c>
      <c r="U12" s="214">
        <v>22.049999237060547</v>
      </c>
      <c r="V12" s="214">
        <v>20.81999969482422</v>
      </c>
      <c r="W12" s="214">
        <v>20.969999313354492</v>
      </c>
      <c r="X12" s="214">
        <v>20.25</v>
      </c>
      <c r="Y12" s="214">
        <v>19.940000534057617</v>
      </c>
      <c r="Z12" s="229">
        <f t="shared" si="0"/>
        <v>21.62124991416931</v>
      </c>
      <c r="AA12" s="157">
        <v>28.5</v>
      </c>
      <c r="AB12" s="215" t="s">
        <v>219</v>
      </c>
      <c r="AC12" s="216">
        <v>10</v>
      </c>
      <c r="AD12" s="157">
        <v>15.65999984741211</v>
      </c>
      <c r="AE12" s="259" t="s">
        <v>194</v>
      </c>
      <c r="AF12" s="1"/>
    </row>
    <row r="13" spans="1:32" ht="11.25" customHeight="1">
      <c r="A13" s="220">
        <v>11</v>
      </c>
      <c r="B13" s="212">
        <v>17.360000610351562</v>
      </c>
      <c r="C13" s="212">
        <v>17.280000686645508</v>
      </c>
      <c r="D13" s="212">
        <v>18.040000915527344</v>
      </c>
      <c r="E13" s="212">
        <v>17.440000534057617</v>
      </c>
      <c r="F13" s="212">
        <v>15.9399995803833</v>
      </c>
      <c r="G13" s="212">
        <v>16.040000915527344</v>
      </c>
      <c r="H13" s="212">
        <v>16.600000381469727</v>
      </c>
      <c r="I13" s="212">
        <v>17.81999969482422</v>
      </c>
      <c r="J13" s="212">
        <v>20.579999923706055</v>
      </c>
      <c r="K13" s="212">
        <v>22.850000381469727</v>
      </c>
      <c r="L13" s="212">
        <v>24.760000228881836</v>
      </c>
      <c r="M13" s="212">
        <v>24.329999923706055</v>
      </c>
      <c r="N13" s="212">
        <v>23.760000228881836</v>
      </c>
      <c r="O13" s="212">
        <v>22.809999465942383</v>
      </c>
      <c r="P13" s="212">
        <v>23.110000610351562</v>
      </c>
      <c r="Q13" s="212">
        <v>22.790000915527344</v>
      </c>
      <c r="R13" s="212">
        <v>22.579999923706055</v>
      </c>
      <c r="S13" s="212">
        <v>22.270000457763672</v>
      </c>
      <c r="T13" s="212">
        <v>22.09000015258789</v>
      </c>
      <c r="U13" s="212">
        <v>22.15999984741211</v>
      </c>
      <c r="V13" s="212">
        <v>21.81999969482422</v>
      </c>
      <c r="W13" s="212">
        <v>21.190000534057617</v>
      </c>
      <c r="X13" s="212">
        <v>21.010000228881836</v>
      </c>
      <c r="Y13" s="212">
        <v>20.84000015258789</v>
      </c>
      <c r="Z13" s="219">
        <f t="shared" si="0"/>
        <v>20.644583582878113</v>
      </c>
      <c r="AA13" s="151">
        <v>25.75</v>
      </c>
      <c r="AB13" s="152" t="s">
        <v>431</v>
      </c>
      <c r="AC13" s="2">
        <v>11</v>
      </c>
      <c r="AD13" s="151">
        <v>15.489999771118164</v>
      </c>
      <c r="AE13" s="258" t="s">
        <v>448</v>
      </c>
      <c r="AF13" s="1"/>
    </row>
    <row r="14" spans="1:32" ht="11.25" customHeight="1">
      <c r="A14" s="220">
        <v>12</v>
      </c>
      <c r="B14" s="212">
        <v>19.09000015258789</v>
      </c>
      <c r="C14" s="212">
        <v>20.1200008392334</v>
      </c>
      <c r="D14" s="212">
        <v>20.31999969482422</v>
      </c>
      <c r="E14" s="212">
        <v>20.280000686645508</v>
      </c>
      <c r="F14" s="212">
        <v>20.059999465942383</v>
      </c>
      <c r="G14" s="212">
        <v>20.190000534057617</v>
      </c>
      <c r="H14" s="212">
        <v>20.360000610351562</v>
      </c>
      <c r="I14" s="212">
        <v>20.260000228881836</v>
      </c>
      <c r="J14" s="212">
        <v>19.940000534057617</v>
      </c>
      <c r="K14" s="212">
        <v>20.020000457763672</v>
      </c>
      <c r="L14" s="212">
        <v>20.09000015258789</v>
      </c>
      <c r="M14" s="212">
        <v>19.350000381469727</v>
      </c>
      <c r="N14" s="212">
        <v>19.209999084472656</v>
      </c>
      <c r="O14" s="212">
        <v>19.360000610351562</v>
      </c>
      <c r="P14" s="212">
        <v>19.93000030517578</v>
      </c>
      <c r="Q14" s="212">
        <v>19.610000610351562</v>
      </c>
      <c r="R14" s="212">
        <v>19.270000457763672</v>
      </c>
      <c r="S14" s="212">
        <v>18.8799991607666</v>
      </c>
      <c r="T14" s="212">
        <v>18.579999923706055</v>
      </c>
      <c r="U14" s="212">
        <v>18.8700008392334</v>
      </c>
      <c r="V14" s="212">
        <v>18.420000076293945</v>
      </c>
      <c r="W14" s="212">
        <v>18.81999969482422</v>
      </c>
      <c r="X14" s="212">
        <v>18.56999969482422</v>
      </c>
      <c r="Y14" s="212">
        <v>18.459999084472656</v>
      </c>
      <c r="Z14" s="219">
        <f t="shared" si="0"/>
        <v>19.502500136693318</v>
      </c>
      <c r="AA14" s="151">
        <v>20.829999923706055</v>
      </c>
      <c r="AB14" s="152" t="s">
        <v>331</v>
      </c>
      <c r="AC14" s="2">
        <v>12</v>
      </c>
      <c r="AD14" s="151">
        <v>18.31999969482422</v>
      </c>
      <c r="AE14" s="258" t="s">
        <v>449</v>
      </c>
      <c r="AF14" s="1"/>
    </row>
    <row r="15" spans="1:32" ht="11.25" customHeight="1">
      <c r="A15" s="220">
        <v>13</v>
      </c>
      <c r="B15" s="212">
        <v>18.25</v>
      </c>
      <c r="C15" s="212">
        <v>18.06999969482422</v>
      </c>
      <c r="D15" s="212">
        <v>17.59000015258789</v>
      </c>
      <c r="E15" s="212">
        <v>17.31999969482422</v>
      </c>
      <c r="F15" s="212">
        <v>17.15999984741211</v>
      </c>
      <c r="G15" s="212">
        <v>17.190000534057617</v>
      </c>
      <c r="H15" s="212">
        <v>17.81999969482422</v>
      </c>
      <c r="I15" s="212">
        <v>18.68000030517578</v>
      </c>
      <c r="J15" s="212">
        <v>20.18000030517578</v>
      </c>
      <c r="K15" s="212">
        <v>21.780000686645508</v>
      </c>
      <c r="L15" s="212">
        <v>24.190000534057617</v>
      </c>
      <c r="M15" s="212">
        <v>27.670000076293945</v>
      </c>
      <c r="N15" s="212">
        <v>26.739999771118164</v>
      </c>
      <c r="O15" s="212">
        <v>26.760000228881836</v>
      </c>
      <c r="P15" s="212">
        <v>25.940000534057617</v>
      </c>
      <c r="Q15" s="212">
        <v>24.6299991607666</v>
      </c>
      <c r="R15" s="212">
        <v>24.520000457763672</v>
      </c>
      <c r="S15" s="212">
        <v>23.440000534057617</v>
      </c>
      <c r="T15" s="212">
        <v>22.360000610351562</v>
      </c>
      <c r="U15" s="212">
        <v>21.440000534057617</v>
      </c>
      <c r="V15" s="212">
        <v>20.93000030517578</v>
      </c>
      <c r="W15" s="212">
        <v>20.860000610351562</v>
      </c>
      <c r="X15" s="212">
        <v>20.93000030517578</v>
      </c>
      <c r="Y15" s="212">
        <v>19.049999237060547</v>
      </c>
      <c r="Z15" s="219">
        <f t="shared" si="0"/>
        <v>21.395833492279053</v>
      </c>
      <c r="AA15" s="151">
        <v>28.709999084472656</v>
      </c>
      <c r="AB15" s="152" t="s">
        <v>432</v>
      </c>
      <c r="AC15" s="2">
        <v>13</v>
      </c>
      <c r="AD15" s="151">
        <v>17.059999465942383</v>
      </c>
      <c r="AE15" s="258" t="s">
        <v>111</v>
      </c>
      <c r="AF15" s="1"/>
    </row>
    <row r="16" spans="1:32" ht="11.25" customHeight="1">
      <c r="A16" s="220">
        <v>14</v>
      </c>
      <c r="B16" s="212">
        <v>18.760000228881836</v>
      </c>
      <c r="C16" s="212">
        <v>18.309999465942383</v>
      </c>
      <c r="D16" s="212">
        <v>18.790000915527344</v>
      </c>
      <c r="E16" s="212">
        <v>18.25</v>
      </c>
      <c r="F16" s="212">
        <v>19.010000228881836</v>
      </c>
      <c r="G16" s="212">
        <v>19.6299991607666</v>
      </c>
      <c r="H16" s="212">
        <v>20.459999084472656</v>
      </c>
      <c r="I16" s="212">
        <v>21.469999313354492</v>
      </c>
      <c r="J16" s="212">
        <v>22.739999771118164</v>
      </c>
      <c r="K16" s="212">
        <v>23.530000686645508</v>
      </c>
      <c r="L16" s="212">
        <v>23.510000228881836</v>
      </c>
      <c r="M16" s="212">
        <v>23.209999084472656</v>
      </c>
      <c r="N16" s="212">
        <v>22.610000610351562</v>
      </c>
      <c r="O16" s="212">
        <v>22.639999389648438</v>
      </c>
      <c r="P16" s="212">
        <v>21.709999084472656</v>
      </c>
      <c r="Q16" s="212">
        <v>21.459999084472656</v>
      </c>
      <c r="R16" s="212">
        <v>20.729999542236328</v>
      </c>
      <c r="S16" s="212">
        <v>20.350000381469727</v>
      </c>
      <c r="T16" s="212">
        <v>20.25</v>
      </c>
      <c r="U16" s="212">
        <v>20.3700008392334</v>
      </c>
      <c r="V16" s="212">
        <v>19.6299991607666</v>
      </c>
      <c r="W16" s="212">
        <v>19.239999771118164</v>
      </c>
      <c r="X16" s="212">
        <v>19.110000610351562</v>
      </c>
      <c r="Y16" s="212">
        <v>17.799999237060547</v>
      </c>
      <c r="Z16" s="219">
        <f t="shared" si="0"/>
        <v>20.56541649500529</v>
      </c>
      <c r="AA16" s="151">
        <v>24.510000228881836</v>
      </c>
      <c r="AB16" s="152" t="s">
        <v>55</v>
      </c>
      <c r="AC16" s="2">
        <v>14</v>
      </c>
      <c r="AD16" s="151">
        <v>17.239999771118164</v>
      </c>
      <c r="AE16" s="258" t="s">
        <v>285</v>
      </c>
      <c r="AF16" s="1"/>
    </row>
    <row r="17" spans="1:32" ht="11.25" customHeight="1">
      <c r="A17" s="220">
        <v>15</v>
      </c>
      <c r="B17" s="212">
        <v>16.90999984741211</v>
      </c>
      <c r="C17" s="212">
        <v>16.719999313354492</v>
      </c>
      <c r="D17" s="212">
        <v>16.8799991607666</v>
      </c>
      <c r="E17" s="212">
        <v>17.3700008392334</v>
      </c>
      <c r="F17" s="212">
        <v>19.06999969482422</v>
      </c>
      <c r="G17" s="212">
        <v>17.889999389648438</v>
      </c>
      <c r="H17" s="212">
        <v>19.229999542236328</v>
      </c>
      <c r="I17" s="212">
        <v>20.290000915527344</v>
      </c>
      <c r="J17" s="212">
        <v>20.15999984741211</v>
      </c>
      <c r="K17" s="212">
        <v>21.18000030517578</v>
      </c>
      <c r="L17" s="212">
        <v>22.040000915527344</v>
      </c>
      <c r="M17" s="212">
        <v>22.329999923706055</v>
      </c>
      <c r="N17" s="212">
        <v>22.139999389648438</v>
      </c>
      <c r="O17" s="212">
        <v>22.420000076293945</v>
      </c>
      <c r="P17" s="212">
        <v>22.010000228881836</v>
      </c>
      <c r="Q17" s="212">
        <v>21.56999969482422</v>
      </c>
      <c r="R17" s="212">
        <v>21.59000015258789</v>
      </c>
      <c r="S17" s="212">
        <v>21.110000610351562</v>
      </c>
      <c r="T17" s="212">
        <v>20.950000762939453</v>
      </c>
      <c r="U17" s="212">
        <v>21.1299991607666</v>
      </c>
      <c r="V17" s="212">
        <v>20.959999084472656</v>
      </c>
      <c r="W17" s="212">
        <v>21.059999465942383</v>
      </c>
      <c r="X17" s="212">
        <v>21.030000686645508</v>
      </c>
      <c r="Y17" s="212">
        <v>19.84000015258789</v>
      </c>
      <c r="Z17" s="219">
        <f t="shared" si="0"/>
        <v>20.24499996503194</v>
      </c>
      <c r="AA17" s="151">
        <v>23.600000381469727</v>
      </c>
      <c r="AB17" s="152" t="s">
        <v>276</v>
      </c>
      <c r="AC17" s="2">
        <v>15</v>
      </c>
      <c r="AD17" s="151">
        <v>16.639999389648438</v>
      </c>
      <c r="AE17" s="258" t="s">
        <v>450</v>
      </c>
      <c r="AF17" s="1"/>
    </row>
    <row r="18" spans="1:32" ht="11.25" customHeight="1">
      <c r="A18" s="220">
        <v>16</v>
      </c>
      <c r="B18" s="212">
        <v>20.520000457763672</v>
      </c>
      <c r="C18" s="212">
        <v>20.559999465942383</v>
      </c>
      <c r="D18" s="212">
        <v>20.610000610351562</v>
      </c>
      <c r="E18" s="212">
        <v>20.610000610351562</v>
      </c>
      <c r="F18" s="212">
        <v>19.940000534057617</v>
      </c>
      <c r="G18" s="212">
        <v>19.8700008392334</v>
      </c>
      <c r="H18" s="212">
        <v>20.6299991607666</v>
      </c>
      <c r="I18" s="212">
        <v>22.079999923706055</v>
      </c>
      <c r="J18" s="212">
        <v>23.209999084472656</v>
      </c>
      <c r="K18" s="212">
        <v>23.780000686645508</v>
      </c>
      <c r="L18" s="212">
        <v>24.100000381469727</v>
      </c>
      <c r="M18" s="212">
        <v>23.8700008392334</v>
      </c>
      <c r="N18" s="212">
        <v>23.639999389648438</v>
      </c>
      <c r="O18" s="212">
        <v>23.190000534057617</v>
      </c>
      <c r="P18" s="212">
        <v>23.059999465942383</v>
      </c>
      <c r="Q18" s="212">
        <v>22.450000762939453</v>
      </c>
      <c r="R18" s="212">
        <v>21.860000610351562</v>
      </c>
      <c r="S18" s="212">
        <v>21.309999465942383</v>
      </c>
      <c r="T18" s="212">
        <v>20.979999542236328</v>
      </c>
      <c r="U18" s="212">
        <v>20.639999389648438</v>
      </c>
      <c r="V18" s="212">
        <v>20.469999313354492</v>
      </c>
      <c r="W18" s="212">
        <v>19.950000762939453</v>
      </c>
      <c r="X18" s="212">
        <v>19.700000762939453</v>
      </c>
      <c r="Y18" s="212">
        <v>20.020000457763672</v>
      </c>
      <c r="Z18" s="219">
        <f t="shared" si="0"/>
        <v>21.543750127156574</v>
      </c>
      <c r="AA18" s="151">
        <v>24.989999771118164</v>
      </c>
      <c r="AB18" s="152" t="s">
        <v>433</v>
      </c>
      <c r="AC18" s="2">
        <v>16</v>
      </c>
      <c r="AD18" s="151">
        <v>19.34000015258789</v>
      </c>
      <c r="AE18" s="258" t="s">
        <v>451</v>
      </c>
      <c r="AF18" s="1"/>
    </row>
    <row r="19" spans="1:32" ht="11.25" customHeight="1">
      <c r="A19" s="220">
        <v>17</v>
      </c>
      <c r="B19" s="212">
        <v>19.850000381469727</v>
      </c>
      <c r="C19" s="212">
        <v>19.610000610351562</v>
      </c>
      <c r="D19" s="212">
        <v>18.719999313354492</v>
      </c>
      <c r="E19" s="212">
        <v>18.93000030517578</v>
      </c>
      <c r="F19" s="212">
        <v>18.280000686645508</v>
      </c>
      <c r="G19" s="212">
        <v>18.920000076293945</v>
      </c>
      <c r="H19" s="212">
        <v>19.8700008392334</v>
      </c>
      <c r="I19" s="212">
        <v>20.860000610351562</v>
      </c>
      <c r="J19" s="212">
        <v>22.260000228881836</v>
      </c>
      <c r="K19" s="212">
        <v>22.940000534057617</v>
      </c>
      <c r="L19" s="212">
        <v>22.40999984741211</v>
      </c>
      <c r="M19" s="212">
        <v>22.299999237060547</v>
      </c>
      <c r="N19" s="212">
        <v>22.360000610351562</v>
      </c>
      <c r="O19" s="212">
        <v>21.739999771118164</v>
      </c>
      <c r="P19" s="212">
        <v>21.56999969482422</v>
      </c>
      <c r="Q19" s="212">
        <v>21.110000610351562</v>
      </c>
      <c r="R19" s="212">
        <v>20.68000030517578</v>
      </c>
      <c r="S19" s="212">
        <v>19.8799991607666</v>
      </c>
      <c r="T19" s="212">
        <v>19.290000915527344</v>
      </c>
      <c r="U19" s="212">
        <v>18.579999923706055</v>
      </c>
      <c r="V19" s="212">
        <v>18.229999542236328</v>
      </c>
      <c r="W19" s="212">
        <v>17.8799991607666</v>
      </c>
      <c r="X19" s="212">
        <v>17.889999389648438</v>
      </c>
      <c r="Y19" s="212">
        <v>17.809999465942383</v>
      </c>
      <c r="Z19" s="219">
        <f t="shared" si="0"/>
        <v>20.082083384195965</v>
      </c>
      <c r="AA19" s="151">
        <v>23.690000534057617</v>
      </c>
      <c r="AB19" s="152" t="s">
        <v>434</v>
      </c>
      <c r="AC19" s="2">
        <v>17</v>
      </c>
      <c r="AD19" s="151">
        <v>16.8799991607666</v>
      </c>
      <c r="AE19" s="258" t="s">
        <v>452</v>
      </c>
      <c r="AF19" s="1"/>
    </row>
    <row r="20" spans="1:32" ht="11.25" customHeight="1">
      <c r="A20" s="220">
        <v>18</v>
      </c>
      <c r="B20" s="212">
        <v>15.729999542236328</v>
      </c>
      <c r="C20" s="212">
        <v>14.710000038146973</v>
      </c>
      <c r="D20" s="212">
        <v>14.180000305175781</v>
      </c>
      <c r="E20" s="212">
        <v>13.710000038146973</v>
      </c>
      <c r="F20" s="212">
        <v>13.199999809265137</v>
      </c>
      <c r="G20" s="212">
        <v>13.420000076293945</v>
      </c>
      <c r="H20" s="212">
        <v>14.539999961853027</v>
      </c>
      <c r="I20" s="212">
        <v>20.649999618530273</v>
      </c>
      <c r="J20" s="212">
        <v>21.280000686645508</v>
      </c>
      <c r="K20" s="212">
        <v>21.489999771118164</v>
      </c>
      <c r="L20" s="212">
        <v>20.690000534057617</v>
      </c>
      <c r="M20" s="212">
        <v>20.780000686645508</v>
      </c>
      <c r="N20" s="212">
        <v>19.450000762939453</v>
      </c>
      <c r="O20" s="212">
        <v>19.149999618530273</v>
      </c>
      <c r="P20" s="212">
        <v>19.989999771118164</v>
      </c>
      <c r="Q20" s="212">
        <v>20.290000915527344</v>
      </c>
      <c r="R20" s="212">
        <v>20.40999984741211</v>
      </c>
      <c r="S20" s="212">
        <v>20.15999984741211</v>
      </c>
      <c r="T20" s="212">
        <v>20.239999771118164</v>
      </c>
      <c r="U20" s="212">
        <v>20.399999618530273</v>
      </c>
      <c r="V20" s="212">
        <v>20.389999389648438</v>
      </c>
      <c r="W20" s="212">
        <v>20.299999237060547</v>
      </c>
      <c r="X20" s="212">
        <v>20.31999969482422</v>
      </c>
      <c r="Y20" s="212">
        <v>20.09000015258789</v>
      </c>
      <c r="Z20" s="219">
        <f t="shared" si="0"/>
        <v>18.565416653951008</v>
      </c>
      <c r="AA20" s="151">
        <v>22.040000915527344</v>
      </c>
      <c r="AB20" s="152" t="s">
        <v>435</v>
      </c>
      <c r="AC20" s="2">
        <v>18</v>
      </c>
      <c r="AD20" s="151">
        <v>13.010000228881836</v>
      </c>
      <c r="AE20" s="258" t="s">
        <v>453</v>
      </c>
      <c r="AF20" s="1"/>
    </row>
    <row r="21" spans="1:32" ht="11.25" customHeight="1">
      <c r="A21" s="220">
        <v>19</v>
      </c>
      <c r="B21" s="212">
        <v>20.010000228881836</v>
      </c>
      <c r="C21" s="212">
        <v>18.59000015258789</v>
      </c>
      <c r="D21" s="212">
        <v>17.739999771118164</v>
      </c>
      <c r="E21" s="212">
        <v>17.510000228881836</v>
      </c>
      <c r="F21" s="212">
        <v>17.15999984741211</v>
      </c>
      <c r="G21" s="212">
        <v>18.329999923706055</v>
      </c>
      <c r="H21" s="212">
        <v>19.290000915527344</v>
      </c>
      <c r="I21" s="212">
        <v>19.729999542236328</v>
      </c>
      <c r="J21" s="212">
        <v>20.59000015258789</v>
      </c>
      <c r="K21" s="212">
        <v>21.3799991607666</v>
      </c>
      <c r="L21" s="212">
        <v>21.200000762939453</v>
      </c>
      <c r="M21" s="212">
        <v>21.229999542236328</v>
      </c>
      <c r="N21" s="212">
        <v>21.020000457763672</v>
      </c>
      <c r="O21" s="212">
        <v>20.850000381469727</v>
      </c>
      <c r="P21" s="212">
        <v>20.31999969482422</v>
      </c>
      <c r="Q21" s="212">
        <v>19.93000030517578</v>
      </c>
      <c r="R21" s="212">
        <v>19.649999618530273</v>
      </c>
      <c r="S21" s="212">
        <v>19.510000228881836</v>
      </c>
      <c r="T21" s="212">
        <v>19.1299991607666</v>
      </c>
      <c r="U21" s="212">
        <v>18.860000610351562</v>
      </c>
      <c r="V21" s="212">
        <v>18.860000610351562</v>
      </c>
      <c r="W21" s="212">
        <v>18.799999237060547</v>
      </c>
      <c r="X21" s="212">
        <v>19.030000686645508</v>
      </c>
      <c r="Y21" s="212">
        <v>19.209999084472656</v>
      </c>
      <c r="Z21" s="219">
        <f t="shared" si="0"/>
        <v>19.497083346048992</v>
      </c>
      <c r="AA21" s="151">
        <v>21.6299991607666</v>
      </c>
      <c r="AB21" s="152" t="s">
        <v>436</v>
      </c>
      <c r="AC21" s="2">
        <v>19</v>
      </c>
      <c r="AD21" s="151">
        <v>16.959999084472656</v>
      </c>
      <c r="AE21" s="258" t="s">
        <v>140</v>
      </c>
      <c r="AF21" s="1"/>
    </row>
    <row r="22" spans="1:32" ht="11.25" customHeight="1">
      <c r="A22" s="228">
        <v>20</v>
      </c>
      <c r="B22" s="214">
        <v>19.1200008392334</v>
      </c>
      <c r="C22" s="214">
        <v>18.93000030517578</v>
      </c>
      <c r="D22" s="214">
        <v>18.700000762939453</v>
      </c>
      <c r="E22" s="214">
        <v>18.979999542236328</v>
      </c>
      <c r="F22" s="214">
        <v>19.06999969482422</v>
      </c>
      <c r="G22" s="214">
        <v>18.790000915527344</v>
      </c>
      <c r="H22" s="214">
        <v>18.979999542236328</v>
      </c>
      <c r="I22" s="214">
        <v>19.489999771118164</v>
      </c>
      <c r="J22" s="214">
        <v>20.260000228881836</v>
      </c>
      <c r="K22" s="214">
        <v>21.579999923706055</v>
      </c>
      <c r="L22" s="214">
        <v>23.450000762939453</v>
      </c>
      <c r="M22" s="214">
        <v>24.84000015258789</v>
      </c>
      <c r="N22" s="214">
        <v>22.5</v>
      </c>
      <c r="O22" s="214">
        <v>21.639999389648438</v>
      </c>
      <c r="P22" s="214">
        <v>20.860000610351562</v>
      </c>
      <c r="Q22" s="214">
        <v>20.290000915527344</v>
      </c>
      <c r="R22" s="214">
        <v>19.549999237060547</v>
      </c>
      <c r="S22" s="214">
        <v>18.979999542236328</v>
      </c>
      <c r="T22" s="214">
        <v>18.850000381469727</v>
      </c>
      <c r="U22" s="214">
        <v>18.739999771118164</v>
      </c>
      <c r="V22" s="214">
        <v>18.5</v>
      </c>
      <c r="W22" s="214">
        <v>17.940000534057617</v>
      </c>
      <c r="X22" s="214">
        <v>17.520000457763672</v>
      </c>
      <c r="Y22" s="214">
        <v>16.829999923706055</v>
      </c>
      <c r="Z22" s="229">
        <f t="shared" si="0"/>
        <v>19.766250133514404</v>
      </c>
      <c r="AA22" s="157">
        <v>25.1200008392334</v>
      </c>
      <c r="AB22" s="215" t="s">
        <v>120</v>
      </c>
      <c r="AC22" s="216">
        <v>20</v>
      </c>
      <c r="AD22" s="157">
        <v>16.780000686645508</v>
      </c>
      <c r="AE22" s="259" t="s">
        <v>375</v>
      </c>
      <c r="AF22" s="1"/>
    </row>
    <row r="23" spans="1:32" ht="11.25" customHeight="1">
      <c r="A23" s="220">
        <v>21</v>
      </c>
      <c r="B23" s="212">
        <v>15.779999732971191</v>
      </c>
      <c r="C23" s="212">
        <v>14.479999542236328</v>
      </c>
      <c r="D23" s="212">
        <v>14.890000343322754</v>
      </c>
      <c r="E23" s="212">
        <v>15.380000114440918</v>
      </c>
      <c r="F23" s="212">
        <v>15</v>
      </c>
      <c r="G23" s="212">
        <v>15.539999961853027</v>
      </c>
      <c r="H23" s="212">
        <v>17.309999465942383</v>
      </c>
      <c r="I23" s="212">
        <v>19.290000915527344</v>
      </c>
      <c r="J23" s="212">
        <v>20.34000015258789</v>
      </c>
      <c r="K23" s="212">
        <v>20.420000076293945</v>
      </c>
      <c r="L23" s="212">
        <v>20.860000610351562</v>
      </c>
      <c r="M23" s="212">
        <v>20.139999389648438</v>
      </c>
      <c r="N23" s="212">
        <v>20.440000534057617</v>
      </c>
      <c r="O23" s="212">
        <v>20.899999618530273</v>
      </c>
      <c r="P23" s="212">
        <v>20.649999618530273</v>
      </c>
      <c r="Q23" s="212">
        <v>20.329999923706055</v>
      </c>
      <c r="R23" s="212">
        <v>20.1299991607666</v>
      </c>
      <c r="S23" s="212">
        <v>20.020000457763672</v>
      </c>
      <c r="T23" s="212">
        <v>20.059999465942383</v>
      </c>
      <c r="U23" s="212">
        <v>19.899999618530273</v>
      </c>
      <c r="V23" s="212">
        <v>20.049999237060547</v>
      </c>
      <c r="W23" s="212">
        <v>19.959999084472656</v>
      </c>
      <c r="X23" s="212">
        <v>18.799999237060547</v>
      </c>
      <c r="Y23" s="212">
        <v>18.25</v>
      </c>
      <c r="Z23" s="219">
        <f t="shared" si="0"/>
        <v>18.704999844233196</v>
      </c>
      <c r="AA23" s="151">
        <v>21.690000534057617</v>
      </c>
      <c r="AB23" s="152" t="s">
        <v>437</v>
      </c>
      <c r="AC23" s="2">
        <v>21</v>
      </c>
      <c r="AD23" s="151">
        <v>14.40999984741211</v>
      </c>
      <c r="AE23" s="258" t="s">
        <v>296</v>
      </c>
      <c r="AF23" s="1"/>
    </row>
    <row r="24" spans="1:32" ht="11.25" customHeight="1">
      <c r="A24" s="220">
        <v>22</v>
      </c>
      <c r="B24" s="212">
        <v>17.850000381469727</v>
      </c>
      <c r="C24" s="212">
        <v>17.079999923706055</v>
      </c>
      <c r="D24" s="212">
        <v>16.5</v>
      </c>
      <c r="E24" s="212">
        <v>16.229999542236328</v>
      </c>
      <c r="F24" s="212">
        <v>16.280000686645508</v>
      </c>
      <c r="G24" s="212">
        <v>16.959999084472656</v>
      </c>
      <c r="H24" s="212">
        <v>18.239999771118164</v>
      </c>
      <c r="I24" s="212">
        <v>19.329999923706055</v>
      </c>
      <c r="J24" s="212">
        <v>21.760000228881836</v>
      </c>
      <c r="K24" s="212">
        <v>23.110000610351562</v>
      </c>
      <c r="L24" s="212">
        <v>22.90999984741211</v>
      </c>
      <c r="M24" s="212">
        <v>22.149999618530273</v>
      </c>
      <c r="N24" s="212">
        <v>22.219999313354492</v>
      </c>
      <c r="O24" s="212">
        <v>22.739999771118164</v>
      </c>
      <c r="P24" s="212">
        <v>22.020000457763672</v>
      </c>
      <c r="Q24" s="212">
        <v>21.739999771118164</v>
      </c>
      <c r="R24" s="212">
        <v>21.860000610351562</v>
      </c>
      <c r="S24" s="212">
        <v>21.270000457763672</v>
      </c>
      <c r="T24" s="212">
        <v>21.5</v>
      </c>
      <c r="U24" s="212">
        <v>21.389999389648438</v>
      </c>
      <c r="V24" s="212">
        <v>21.059999465942383</v>
      </c>
      <c r="W24" s="212">
        <v>20.670000076293945</v>
      </c>
      <c r="X24" s="212">
        <v>20.6299991607666</v>
      </c>
      <c r="Y24" s="212">
        <v>20.3799991607666</v>
      </c>
      <c r="Z24" s="219">
        <f t="shared" si="0"/>
        <v>20.244999885559082</v>
      </c>
      <c r="AA24" s="151">
        <v>24.1200008392334</v>
      </c>
      <c r="AB24" s="152" t="s">
        <v>438</v>
      </c>
      <c r="AC24" s="2">
        <v>22</v>
      </c>
      <c r="AD24" s="151">
        <v>15.609999656677246</v>
      </c>
      <c r="AE24" s="258" t="s">
        <v>454</v>
      </c>
      <c r="AF24" s="1"/>
    </row>
    <row r="25" spans="1:32" ht="11.25" customHeight="1">
      <c r="A25" s="220">
        <v>23</v>
      </c>
      <c r="B25" s="212">
        <v>20.709999084472656</v>
      </c>
      <c r="C25" s="212">
        <v>20.229999542236328</v>
      </c>
      <c r="D25" s="212">
        <v>20.1200008392334</v>
      </c>
      <c r="E25" s="212">
        <v>20.09000015258789</v>
      </c>
      <c r="F25" s="212">
        <v>19.920000076293945</v>
      </c>
      <c r="G25" s="212">
        <v>19.860000610351562</v>
      </c>
      <c r="H25" s="212">
        <v>19.790000915527344</v>
      </c>
      <c r="I25" s="212">
        <v>20.700000762939453</v>
      </c>
      <c r="J25" s="212">
        <v>22.8700008392334</v>
      </c>
      <c r="K25" s="212">
        <v>22.610000610351562</v>
      </c>
      <c r="L25" s="212">
        <v>24.510000228881836</v>
      </c>
      <c r="M25" s="212">
        <v>24.09000015258789</v>
      </c>
      <c r="N25" s="212">
        <v>23.739999771118164</v>
      </c>
      <c r="O25" s="212">
        <v>23.729999542236328</v>
      </c>
      <c r="P25" s="212">
        <v>22.65999984741211</v>
      </c>
      <c r="Q25" s="212">
        <v>22.209999084472656</v>
      </c>
      <c r="R25" s="212">
        <v>21.530000686645508</v>
      </c>
      <c r="S25" s="212">
        <v>21.290000915527344</v>
      </c>
      <c r="T25" s="212">
        <v>21.06999969482422</v>
      </c>
      <c r="U25" s="212">
        <v>20.8799991607666</v>
      </c>
      <c r="V25" s="212">
        <v>20.639999389648438</v>
      </c>
      <c r="W25" s="212">
        <v>20.68000030517578</v>
      </c>
      <c r="X25" s="212">
        <v>20.489999771118164</v>
      </c>
      <c r="Y25" s="212">
        <v>20.549999237060547</v>
      </c>
      <c r="Z25" s="219">
        <f t="shared" si="0"/>
        <v>21.457083384195965</v>
      </c>
      <c r="AA25" s="151">
        <v>25</v>
      </c>
      <c r="AB25" s="152" t="s">
        <v>217</v>
      </c>
      <c r="AC25" s="2">
        <v>23</v>
      </c>
      <c r="AD25" s="151">
        <v>19.579999923706055</v>
      </c>
      <c r="AE25" s="258" t="s">
        <v>455</v>
      </c>
      <c r="AF25" s="1"/>
    </row>
    <row r="26" spans="1:32" ht="11.25" customHeight="1">
      <c r="A26" s="220">
        <v>24</v>
      </c>
      <c r="B26" s="212">
        <v>20.549999237060547</v>
      </c>
      <c r="C26" s="212">
        <v>20.360000610351562</v>
      </c>
      <c r="D26" s="212">
        <v>20.360000610351562</v>
      </c>
      <c r="E26" s="212">
        <v>19.90999984741211</v>
      </c>
      <c r="F26" s="212">
        <v>19.6299991607666</v>
      </c>
      <c r="G26" s="212">
        <v>19.469999313354492</v>
      </c>
      <c r="H26" s="212">
        <v>20.65999984741211</v>
      </c>
      <c r="I26" s="212">
        <v>22.260000228881836</v>
      </c>
      <c r="J26" s="212">
        <v>22.75</v>
      </c>
      <c r="K26" s="212">
        <v>21.860000610351562</v>
      </c>
      <c r="L26" s="212">
        <v>22.329999923706055</v>
      </c>
      <c r="M26" s="212">
        <v>22.860000610351562</v>
      </c>
      <c r="N26" s="212">
        <v>22.68000030517578</v>
      </c>
      <c r="O26" s="212">
        <v>22.65999984741211</v>
      </c>
      <c r="P26" s="212">
        <v>22.709999084472656</v>
      </c>
      <c r="Q26" s="212">
        <v>22.549999237060547</v>
      </c>
      <c r="R26" s="212">
        <v>22.059999465942383</v>
      </c>
      <c r="S26" s="212">
        <v>20.75</v>
      </c>
      <c r="T26" s="212">
        <v>20.520000457763672</v>
      </c>
      <c r="U26" s="212">
        <v>20.09000015258789</v>
      </c>
      <c r="V26" s="212">
        <v>19.920000076293945</v>
      </c>
      <c r="W26" s="212">
        <v>19.450000762939453</v>
      </c>
      <c r="X26" s="212">
        <v>19.600000381469727</v>
      </c>
      <c r="Y26" s="212">
        <v>19.43000030517578</v>
      </c>
      <c r="Z26" s="219">
        <f t="shared" si="0"/>
        <v>21.05916666984558</v>
      </c>
      <c r="AA26" s="151">
        <v>23.399999618530273</v>
      </c>
      <c r="AB26" s="152" t="s">
        <v>439</v>
      </c>
      <c r="AC26" s="2">
        <v>24</v>
      </c>
      <c r="AD26" s="151">
        <v>19.239999771118164</v>
      </c>
      <c r="AE26" s="258" t="s">
        <v>456</v>
      </c>
      <c r="AF26" s="1"/>
    </row>
    <row r="27" spans="1:32" ht="11.25" customHeight="1">
      <c r="A27" s="220">
        <v>25</v>
      </c>
      <c r="B27" s="212">
        <v>18.68000030517578</v>
      </c>
      <c r="C27" s="212">
        <v>17.8799991607666</v>
      </c>
      <c r="D27" s="212">
        <v>16.649999618530273</v>
      </c>
      <c r="E27" s="212">
        <v>16.209999084472656</v>
      </c>
      <c r="F27" s="212">
        <v>16.170000076293945</v>
      </c>
      <c r="G27" s="212">
        <v>18.09000015258789</v>
      </c>
      <c r="H27" s="212">
        <v>19.440000534057617</v>
      </c>
      <c r="I27" s="212">
        <v>21.209999084472656</v>
      </c>
      <c r="J27" s="212">
        <v>23.15999984741211</v>
      </c>
      <c r="K27" s="212">
        <v>23.270000457763672</v>
      </c>
      <c r="L27" s="212">
        <v>23.239999771118164</v>
      </c>
      <c r="M27" s="212">
        <v>22.829999923706055</v>
      </c>
      <c r="N27" s="212">
        <v>22.309999465942383</v>
      </c>
      <c r="O27" s="212">
        <v>22.190000534057617</v>
      </c>
      <c r="P27" s="212">
        <v>21.420000076293945</v>
      </c>
      <c r="Q27" s="212">
        <v>21.549999237060547</v>
      </c>
      <c r="R27" s="212">
        <v>20.5</v>
      </c>
      <c r="S27" s="212">
        <v>20.270000457763672</v>
      </c>
      <c r="T27" s="212">
        <v>20.209999084472656</v>
      </c>
      <c r="U27" s="212">
        <v>20.1299991607666</v>
      </c>
      <c r="V27" s="212">
        <v>19.530000686645508</v>
      </c>
      <c r="W27" s="212">
        <v>19.34000015258789</v>
      </c>
      <c r="X27" s="212">
        <v>19.65999984741211</v>
      </c>
      <c r="Y27" s="212">
        <v>18.489999771118164</v>
      </c>
      <c r="Z27" s="219">
        <f t="shared" si="0"/>
        <v>20.10124985376994</v>
      </c>
      <c r="AA27" s="151">
        <v>24.15999984741211</v>
      </c>
      <c r="AB27" s="152" t="s">
        <v>440</v>
      </c>
      <c r="AC27" s="2">
        <v>25</v>
      </c>
      <c r="AD27" s="151">
        <v>15.829999923706055</v>
      </c>
      <c r="AE27" s="258" t="s">
        <v>201</v>
      </c>
      <c r="AF27" s="1"/>
    </row>
    <row r="28" spans="1:32" ht="11.25" customHeight="1">
      <c r="A28" s="220">
        <v>26</v>
      </c>
      <c r="B28" s="212">
        <v>17.600000381469727</v>
      </c>
      <c r="C28" s="212">
        <v>17.600000381469727</v>
      </c>
      <c r="D28" s="212">
        <v>16.739999771118164</v>
      </c>
      <c r="E28" s="212">
        <v>16.489999771118164</v>
      </c>
      <c r="F28" s="212">
        <v>16.90999984741211</v>
      </c>
      <c r="G28" s="212">
        <v>18.81999969482422</v>
      </c>
      <c r="H28" s="212">
        <v>19.520000457763672</v>
      </c>
      <c r="I28" s="212">
        <v>20.770000457763672</v>
      </c>
      <c r="J28" s="212">
        <v>22.06999969482422</v>
      </c>
      <c r="K28" s="212">
        <v>21.479999542236328</v>
      </c>
      <c r="L28" s="212">
        <v>21.290000915527344</v>
      </c>
      <c r="M28" s="212">
        <v>22.600000381469727</v>
      </c>
      <c r="N28" s="212">
        <v>22.09000015258789</v>
      </c>
      <c r="O28" s="212">
        <v>22.389999389648438</v>
      </c>
      <c r="P28" s="212">
        <v>21.899999618530273</v>
      </c>
      <c r="Q28" s="212">
        <v>21.389999389648438</v>
      </c>
      <c r="R28" s="212">
        <v>20.81999969482422</v>
      </c>
      <c r="S28" s="212">
        <v>20.399999618530273</v>
      </c>
      <c r="T28" s="212">
        <v>20.440000534057617</v>
      </c>
      <c r="U28" s="212">
        <v>20.260000228881836</v>
      </c>
      <c r="V28" s="212">
        <v>20.219999313354492</v>
      </c>
      <c r="W28" s="212">
        <v>20.25</v>
      </c>
      <c r="X28" s="212">
        <v>19.969999313354492</v>
      </c>
      <c r="Y28" s="212">
        <v>19.420000076293945</v>
      </c>
      <c r="Z28" s="219">
        <f t="shared" si="0"/>
        <v>20.05999994277954</v>
      </c>
      <c r="AA28" s="151">
        <v>23.18000030517578</v>
      </c>
      <c r="AB28" s="152" t="s">
        <v>318</v>
      </c>
      <c r="AC28" s="2">
        <v>26</v>
      </c>
      <c r="AD28" s="151">
        <v>16.329999923706055</v>
      </c>
      <c r="AE28" s="258" t="s">
        <v>251</v>
      </c>
      <c r="AF28" s="1"/>
    </row>
    <row r="29" spans="1:32" ht="11.25" customHeight="1">
      <c r="A29" s="220">
        <v>27</v>
      </c>
      <c r="B29" s="212">
        <v>19.200000762939453</v>
      </c>
      <c r="C29" s="212">
        <v>19.110000610351562</v>
      </c>
      <c r="D29" s="212">
        <v>19.09000015258789</v>
      </c>
      <c r="E29" s="212">
        <v>18.899999618530273</v>
      </c>
      <c r="F29" s="212">
        <v>18.979999542236328</v>
      </c>
      <c r="G29" s="212">
        <v>18.899999618530273</v>
      </c>
      <c r="H29" s="212">
        <v>19.239999771118164</v>
      </c>
      <c r="I29" s="212">
        <v>19.799999237060547</v>
      </c>
      <c r="J29" s="212">
        <v>19.950000762939453</v>
      </c>
      <c r="K29" s="212">
        <v>20.329999923706055</v>
      </c>
      <c r="L29" s="212">
        <v>20.329999923706055</v>
      </c>
      <c r="M29" s="212">
        <v>20.389999389648438</v>
      </c>
      <c r="N29" s="212">
        <v>20.81999969482422</v>
      </c>
      <c r="O29" s="212">
        <v>20.479999542236328</v>
      </c>
      <c r="P29" s="212">
        <v>20.479999542236328</v>
      </c>
      <c r="Q29" s="212">
        <v>19.8799991607666</v>
      </c>
      <c r="R29" s="212">
        <v>19.3799991607666</v>
      </c>
      <c r="S29" s="212">
        <v>19.360000610351562</v>
      </c>
      <c r="T29" s="212">
        <v>19.31999969482422</v>
      </c>
      <c r="U29" s="212">
        <v>19.459999084472656</v>
      </c>
      <c r="V29" s="212">
        <v>19.100000381469727</v>
      </c>
      <c r="W29" s="212">
        <v>18.90999984741211</v>
      </c>
      <c r="X29" s="212">
        <v>18.6200008392334</v>
      </c>
      <c r="Y29" s="212">
        <v>18.56999969482422</v>
      </c>
      <c r="Z29" s="219">
        <f t="shared" si="0"/>
        <v>19.524999856948853</v>
      </c>
      <c r="AA29" s="151">
        <v>20.940000534057617</v>
      </c>
      <c r="AB29" s="152" t="s">
        <v>441</v>
      </c>
      <c r="AC29" s="2">
        <v>27</v>
      </c>
      <c r="AD29" s="151">
        <v>18.329999923706055</v>
      </c>
      <c r="AE29" s="258" t="s">
        <v>199</v>
      </c>
      <c r="AF29" s="1"/>
    </row>
    <row r="30" spans="1:32" ht="11.25" customHeight="1">
      <c r="A30" s="220">
        <v>28</v>
      </c>
      <c r="B30" s="212">
        <v>19.040000915527344</v>
      </c>
      <c r="C30" s="212">
        <v>19.139999389648438</v>
      </c>
      <c r="D30" s="212">
        <v>19.06999969482422</v>
      </c>
      <c r="E30" s="212">
        <v>19.059999465942383</v>
      </c>
      <c r="F30" s="212">
        <v>19.010000228881836</v>
      </c>
      <c r="G30" s="212">
        <v>19.200000762939453</v>
      </c>
      <c r="H30" s="212">
        <v>19.93000030517578</v>
      </c>
      <c r="I30" s="212">
        <v>21.219999313354492</v>
      </c>
      <c r="J30" s="212">
        <v>22.260000228881836</v>
      </c>
      <c r="K30" s="212">
        <v>23.8700008392334</v>
      </c>
      <c r="L30" s="212">
        <v>22.829999923706055</v>
      </c>
      <c r="M30" s="212">
        <v>22.8799991607666</v>
      </c>
      <c r="N30" s="212">
        <v>22.84000015258789</v>
      </c>
      <c r="O30" s="212">
        <v>22.760000228881836</v>
      </c>
      <c r="P30" s="212">
        <v>22.639999389648438</v>
      </c>
      <c r="Q30" s="212">
        <v>22.31999969482422</v>
      </c>
      <c r="R30" s="212">
        <v>22.31999969482422</v>
      </c>
      <c r="S30" s="212">
        <v>22.149999618530273</v>
      </c>
      <c r="T30" s="212">
        <v>21.90999984741211</v>
      </c>
      <c r="U30" s="212">
        <v>21.31999969482422</v>
      </c>
      <c r="V30" s="212">
        <v>21.110000610351562</v>
      </c>
      <c r="W30" s="212">
        <v>20.65999984741211</v>
      </c>
      <c r="X30" s="212">
        <v>20.3799991607666</v>
      </c>
      <c r="Y30" s="212">
        <v>19.350000381469727</v>
      </c>
      <c r="Z30" s="219">
        <f t="shared" si="0"/>
        <v>21.136249939600628</v>
      </c>
      <c r="AA30" s="151">
        <v>24.600000381469727</v>
      </c>
      <c r="AB30" s="152" t="s">
        <v>442</v>
      </c>
      <c r="AC30" s="2">
        <v>28</v>
      </c>
      <c r="AD30" s="151">
        <v>18.549999237060547</v>
      </c>
      <c r="AE30" s="258" t="s">
        <v>331</v>
      </c>
      <c r="AF30" s="1"/>
    </row>
    <row r="31" spans="1:32" ht="11.25" customHeight="1">
      <c r="A31" s="220">
        <v>29</v>
      </c>
      <c r="B31" s="212">
        <v>19.440000534057617</v>
      </c>
      <c r="C31" s="212">
        <v>19.90999984741211</v>
      </c>
      <c r="D31" s="212">
        <v>19.959999084472656</v>
      </c>
      <c r="E31" s="212">
        <v>19.530000686645508</v>
      </c>
      <c r="F31" s="212">
        <v>18.719999313354492</v>
      </c>
      <c r="G31" s="212">
        <v>19.440000534057617</v>
      </c>
      <c r="H31" s="212">
        <v>19.700000762939453</v>
      </c>
      <c r="I31" s="212">
        <v>20.729999542236328</v>
      </c>
      <c r="J31" s="212">
        <v>21.299999237060547</v>
      </c>
      <c r="K31" s="212">
        <v>23.219999313354492</v>
      </c>
      <c r="L31" s="212">
        <v>23.149999618530273</v>
      </c>
      <c r="M31" s="212">
        <v>22.68000030517578</v>
      </c>
      <c r="N31" s="212">
        <v>22.3799991607666</v>
      </c>
      <c r="O31" s="212">
        <v>21.729999542236328</v>
      </c>
      <c r="P31" s="212">
        <v>21.639999389648438</v>
      </c>
      <c r="Q31" s="212">
        <v>21.920000076293945</v>
      </c>
      <c r="R31" s="212">
        <v>21.389999389648438</v>
      </c>
      <c r="S31" s="212">
        <v>21.170000076293945</v>
      </c>
      <c r="T31" s="212">
        <v>21.18000030517578</v>
      </c>
      <c r="U31" s="212">
        <v>21.25</v>
      </c>
      <c r="V31" s="212">
        <v>21.1299991607666</v>
      </c>
      <c r="W31" s="212">
        <v>21</v>
      </c>
      <c r="X31" s="212">
        <v>20.100000381469727</v>
      </c>
      <c r="Y31" s="212">
        <v>19.75</v>
      </c>
      <c r="Z31" s="219">
        <f t="shared" si="0"/>
        <v>20.93416651089986</v>
      </c>
      <c r="AA31" s="151">
        <v>23.559999465942383</v>
      </c>
      <c r="AB31" s="152" t="s">
        <v>443</v>
      </c>
      <c r="AC31" s="2">
        <v>29</v>
      </c>
      <c r="AD31" s="151">
        <v>18.610000610351562</v>
      </c>
      <c r="AE31" s="258" t="s">
        <v>457</v>
      </c>
      <c r="AF31" s="1"/>
    </row>
    <row r="32" spans="1:32" ht="11.25" customHeight="1">
      <c r="A32" s="220">
        <v>30</v>
      </c>
      <c r="B32" s="212">
        <v>19.420000076293945</v>
      </c>
      <c r="C32" s="212">
        <v>18.93000030517578</v>
      </c>
      <c r="D32" s="212">
        <v>18.649999618530273</v>
      </c>
      <c r="E32" s="212">
        <v>18.68000030517578</v>
      </c>
      <c r="F32" s="212">
        <v>18.8700008392334</v>
      </c>
      <c r="G32" s="212">
        <v>19.270000457763672</v>
      </c>
      <c r="H32" s="212">
        <v>19.530000686645508</v>
      </c>
      <c r="I32" s="212">
        <v>19.469999313354492</v>
      </c>
      <c r="J32" s="212">
        <v>19.25</v>
      </c>
      <c r="K32" s="212">
        <v>19.389999389648438</v>
      </c>
      <c r="L32" s="212">
        <v>20.010000228881836</v>
      </c>
      <c r="M32" s="212">
        <v>20.049999237060547</v>
      </c>
      <c r="N32" s="212">
        <v>19.84000015258789</v>
      </c>
      <c r="O32" s="212">
        <v>19.81999969482422</v>
      </c>
      <c r="P32" s="212">
        <v>19.700000762939453</v>
      </c>
      <c r="Q32" s="212">
        <v>19.579999923706055</v>
      </c>
      <c r="R32" s="212">
        <v>19.450000762939453</v>
      </c>
      <c r="S32" s="212">
        <v>19.3799991607666</v>
      </c>
      <c r="T32" s="212">
        <v>19.350000381469727</v>
      </c>
      <c r="U32" s="212">
        <v>18.860000610351562</v>
      </c>
      <c r="V32" s="212">
        <v>18.719999313354492</v>
      </c>
      <c r="W32" s="212">
        <v>18.739999771118164</v>
      </c>
      <c r="X32" s="212">
        <v>18.450000762939453</v>
      </c>
      <c r="Y32" s="212">
        <v>18.459999084472656</v>
      </c>
      <c r="Z32" s="219">
        <f t="shared" si="0"/>
        <v>19.24458336830139</v>
      </c>
      <c r="AA32" s="151">
        <v>20.399999618530273</v>
      </c>
      <c r="AB32" s="152" t="s">
        <v>431</v>
      </c>
      <c r="AC32" s="2">
        <v>30</v>
      </c>
      <c r="AD32" s="151">
        <v>18.34000015258789</v>
      </c>
      <c r="AE32" s="258" t="s">
        <v>458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10</v>
      </c>
      <c r="B34" s="222">
        <f aca="true" t="shared" si="1" ref="B34:Q34">AVERAGE(B3:B33)</f>
        <v>19.047000217437745</v>
      </c>
      <c r="C34" s="222">
        <f t="shared" si="1"/>
        <v>18.772666645050048</v>
      </c>
      <c r="D34" s="222">
        <f t="shared" si="1"/>
        <v>18.58433332443237</v>
      </c>
      <c r="E34" s="222">
        <f t="shared" si="1"/>
        <v>18.42699998219808</v>
      </c>
      <c r="F34" s="222">
        <f t="shared" si="1"/>
        <v>18.283333269755044</v>
      </c>
      <c r="G34" s="222">
        <f t="shared" si="1"/>
        <v>18.590000120798745</v>
      </c>
      <c r="H34" s="222">
        <f t="shared" si="1"/>
        <v>19.367333380381265</v>
      </c>
      <c r="I34" s="222">
        <f t="shared" si="1"/>
        <v>20.66966667175293</v>
      </c>
      <c r="J34" s="222">
        <f t="shared" si="1"/>
        <v>21.770333353678385</v>
      </c>
      <c r="K34" s="222">
        <f t="shared" si="1"/>
        <v>22.521666781107584</v>
      </c>
      <c r="L34" s="222">
        <f t="shared" si="1"/>
        <v>22.901666831970214</v>
      </c>
      <c r="M34" s="222">
        <f t="shared" si="1"/>
        <v>23.047666676839192</v>
      </c>
      <c r="N34" s="222">
        <f t="shared" si="1"/>
        <v>22.701666514078777</v>
      </c>
      <c r="O34" s="222">
        <f t="shared" si="1"/>
        <v>22.5736665725708</v>
      </c>
      <c r="P34" s="222">
        <f t="shared" si="1"/>
        <v>22.266999816894533</v>
      </c>
      <c r="Q34" s="222">
        <f t="shared" si="1"/>
        <v>21.792999903361004</v>
      </c>
      <c r="R34" s="222">
        <f>AVERAGE(R3:R33)</f>
        <v>21.384666633605956</v>
      </c>
      <c r="S34" s="222">
        <f aca="true" t="shared" si="2" ref="S34:Y34">AVERAGE(S3:S33)</f>
        <v>20.962333297729494</v>
      </c>
      <c r="T34" s="222">
        <f t="shared" si="2"/>
        <v>20.739666684468588</v>
      </c>
      <c r="U34" s="222">
        <f t="shared" si="2"/>
        <v>20.51366640726725</v>
      </c>
      <c r="V34" s="222">
        <f t="shared" si="2"/>
        <v>20.27066644032796</v>
      </c>
      <c r="W34" s="222">
        <f t="shared" si="2"/>
        <v>20.12199993133545</v>
      </c>
      <c r="X34" s="222">
        <f t="shared" si="2"/>
        <v>19.893333371480306</v>
      </c>
      <c r="Y34" s="222">
        <f t="shared" si="2"/>
        <v>19.485333188374838</v>
      </c>
      <c r="Z34" s="222">
        <f>AVERAGE(B3:Y33)</f>
        <v>20.61206941737069</v>
      </c>
      <c r="AA34" s="223">
        <f>(AVERAGE(最高))</f>
        <v>24.047999954223634</v>
      </c>
      <c r="AB34" s="224"/>
      <c r="AC34" s="225"/>
      <c r="AD34" s="223">
        <f>(AVERAGE(最低))</f>
        <v>17.581666533152262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10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28.709999084472656</v>
      </c>
      <c r="C46" s="3">
        <v>13</v>
      </c>
      <c r="D46" s="159" t="s">
        <v>432</v>
      </c>
      <c r="E46" s="202"/>
      <c r="F46" s="156"/>
      <c r="G46" s="157">
        <f>MIN(最低)</f>
        <v>13.010000228881836</v>
      </c>
      <c r="H46" s="3">
        <v>18</v>
      </c>
      <c r="I46" s="260" t="s">
        <v>453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2003-02-01T02:20:44Z</cp:lastPrinted>
  <dcterms:created xsi:type="dcterms:W3CDTF">1998-01-05T04:07:11Z</dcterms:created>
  <dcterms:modified xsi:type="dcterms:W3CDTF">2010-03-25T04:45:41Z</dcterms:modified>
  <cp:category/>
  <cp:version/>
  <cp:contentType/>
  <cp:contentStatus/>
</cp:coreProperties>
</file>