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3170" windowHeight="10845" tabRatio="748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<sst xmlns="http://schemas.openxmlformats.org/spreadsheetml/2006/main" count="1272" uniqueCount="433">
  <si>
    <t>気温（℃）</t>
  </si>
  <si>
    <t>南部支所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</si>
  <si>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</si>
  <si>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</si>
  <si>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</si>
  <si>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</si>
  <si>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</si>
  <si>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</si>
  <si>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</si>
  <si>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</si>
  <si>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****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</si>
  <si>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</si>
  <si>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</si>
  <si>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</si>
  <si>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</si>
  <si>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</si>
  <si>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</si>
  <si>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</si>
  <si>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</si>
  <si>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</si>
  <si>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</si>
  <si>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</si>
  <si>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</si>
  <si>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10:24</t>
  </si>
  <si>
    <t>4:13</t>
  </si>
  <si>
    <t>10:07</t>
  </si>
  <si>
    <t>6:10</t>
  </si>
  <si>
    <t>13:03</t>
  </si>
  <si>
    <t>5:29</t>
  </si>
  <si>
    <t>10:01</t>
  </si>
  <si>
    <t>4:33</t>
  </si>
  <si>
    <t>12:54</t>
  </si>
  <si>
    <t>5:06</t>
  </si>
  <si>
    <t>10:46</t>
  </si>
  <si>
    <t>0:00</t>
  </si>
  <si>
    <t>9:49</t>
  </si>
  <si>
    <t>5:16</t>
  </si>
  <si>
    <t>23:57</t>
  </si>
  <si>
    <t>8:07</t>
  </si>
  <si>
    <t>14:54</t>
  </si>
  <si>
    <t>23:59</t>
  </si>
  <si>
    <t>17:17</t>
  </si>
  <si>
    <t>4:37</t>
  </si>
  <si>
    <t>12:20</t>
  </si>
  <si>
    <t>0:01</t>
  </si>
  <si>
    <t>13:41</t>
  </si>
  <si>
    <t>23:58</t>
  </si>
  <si>
    <t>10:03</t>
  </si>
  <si>
    <t>4:58</t>
  </si>
  <si>
    <t>10:48</t>
  </si>
  <si>
    <t>4:59</t>
  </si>
  <si>
    <t>10:28</t>
  </si>
  <si>
    <t>4:47</t>
  </si>
  <si>
    <t>11:56</t>
  </si>
  <si>
    <t>23:15</t>
  </si>
  <si>
    <t>14:39</t>
  </si>
  <si>
    <t>3:03</t>
  </si>
  <si>
    <t>15:09</t>
  </si>
  <si>
    <t>3:11</t>
  </si>
  <si>
    <t>12:45</t>
  </si>
  <si>
    <t>23:29</t>
  </si>
  <si>
    <t>12:01</t>
  </si>
  <si>
    <t>5:01</t>
  </si>
  <si>
    <t>12:17</t>
  </si>
  <si>
    <t>4:11</t>
  </si>
  <si>
    <t>14:27</t>
  </si>
  <si>
    <t>5:11</t>
  </si>
  <si>
    <t>12:12</t>
  </si>
  <si>
    <t>4:52</t>
  </si>
  <si>
    <t>4:55</t>
  </si>
  <si>
    <t>2:28</t>
  </si>
  <si>
    <t>23:50</t>
  </si>
  <si>
    <t>13:28</t>
  </si>
  <si>
    <t>5:35</t>
  </si>
  <si>
    <t>11:08</t>
  </si>
  <si>
    <t>23:20</t>
  </si>
  <si>
    <t>12:18</t>
  </si>
  <si>
    <t>4:07</t>
  </si>
  <si>
    <t>13:09</t>
  </si>
  <si>
    <t>4:46</t>
  </si>
  <si>
    <t>17:56</t>
  </si>
  <si>
    <t>4:51</t>
  </si>
  <si>
    <t>10:27</t>
  </si>
  <si>
    <t>4:49</t>
  </si>
  <si>
    <t>0:18</t>
  </si>
  <si>
    <t>22:01</t>
  </si>
  <si>
    <t>4:14</t>
  </si>
  <si>
    <t>12:31</t>
  </si>
  <si>
    <t>3:51</t>
  </si>
  <si>
    <t>12:21</t>
  </si>
  <si>
    <t>5:40</t>
  </si>
  <si>
    <t>14:14</t>
  </si>
  <si>
    <t>5:03</t>
  </si>
  <si>
    <t>2:06</t>
  </si>
  <si>
    <t>14:03</t>
  </si>
  <si>
    <t>6:59</t>
  </si>
  <si>
    <t>9:38</t>
  </si>
  <si>
    <t>1:37</t>
  </si>
  <si>
    <t>13:49</t>
  </si>
  <si>
    <t>22:54</t>
  </si>
  <si>
    <t>11:22</t>
  </si>
  <si>
    <t>4:19</t>
  </si>
  <si>
    <t>15:28</t>
  </si>
  <si>
    <t>2:33</t>
  </si>
  <si>
    <t>23:53</t>
  </si>
  <si>
    <t>12:16</t>
  </si>
  <si>
    <t>7:21</t>
  </si>
  <si>
    <t>11:37</t>
  </si>
  <si>
    <t>4:57</t>
  </si>
  <si>
    <t>10:13</t>
  </si>
  <si>
    <t>15:14</t>
  </si>
  <si>
    <t>3:14</t>
  </si>
  <si>
    <t>11:24</t>
  </si>
  <si>
    <t>4:36</t>
  </si>
  <si>
    <t>23:10</t>
  </si>
  <si>
    <t>12:32</t>
  </si>
  <si>
    <t>3:58</t>
  </si>
  <si>
    <t>10:31</t>
  </si>
  <si>
    <t>4:40</t>
  </si>
  <si>
    <t>13:16</t>
  </si>
  <si>
    <t>2:59</t>
  </si>
  <si>
    <t>1:12</t>
  </si>
  <si>
    <t>8:33</t>
  </si>
  <si>
    <t>21:46</t>
  </si>
  <si>
    <t>12:41</t>
  </si>
  <si>
    <t>9:59</t>
  </si>
  <si>
    <t>1:50</t>
  </si>
  <si>
    <t>11:14</t>
  </si>
  <si>
    <t>23:30</t>
  </si>
  <si>
    <t>13:30</t>
  </si>
  <si>
    <t>10:08</t>
  </si>
  <si>
    <t>11:46</t>
  </si>
  <si>
    <t>2:07</t>
  </si>
  <si>
    <t>0:50</t>
  </si>
  <si>
    <t>23:49</t>
  </si>
  <si>
    <t>21:08</t>
  </si>
  <si>
    <t>14:12</t>
  </si>
  <si>
    <t>11:36</t>
  </si>
  <si>
    <t>2:08</t>
  </si>
  <si>
    <t>9:35</t>
  </si>
  <si>
    <t>4:24</t>
  </si>
  <si>
    <t>14:51</t>
  </si>
  <si>
    <t>5:05</t>
  </si>
  <si>
    <t>10:33</t>
  </si>
  <si>
    <t>22:22</t>
  </si>
  <si>
    <t>18:45</t>
  </si>
  <si>
    <t>5:31</t>
  </si>
  <si>
    <t>13:10</t>
  </si>
  <si>
    <t>12:30</t>
  </si>
  <si>
    <t>0:31</t>
  </si>
  <si>
    <t>13:57</t>
  </si>
  <si>
    <t>8:16</t>
  </si>
  <si>
    <t>3:57</t>
  </si>
  <si>
    <t>9:50</t>
  </si>
  <si>
    <t>11:16</t>
  </si>
  <si>
    <t>10:22</t>
  </si>
  <si>
    <t>12:06</t>
  </si>
  <si>
    <t>7:52</t>
  </si>
  <si>
    <t>12:25</t>
  </si>
  <si>
    <t>2:00</t>
  </si>
  <si>
    <t>13:54</t>
  </si>
  <si>
    <t>9:30</t>
  </si>
  <si>
    <t>4:26</t>
  </si>
  <si>
    <t>14:50</t>
  </si>
  <si>
    <t>10:20</t>
  </si>
  <si>
    <t>11:00</t>
  </si>
  <si>
    <t>4:34</t>
  </si>
  <si>
    <t>8:48</t>
  </si>
  <si>
    <t>8:57</t>
  </si>
  <si>
    <t>4:03</t>
  </si>
  <si>
    <t>10:50</t>
  </si>
  <si>
    <t>4:25</t>
  </si>
  <si>
    <t>9:20</t>
  </si>
  <si>
    <t>4:15</t>
  </si>
  <si>
    <t>15:54</t>
  </si>
  <si>
    <t>4:29</t>
  </si>
  <si>
    <t>15:19</t>
  </si>
  <si>
    <t>4:39</t>
  </si>
  <si>
    <t>12:05</t>
  </si>
  <si>
    <t>5:04</t>
  </si>
  <si>
    <t>12:40</t>
  </si>
  <si>
    <t>23:55</t>
  </si>
  <si>
    <t>9:36</t>
  </si>
  <si>
    <t>22:09</t>
  </si>
  <si>
    <t>13:14</t>
  </si>
  <si>
    <t>5:15</t>
  </si>
  <si>
    <t>9:57</t>
  </si>
  <si>
    <t>13:37</t>
  </si>
  <si>
    <t>0:13</t>
  </si>
  <si>
    <t>14:26</t>
  </si>
  <si>
    <t>2:45</t>
  </si>
  <si>
    <t>15:29</t>
  </si>
  <si>
    <t>16:08</t>
  </si>
  <si>
    <t>5:13</t>
  </si>
  <si>
    <t>3:47</t>
  </si>
  <si>
    <t>12:08</t>
  </si>
  <si>
    <t>23:42</t>
  </si>
  <si>
    <t>13:33</t>
  </si>
  <si>
    <t>2:29</t>
  </si>
  <si>
    <t>0:12</t>
  </si>
  <si>
    <t>23:46</t>
  </si>
  <si>
    <t>12:07</t>
  </si>
  <si>
    <t>20:22</t>
  </si>
  <si>
    <t>10:30</t>
  </si>
  <si>
    <t>22:30</t>
  </si>
  <si>
    <t>12:39</t>
  </si>
  <si>
    <t>10:53</t>
  </si>
  <si>
    <t>18:35</t>
  </si>
  <si>
    <t>22:31</t>
  </si>
  <si>
    <t>13:38</t>
  </si>
  <si>
    <t>12:34</t>
  </si>
  <si>
    <t>12:33</t>
  </si>
  <si>
    <t>5:02</t>
  </si>
  <si>
    <t>10:18</t>
  </si>
  <si>
    <t>13:02</t>
  </si>
  <si>
    <t>19:27</t>
  </si>
  <si>
    <t>9:18</t>
  </si>
  <si>
    <t>19:19</t>
  </si>
  <si>
    <t>13:11</t>
  </si>
  <si>
    <t>4:56</t>
  </si>
  <si>
    <t>9:27</t>
  </si>
  <si>
    <t>21:34</t>
  </si>
  <si>
    <t>0:16</t>
  </si>
  <si>
    <t>23:34</t>
  </si>
  <si>
    <t>11:10</t>
  </si>
  <si>
    <t>4:06</t>
  </si>
  <si>
    <t>11:21</t>
  </si>
  <si>
    <t>0:14</t>
  </si>
  <si>
    <t>13:24</t>
  </si>
  <si>
    <t>21:48</t>
  </si>
  <si>
    <t>11:06</t>
  </si>
  <si>
    <t>16:15</t>
  </si>
  <si>
    <t>9:58</t>
  </si>
  <si>
    <t>4:21</t>
  </si>
  <si>
    <t>3:52</t>
  </si>
  <si>
    <t>13:56</t>
  </si>
  <si>
    <t>8:41</t>
  </si>
  <si>
    <t>17:33</t>
  </si>
  <si>
    <t>5:26</t>
  </si>
  <si>
    <t>10:32</t>
  </si>
  <si>
    <t>1:54</t>
  </si>
  <si>
    <t>12:02</t>
  </si>
  <si>
    <t>12:55</t>
  </si>
  <si>
    <t>2:27</t>
  </si>
  <si>
    <t>13:45</t>
  </si>
  <si>
    <t>4:17</t>
  </si>
  <si>
    <t>13:39</t>
  </si>
  <si>
    <t>5:09</t>
  </si>
  <si>
    <t>21:20</t>
  </si>
  <si>
    <t>23:43</t>
  </si>
  <si>
    <t>11:39</t>
  </si>
  <si>
    <t>10:52</t>
  </si>
  <si>
    <t>5:20</t>
  </si>
  <si>
    <t>11:03</t>
  </si>
  <si>
    <t>23:01</t>
  </si>
  <si>
    <t>16:11</t>
  </si>
  <si>
    <t>11:15</t>
  </si>
  <si>
    <t>5:25</t>
  </si>
  <si>
    <t>13:04</t>
  </si>
  <si>
    <t>4:45</t>
  </si>
  <si>
    <t>10:21</t>
  </si>
  <si>
    <t>22:05</t>
  </si>
  <si>
    <t>10:59</t>
  </si>
  <si>
    <t>0:36</t>
  </si>
  <si>
    <t>6:21</t>
  </si>
  <si>
    <t>12:03</t>
  </si>
  <si>
    <t>23:54</t>
  </si>
  <si>
    <t>7:53</t>
  </si>
  <si>
    <t>17:20</t>
  </si>
  <si>
    <t>11:40</t>
  </si>
  <si>
    <t>11:47</t>
  </si>
  <si>
    <t>23:27</t>
  </si>
  <si>
    <t>5:49</t>
  </si>
  <si>
    <t>3:06</t>
  </si>
  <si>
    <t>8:53</t>
  </si>
  <si>
    <t>5:08</t>
  </si>
  <si>
    <t>23:41</t>
  </si>
  <si>
    <t>14:45</t>
  </si>
  <si>
    <t>7:47</t>
  </si>
  <si>
    <t>5:48</t>
  </si>
  <si>
    <t>10:44</t>
  </si>
  <si>
    <t>5:36</t>
  </si>
  <si>
    <t>12:23</t>
  </si>
  <si>
    <t>4:02</t>
  </si>
  <si>
    <t>10:34</t>
  </si>
  <si>
    <t>3:19</t>
  </si>
  <si>
    <t>15:59</t>
  </si>
  <si>
    <t>12:38</t>
  </si>
  <si>
    <t>0:15</t>
  </si>
  <si>
    <t>4:01</t>
  </si>
  <si>
    <t>9:24</t>
  </si>
  <si>
    <t>4:00</t>
  </si>
  <si>
    <t>14:06</t>
  </si>
  <si>
    <t>23:45</t>
  </si>
  <si>
    <t>11:45</t>
  </si>
  <si>
    <t>23:37</t>
  </si>
  <si>
    <t>11:26</t>
  </si>
  <si>
    <t>9:07</t>
  </si>
  <si>
    <t>12:19</t>
  </si>
  <si>
    <t>6:03</t>
  </si>
  <si>
    <t>7:41</t>
  </si>
  <si>
    <t>20:30</t>
  </si>
  <si>
    <t>23:23</t>
  </si>
  <si>
    <t>15:04</t>
  </si>
  <si>
    <t>5:58</t>
  </si>
  <si>
    <t>11:49</t>
  </si>
  <si>
    <t>11:54</t>
  </si>
  <si>
    <t>10:10</t>
  </si>
  <si>
    <t>5:18</t>
  </si>
  <si>
    <t>10:14</t>
  </si>
  <si>
    <t>22:47</t>
  </si>
  <si>
    <t>22:15</t>
  </si>
  <si>
    <t>11:44</t>
  </si>
  <si>
    <t>5:17</t>
  </si>
  <si>
    <t>10:36</t>
  </si>
  <si>
    <t>3:21</t>
  </si>
  <si>
    <t>0:55</t>
  </si>
  <si>
    <t>11:33</t>
  </si>
  <si>
    <t>6:32</t>
  </si>
  <si>
    <t>6:15</t>
  </si>
  <si>
    <t>14:58</t>
  </si>
  <si>
    <t>6:06</t>
  </si>
  <si>
    <t>11:35</t>
  </si>
  <si>
    <t>11:28</t>
  </si>
  <si>
    <t>6:08</t>
  </si>
  <si>
    <t>22:07</t>
  </si>
  <si>
    <t>2:21</t>
  </si>
  <si>
    <t>11:20</t>
  </si>
  <si>
    <t>6:19</t>
  </si>
  <si>
    <t>4:05</t>
  </si>
  <si>
    <t>11:43</t>
  </si>
  <si>
    <t>6:11</t>
  </si>
  <si>
    <t>6:55</t>
  </si>
  <si>
    <t>12:35</t>
  </si>
  <si>
    <t>12:00</t>
  </si>
  <si>
    <t>23:21</t>
  </si>
  <si>
    <t>11:57</t>
  </si>
  <si>
    <t>5:43</t>
  </si>
  <si>
    <t>10:54</t>
  </si>
  <si>
    <t>22:42</t>
  </si>
  <si>
    <t>6:36</t>
  </si>
  <si>
    <t>6:17</t>
  </si>
  <si>
    <t>6:44</t>
  </si>
  <si>
    <t>18:47</t>
  </si>
  <si>
    <t>6:34</t>
  </si>
  <si>
    <t>13:51</t>
  </si>
  <si>
    <t>3:26</t>
  </si>
  <si>
    <t>23:35</t>
  </si>
  <si>
    <t>14:33</t>
  </si>
  <si>
    <t>11:12</t>
  </si>
  <si>
    <t>6:51</t>
  </si>
  <si>
    <t>5:37</t>
  </si>
  <si>
    <t>11:48</t>
  </si>
  <si>
    <t>6:43</t>
  </si>
  <si>
    <t>12:14</t>
  </si>
  <si>
    <t>12:51</t>
  </si>
  <si>
    <t>12:11</t>
  </si>
  <si>
    <t>6:30</t>
  </si>
  <si>
    <t>6:56</t>
  </si>
  <si>
    <t>6:49</t>
  </si>
  <si>
    <t>6:50</t>
  </si>
  <si>
    <t>8:03</t>
  </si>
  <si>
    <t>23:56</t>
  </si>
  <si>
    <t>12:15</t>
  </si>
  <si>
    <t>3:25</t>
  </si>
  <si>
    <t>11:53</t>
  </si>
  <si>
    <t>6:48</t>
  </si>
  <si>
    <t>11:52</t>
  </si>
  <si>
    <t>6:26</t>
  </si>
  <si>
    <t>11:51</t>
  </si>
  <si>
    <t>6:31</t>
  </si>
  <si>
    <t>3:54</t>
  </si>
  <si>
    <t>13:35</t>
  </si>
  <si>
    <t>3:12</t>
  </si>
  <si>
    <t>0:03</t>
  </si>
  <si>
    <t>20:35</t>
  </si>
  <si>
    <t>11:19</t>
  </si>
  <si>
    <t>12:09</t>
  </si>
  <si>
    <t>6:00</t>
  </si>
  <si>
    <t>3:40</t>
  </si>
  <si>
    <t>3:56</t>
  </si>
  <si>
    <t>18:04</t>
  </si>
  <si>
    <t>1:01</t>
  </si>
  <si>
    <t>11:31</t>
  </si>
  <si>
    <t>10:49</t>
  </si>
  <si>
    <t>12:13</t>
  </si>
  <si>
    <t>12:24</t>
  </si>
  <si>
    <t>6:27</t>
  </si>
  <si>
    <t>12:22</t>
  </si>
  <si>
    <t>3:41</t>
  </si>
  <si>
    <t>12:49</t>
  </si>
  <si>
    <t>23:44</t>
  </si>
  <si>
    <t>12:10</t>
  </si>
  <si>
    <t>0:38</t>
  </si>
  <si>
    <t>14:02</t>
  </si>
  <si>
    <t>1:36</t>
  </si>
  <si>
    <t>6:40</t>
  </si>
  <si>
    <t>7:00</t>
  </si>
  <si>
    <t>16:14</t>
  </si>
  <si>
    <t>7:43</t>
  </si>
  <si>
    <t>11:50</t>
  </si>
  <si>
    <t>6:45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</si>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</sst>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41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8.5"/>
      <name val="ＭＳ Ｐゴシック"/>
      <family val="3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15" borderId="1" applyNumberFormat="0" applyAlignment="0" applyProtection="0"/>
    <xf numFmtId="0" fontId="30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34" fillId="0" borderId="3" applyNumberFormat="0" applyFill="0" applyAlignment="0" applyProtection="0"/>
    <xf numFmtId="0" fontId="29" fillId="16" borderId="0" applyNumberFormat="0" applyBorder="0" applyAlignment="0" applyProtection="0"/>
    <xf numFmtId="0" fontId="33" fillId="17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2" fillId="17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1" fillId="7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8" fillId="6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4" borderId="11" xfId="62" applyFont="1" applyFill="1" applyBorder="1" applyAlignment="1" applyProtection="1">
      <alignment horizontal="distributed"/>
      <protection/>
    </xf>
    <xf numFmtId="176" fontId="15" fillId="4" borderId="11" xfId="62" applyFont="1" applyFill="1" applyBorder="1" applyProtection="1">
      <alignment/>
      <protection/>
    </xf>
    <xf numFmtId="176" fontId="15" fillId="4" borderId="12" xfId="62" applyFont="1" applyFill="1" applyBorder="1" applyProtection="1">
      <alignment/>
      <protection/>
    </xf>
    <xf numFmtId="176" fontId="15" fillId="4" borderId="13" xfId="62" applyFont="1" applyFill="1" applyBorder="1" applyProtection="1">
      <alignment/>
      <protection/>
    </xf>
    <xf numFmtId="176" fontId="16" fillId="4" borderId="11" xfId="60" applyFont="1" applyFill="1" applyBorder="1" applyProtection="1">
      <alignment/>
      <protection/>
    </xf>
    <xf numFmtId="176" fontId="16" fillId="4" borderId="12" xfId="60" applyFont="1" applyFill="1" applyBorder="1" applyProtection="1">
      <alignment/>
      <protection/>
    </xf>
    <xf numFmtId="176" fontId="16" fillId="4" borderId="13" xfId="60" applyFont="1" applyFill="1" applyBorder="1" applyProtection="1">
      <alignment/>
      <protection/>
    </xf>
    <xf numFmtId="176" fontId="17" fillId="11" borderId="17" xfId="60" applyFont="1" applyFill="1" applyBorder="1">
      <alignment/>
      <protection/>
    </xf>
    <xf numFmtId="176" fontId="17" fillId="11" borderId="18" xfId="60" applyFont="1" applyFill="1" applyBorder="1">
      <alignment/>
      <protection/>
    </xf>
    <xf numFmtId="176" fontId="17" fillId="11" borderId="19" xfId="60" applyFont="1" applyFill="1" applyBorder="1">
      <alignment/>
      <protection/>
    </xf>
    <xf numFmtId="176" fontId="16" fillId="4" borderId="11" xfId="61" applyFont="1" applyFill="1" applyBorder="1" applyProtection="1">
      <alignment/>
      <protection/>
    </xf>
    <xf numFmtId="176" fontId="16" fillId="4" borderId="12" xfId="61" applyFont="1" applyFill="1" applyBorder="1" applyProtection="1">
      <alignment/>
      <protection/>
    </xf>
    <xf numFmtId="176" fontId="16" fillId="4" borderId="13" xfId="61" applyFont="1" applyFill="1" applyBorder="1" applyProtection="1">
      <alignment/>
      <protection/>
    </xf>
    <xf numFmtId="176" fontId="17" fillId="11" borderId="33" xfId="61" applyFont="1" applyFill="1" applyBorder="1">
      <alignment/>
      <protection/>
    </xf>
    <xf numFmtId="176" fontId="17" fillId="11" borderId="34" xfId="61" applyFont="1" applyFill="1" applyBorder="1">
      <alignment/>
      <protection/>
    </xf>
    <xf numFmtId="176" fontId="17" fillId="11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176" fontId="11" fillId="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19" borderId="36" xfId="0" applyFont="1" applyFill="1" applyBorder="1" applyAlignment="1">
      <alignment/>
    </xf>
    <xf numFmtId="0" fontId="19" fillId="19" borderId="36" xfId="0" applyFont="1" applyFill="1" applyBorder="1" applyAlignment="1">
      <alignment horizontal="center"/>
    </xf>
    <xf numFmtId="0" fontId="11" fillId="18" borderId="31" xfId="0" applyFont="1" applyFill="1" applyBorder="1" applyAlignment="1">
      <alignment/>
    </xf>
    <xf numFmtId="176" fontId="11" fillId="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18" fillId="19" borderId="36" xfId="0" applyFont="1" applyFill="1" applyBorder="1" applyAlignment="1">
      <alignment/>
    </xf>
    <xf numFmtId="176" fontId="21" fillId="14" borderId="11" xfId="60" applyFont="1" applyFill="1" applyBorder="1" applyProtection="1">
      <alignment/>
      <protection/>
    </xf>
    <xf numFmtId="176" fontId="21" fillId="14" borderId="12" xfId="60" applyFont="1" applyFill="1" applyBorder="1" applyProtection="1">
      <alignment/>
      <protection/>
    </xf>
    <xf numFmtId="176" fontId="21" fillId="14" borderId="13" xfId="60" applyFont="1" applyFill="1" applyBorder="1" applyProtection="1">
      <alignment/>
      <protection/>
    </xf>
    <xf numFmtId="176" fontId="7" fillId="4" borderId="11" xfId="60" applyFont="1" applyFill="1" applyBorder="1" applyAlignment="1" applyProtection="1">
      <alignment horizontal="distributed"/>
      <protection/>
    </xf>
    <xf numFmtId="176" fontId="14" fillId="14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11" borderId="17" xfId="60" applyFont="1" applyFill="1" applyBorder="1" applyAlignment="1">
      <alignment horizontal="distributed"/>
      <protection/>
    </xf>
    <xf numFmtId="176" fontId="21" fillId="11" borderId="11" xfId="61" applyFont="1" applyFill="1" applyBorder="1" applyProtection="1">
      <alignment/>
      <protection/>
    </xf>
    <xf numFmtId="176" fontId="21" fillId="11" borderId="12" xfId="61" applyFont="1" applyFill="1" applyBorder="1" applyProtection="1">
      <alignment/>
      <protection/>
    </xf>
    <xf numFmtId="176" fontId="21" fillId="11" borderId="13" xfId="61" applyFont="1" applyFill="1" applyBorder="1" applyProtection="1">
      <alignment/>
      <protection/>
    </xf>
    <xf numFmtId="176" fontId="7" fillId="4" borderId="11" xfId="61" applyFont="1" applyFill="1" applyBorder="1" applyAlignment="1" applyProtection="1">
      <alignment horizontal="distributed"/>
      <protection/>
    </xf>
    <xf numFmtId="176" fontId="14" fillId="11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11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20" fontId="0" fillId="0" borderId="30" xfId="0" applyNumberFormat="1" applyBorder="1" applyAlignment="1">
      <alignment/>
    </xf>
    <xf numFmtId="0" fontId="22" fillId="0" borderId="38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1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15" t="e">
        <f>AVERAGE(B3:Y3)</f>
        <v>#DIV/0!</v>
      </c>
      <c r="AA3" s="151" t="s">
        <v>10</v>
      </c>
      <c r="AB3" s="152"/>
      <c r="AC3" s="2">
        <v>1</v>
      </c>
      <c r="AD3" s="151" t="s">
        <v>10</v>
      </c>
      <c r="AE3" s="254"/>
      <c r="AF3" s="1"/>
    </row>
    <row r="4" spans="1:32" ht="11.25" customHeight="1">
      <c r="A4" s="216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9"/>
      <c r="T4" s="208"/>
      <c r="U4" s="208"/>
      <c r="V4" s="208"/>
      <c r="W4" s="208"/>
      <c r="X4" s="208"/>
      <c r="Y4" s="208"/>
      <c r="Z4" s="215" t="e">
        <f aca="true" t="shared" si="0" ref="Z4:Z19">AVERAGE(B4:Y4)</f>
        <v>#DIV/0!</v>
      </c>
      <c r="AA4" s="151" t="s">
        <v>10</v>
      </c>
      <c r="AB4" s="152"/>
      <c r="AC4" s="2">
        <v>2</v>
      </c>
      <c r="AD4" s="151" t="s">
        <v>10</v>
      </c>
      <c r="AE4" s="254"/>
      <c r="AF4" s="1"/>
    </row>
    <row r="5" spans="1:32" ht="11.25" customHeight="1">
      <c r="A5" s="216">
        <v>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15" t="e">
        <f t="shared" si="0"/>
        <v>#DIV/0!</v>
      </c>
      <c r="AA5" s="151" t="s">
        <v>10</v>
      </c>
      <c r="AB5" s="152"/>
      <c r="AC5" s="2">
        <v>3</v>
      </c>
      <c r="AD5" s="151" t="s">
        <v>10</v>
      </c>
      <c r="AE5" s="254"/>
      <c r="AF5" s="1"/>
    </row>
    <row r="6" spans="1:32" ht="11.25" customHeight="1">
      <c r="A6" s="216">
        <v>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15" t="e">
        <f t="shared" si="0"/>
        <v>#DIV/0!</v>
      </c>
      <c r="AA6" s="151" t="s">
        <v>10</v>
      </c>
      <c r="AB6" s="152"/>
      <c r="AC6" s="2">
        <v>4</v>
      </c>
      <c r="AD6" s="151" t="s">
        <v>10</v>
      </c>
      <c r="AE6" s="254"/>
      <c r="AF6" s="1"/>
    </row>
    <row r="7" spans="1:32" ht="11.25" customHeight="1">
      <c r="A7" s="216">
        <v>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15" t="e">
        <f t="shared" si="0"/>
        <v>#DIV/0!</v>
      </c>
      <c r="AA7" s="151" t="s">
        <v>10</v>
      </c>
      <c r="AB7" s="152"/>
      <c r="AC7" s="2">
        <v>5</v>
      </c>
      <c r="AD7" s="151" t="s">
        <v>10</v>
      </c>
      <c r="AE7" s="254"/>
      <c r="AF7" s="1"/>
    </row>
    <row r="8" spans="1:32" ht="11.25" customHeight="1">
      <c r="A8" s="216">
        <v>6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15" t="e">
        <f t="shared" si="0"/>
        <v>#DIV/0!</v>
      </c>
      <c r="AA8" s="151" t="s">
        <v>10</v>
      </c>
      <c r="AB8" s="152"/>
      <c r="AC8" s="2">
        <v>6</v>
      </c>
      <c r="AD8" s="151" t="s">
        <v>10</v>
      </c>
      <c r="AE8" s="254"/>
      <c r="AF8" s="1"/>
    </row>
    <row r="9" spans="1:32" ht="11.25" customHeight="1">
      <c r="A9" s="216">
        <v>7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15" t="e">
        <f t="shared" si="0"/>
        <v>#DIV/0!</v>
      </c>
      <c r="AA9" s="151" t="s">
        <v>10</v>
      </c>
      <c r="AB9" s="152"/>
      <c r="AC9" s="2">
        <v>7</v>
      </c>
      <c r="AD9" s="151" t="s">
        <v>10</v>
      </c>
      <c r="AE9" s="254"/>
      <c r="AF9" s="1"/>
    </row>
    <row r="10" spans="1:32" ht="11.25" customHeight="1">
      <c r="A10" s="216">
        <v>8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15" t="e">
        <f t="shared" si="0"/>
        <v>#DIV/0!</v>
      </c>
      <c r="AA10" s="151" t="s">
        <v>10</v>
      </c>
      <c r="AB10" s="152"/>
      <c r="AC10" s="2">
        <v>8</v>
      </c>
      <c r="AD10" s="151" t="s">
        <v>10</v>
      </c>
      <c r="AE10" s="254"/>
      <c r="AF10" s="1"/>
    </row>
    <row r="11" spans="1:32" ht="11.25" customHeight="1">
      <c r="A11" s="216">
        <v>9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15" t="e">
        <f t="shared" si="0"/>
        <v>#DIV/0!</v>
      </c>
      <c r="AA11" s="151" t="s">
        <v>10</v>
      </c>
      <c r="AB11" s="152"/>
      <c r="AC11" s="2">
        <v>9</v>
      </c>
      <c r="AD11" s="151" t="s">
        <v>10</v>
      </c>
      <c r="AE11" s="254"/>
      <c r="AF11" s="1"/>
    </row>
    <row r="12" spans="1:32" ht="11.25" customHeight="1">
      <c r="A12" s="224">
        <v>10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25" t="e">
        <f t="shared" si="0"/>
        <v>#DIV/0!</v>
      </c>
      <c r="AA12" s="157" t="s">
        <v>10</v>
      </c>
      <c r="AB12" s="211"/>
      <c r="AC12" s="212">
        <v>10</v>
      </c>
      <c r="AD12" s="157" t="s">
        <v>10</v>
      </c>
      <c r="AE12" s="255"/>
      <c r="AF12" s="1"/>
    </row>
    <row r="13" spans="1:32" ht="11.25" customHeight="1">
      <c r="A13" s="216">
        <v>11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15" t="e">
        <f t="shared" si="0"/>
        <v>#DIV/0!</v>
      </c>
      <c r="AA13" s="151" t="s">
        <v>10</v>
      </c>
      <c r="AB13" s="152"/>
      <c r="AC13" s="2">
        <v>11</v>
      </c>
      <c r="AD13" s="151" t="s">
        <v>10</v>
      </c>
      <c r="AE13" s="254"/>
      <c r="AF13" s="1"/>
    </row>
    <row r="14" spans="1:32" ht="11.25" customHeight="1">
      <c r="A14" s="216">
        <v>12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15" t="e">
        <f t="shared" si="0"/>
        <v>#DIV/0!</v>
      </c>
      <c r="AA14" s="151" t="s">
        <v>10</v>
      </c>
      <c r="AB14" s="152"/>
      <c r="AC14" s="2">
        <v>12</v>
      </c>
      <c r="AD14" s="151" t="s">
        <v>10</v>
      </c>
      <c r="AE14" s="254"/>
      <c r="AF14" s="1"/>
    </row>
    <row r="15" spans="1:32" ht="11.25" customHeight="1">
      <c r="A15" s="216">
        <v>13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15" t="e">
        <f t="shared" si="0"/>
        <v>#DIV/0!</v>
      </c>
      <c r="AA15" s="151" t="s">
        <v>10</v>
      </c>
      <c r="AB15" s="152"/>
      <c r="AC15" s="2">
        <v>13</v>
      </c>
      <c r="AD15" s="151" t="s">
        <v>10</v>
      </c>
      <c r="AE15" s="254"/>
      <c r="AF15" s="1"/>
    </row>
    <row r="16" spans="1:32" ht="11.25" customHeight="1">
      <c r="A16" s="216">
        <v>14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15" t="e">
        <f t="shared" si="0"/>
        <v>#DIV/0!</v>
      </c>
      <c r="AA16" s="151" t="s">
        <v>10</v>
      </c>
      <c r="AB16" s="152"/>
      <c r="AC16" s="2">
        <v>14</v>
      </c>
      <c r="AD16" s="151" t="s">
        <v>10</v>
      </c>
      <c r="AE16" s="254"/>
      <c r="AF16" s="1"/>
    </row>
    <row r="17" spans="1:32" ht="11.25" customHeight="1">
      <c r="A17" s="216">
        <v>15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15" t="e">
        <f t="shared" si="0"/>
        <v>#DIV/0!</v>
      </c>
      <c r="AA17" s="151" t="s">
        <v>10</v>
      </c>
      <c r="AB17" s="152"/>
      <c r="AC17" s="2">
        <v>15</v>
      </c>
      <c r="AD17" s="151" t="s">
        <v>10</v>
      </c>
      <c r="AE17" s="254"/>
      <c r="AF17" s="1"/>
    </row>
    <row r="18" spans="1:32" ht="11.25" customHeight="1">
      <c r="A18" s="216">
        <v>16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15" t="e">
        <f t="shared" si="0"/>
        <v>#DIV/0!</v>
      </c>
      <c r="AA18" s="151" t="s">
        <v>10</v>
      </c>
      <c r="AB18" s="152"/>
      <c r="AC18" s="2">
        <v>16</v>
      </c>
      <c r="AD18" s="151" t="s">
        <v>10</v>
      </c>
      <c r="AE18" s="254"/>
      <c r="AF18" s="1"/>
    </row>
    <row r="19" spans="1:32" ht="11.25" customHeight="1">
      <c r="A19" s="216">
        <v>17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15" t="e">
        <f t="shared" si="0"/>
        <v>#DIV/0!</v>
      </c>
      <c r="AA19" s="151" t="s">
        <v>10</v>
      </c>
      <c r="AB19" s="152"/>
      <c r="AC19" s="2">
        <v>17</v>
      </c>
      <c r="AD19" s="151" t="s">
        <v>10</v>
      </c>
      <c r="AE19" s="254"/>
      <c r="AF19" s="1"/>
    </row>
    <row r="20" spans="1:32" ht="11.25" customHeight="1">
      <c r="A20" s="216">
        <v>18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15" t="e">
        <f aca="true" t="shared" si="1" ref="Z20:Z33">AVERAGE(B20:Y20)</f>
        <v>#DIV/0!</v>
      </c>
      <c r="AA20" s="151" t="s">
        <v>10</v>
      </c>
      <c r="AB20" s="152"/>
      <c r="AC20" s="2">
        <v>18</v>
      </c>
      <c r="AD20" s="151" t="s">
        <v>10</v>
      </c>
      <c r="AE20" s="254"/>
      <c r="AF20" s="1"/>
    </row>
    <row r="21" spans="1:32" ht="11.25" customHeight="1">
      <c r="A21" s="216">
        <v>19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15" t="e">
        <f t="shared" si="1"/>
        <v>#DIV/0!</v>
      </c>
      <c r="AA21" s="151" t="s">
        <v>10</v>
      </c>
      <c r="AB21" s="152"/>
      <c r="AC21" s="2">
        <v>19</v>
      </c>
      <c r="AD21" s="151" t="s">
        <v>10</v>
      </c>
      <c r="AE21" s="254"/>
      <c r="AF21" s="1"/>
    </row>
    <row r="22" spans="1:32" ht="11.25" customHeight="1">
      <c r="A22" s="224">
        <v>20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25" t="e">
        <f t="shared" si="1"/>
        <v>#DIV/0!</v>
      </c>
      <c r="AA22" s="157" t="s">
        <v>10</v>
      </c>
      <c r="AB22" s="211"/>
      <c r="AC22" s="212">
        <v>20</v>
      </c>
      <c r="AD22" s="157" t="s">
        <v>10</v>
      </c>
      <c r="AE22" s="255"/>
      <c r="AF22" s="1"/>
    </row>
    <row r="23" spans="1:32" ht="11.25" customHeight="1">
      <c r="A23" s="216">
        <v>21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15" t="e">
        <f t="shared" si="1"/>
        <v>#DIV/0!</v>
      </c>
      <c r="AA23" s="151" t="s">
        <v>10</v>
      </c>
      <c r="AB23" s="152"/>
      <c r="AC23" s="2">
        <v>21</v>
      </c>
      <c r="AD23" s="151" t="s">
        <v>10</v>
      </c>
      <c r="AE23" s="254"/>
      <c r="AF23" s="1"/>
    </row>
    <row r="24" spans="1:32" ht="11.25" customHeight="1">
      <c r="A24" s="216">
        <v>22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15" t="e">
        <f t="shared" si="1"/>
        <v>#DIV/0!</v>
      </c>
      <c r="AA24" s="151" t="s">
        <v>10</v>
      </c>
      <c r="AB24" s="152"/>
      <c r="AC24" s="2">
        <v>22</v>
      </c>
      <c r="AD24" s="151" t="s">
        <v>10</v>
      </c>
      <c r="AE24" s="254"/>
      <c r="AF24" s="1"/>
    </row>
    <row r="25" spans="1:32" ht="11.25" customHeight="1">
      <c r="A25" s="216">
        <v>23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15" t="e">
        <f t="shared" si="1"/>
        <v>#DIV/0!</v>
      </c>
      <c r="AA25" s="151" t="s">
        <v>10</v>
      </c>
      <c r="AB25" s="152"/>
      <c r="AC25" s="2">
        <v>23</v>
      </c>
      <c r="AD25" s="151" t="s">
        <v>10</v>
      </c>
      <c r="AE25" s="254"/>
      <c r="AF25" s="1"/>
    </row>
    <row r="26" spans="1:32" ht="11.25" customHeight="1">
      <c r="A26" s="216">
        <v>24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15" t="e">
        <f t="shared" si="1"/>
        <v>#DIV/0!</v>
      </c>
      <c r="AA26" s="151" t="s">
        <v>10</v>
      </c>
      <c r="AB26" s="152"/>
      <c r="AC26" s="2">
        <v>24</v>
      </c>
      <c r="AD26" s="151" t="s">
        <v>10</v>
      </c>
      <c r="AE26" s="254"/>
      <c r="AF26" s="1"/>
    </row>
    <row r="27" spans="1:32" ht="11.25" customHeight="1">
      <c r="A27" s="216">
        <v>25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15" t="e">
        <f t="shared" si="1"/>
        <v>#DIV/0!</v>
      </c>
      <c r="AA27" s="151" t="s">
        <v>10</v>
      </c>
      <c r="AB27" s="152"/>
      <c r="AC27" s="2">
        <v>25</v>
      </c>
      <c r="AD27" s="151" t="s">
        <v>10</v>
      </c>
      <c r="AE27" s="254"/>
      <c r="AF27" s="1"/>
    </row>
    <row r="28" spans="1:32" ht="11.25" customHeight="1">
      <c r="A28" s="216">
        <v>26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15" t="e">
        <f t="shared" si="1"/>
        <v>#DIV/0!</v>
      </c>
      <c r="AA28" s="151" t="s">
        <v>10</v>
      </c>
      <c r="AB28" s="152"/>
      <c r="AC28" s="2">
        <v>26</v>
      </c>
      <c r="AD28" s="151" t="s">
        <v>10</v>
      </c>
      <c r="AE28" s="254"/>
      <c r="AF28" s="1"/>
    </row>
    <row r="29" spans="1:32" ht="11.25" customHeight="1">
      <c r="A29" s="216">
        <v>27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15" t="e">
        <f t="shared" si="1"/>
        <v>#DIV/0!</v>
      </c>
      <c r="AA29" s="151" t="s">
        <v>10</v>
      </c>
      <c r="AB29" s="152"/>
      <c r="AC29" s="2">
        <v>27</v>
      </c>
      <c r="AD29" s="151" t="s">
        <v>10</v>
      </c>
      <c r="AE29" s="254"/>
      <c r="AF29" s="1"/>
    </row>
    <row r="30" spans="1:32" ht="11.25" customHeight="1">
      <c r="A30" s="216">
        <v>28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15" t="e">
        <f t="shared" si="1"/>
        <v>#DIV/0!</v>
      </c>
      <c r="AA30" s="151" t="s">
        <v>10</v>
      </c>
      <c r="AB30" s="152"/>
      <c r="AC30" s="2">
        <v>28</v>
      </c>
      <c r="AD30" s="151" t="s">
        <v>10</v>
      </c>
      <c r="AE30" s="254"/>
      <c r="AF30" s="1"/>
    </row>
    <row r="31" spans="1:32" ht="11.25" customHeight="1">
      <c r="A31" s="216">
        <v>29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15" t="e">
        <f t="shared" si="1"/>
        <v>#DIV/0!</v>
      </c>
      <c r="AA31" s="151" t="s">
        <v>10</v>
      </c>
      <c r="AB31" s="152"/>
      <c r="AC31" s="2">
        <v>29</v>
      </c>
      <c r="AD31" s="151" t="s">
        <v>10</v>
      </c>
      <c r="AE31" s="254"/>
      <c r="AF31" s="1"/>
    </row>
    <row r="32" spans="1:32" ht="11.25" customHeight="1">
      <c r="A32" s="216">
        <v>30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15" t="e">
        <f t="shared" si="1"/>
        <v>#DIV/0!</v>
      </c>
      <c r="AA32" s="151" t="s">
        <v>10</v>
      </c>
      <c r="AB32" s="152"/>
      <c r="AC32" s="2">
        <v>30</v>
      </c>
      <c r="AD32" s="151" t="s">
        <v>10</v>
      </c>
      <c r="AE32" s="254"/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 t="e">
        <f t="shared" si="1"/>
        <v>#DIV/0!</v>
      </c>
      <c r="AA33" s="151" t="s">
        <v>10</v>
      </c>
      <c r="AB33" s="152"/>
      <c r="AC33" s="2">
        <v>31</v>
      </c>
      <c r="AD33" s="151" t="s">
        <v>10</v>
      </c>
      <c r="AE33" s="254"/>
      <c r="AF33" s="1"/>
    </row>
    <row r="34" spans="1:32" ht="15" customHeight="1">
      <c r="A34" s="217" t="s">
        <v>11</v>
      </c>
      <c r="B34" s="218" t="e">
        <f>AVERAGE(B3:B33)</f>
        <v>#DIV/0!</v>
      </c>
      <c r="C34" s="218" t="e">
        <f aca="true" t="shared" si="2" ref="C34:R34">AVERAGE(C3:C33)</f>
        <v>#DIV/0!</v>
      </c>
      <c r="D34" s="218" t="e">
        <f t="shared" si="2"/>
        <v>#DIV/0!</v>
      </c>
      <c r="E34" s="218" t="e">
        <f t="shared" si="2"/>
        <v>#DIV/0!</v>
      </c>
      <c r="F34" s="218" t="e">
        <f t="shared" si="2"/>
        <v>#DIV/0!</v>
      </c>
      <c r="G34" s="218" t="e">
        <f t="shared" si="2"/>
        <v>#DIV/0!</v>
      </c>
      <c r="H34" s="218" t="e">
        <f t="shared" si="2"/>
        <v>#DIV/0!</v>
      </c>
      <c r="I34" s="218" t="e">
        <f t="shared" si="2"/>
        <v>#DIV/0!</v>
      </c>
      <c r="J34" s="218" t="e">
        <f t="shared" si="2"/>
        <v>#DIV/0!</v>
      </c>
      <c r="K34" s="218" t="e">
        <f t="shared" si="2"/>
        <v>#DIV/0!</v>
      </c>
      <c r="L34" s="218" t="e">
        <f t="shared" si="2"/>
        <v>#DIV/0!</v>
      </c>
      <c r="M34" s="218" t="e">
        <f t="shared" si="2"/>
        <v>#DIV/0!</v>
      </c>
      <c r="N34" s="218" t="e">
        <f t="shared" si="2"/>
        <v>#DIV/0!</v>
      </c>
      <c r="O34" s="218" t="e">
        <f t="shared" si="2"/>
        <v>#DIV/0!</v>
      </c>
      <c r="P34" s="218" t="e">
        <f t="shared" si="2"/>
        <v>#DIV/0!</v>
      </c>
      <c r="Q34" s="218" t="e">
        <f t="shared" si="2"/>
        <v>#DIV/0!</v>
      </c>
      <c r="R34" s="218" t="e">
        <f t="shared" si="2"/>
        <v>#DIV/0!</v>
      </c>
      <c r="S34" s="218" t="e">
        <f aca="true" t="shared" si="3" ref="S34:Y34">AVERAGE(S3:S33)</f>
        <v>#DIV/0!</v>
      </c>
      <c r="T34" s="218" t="e">
        <f t="shared" si="3"/>
        <v>#DIV/0!</v>
      </c>
      <c r="U34" s="218" t="e">
        <f t="shared" si="3"/>
        <v>#DIV/0!</v>
      </c>
      <c r="V34" s="218" t="e">
        <f t="shared" si="3"/>
        <v>#DIV/0!</v>
      </c>
      <c r="W34" s="218" t="e">
        <f t="shared" si="3"/>
        <v>#DIV/0!</v>
      </c>
      <c r="X34" s="218" t="e">
        <f t="shared" si="3"/>
        <v>#DIV/0!</v>
      </c>
      <c r="Y34" s="218" t="e">
        <f t="shared" si="3"/>
        <v>#DIV/0!</v>
      </c>
      <c r="Z34" s="218" t="e">
        <f>AVERAGE(B3:Y33)</f>
        <v>#DIV/0!</v>
      </c>
      <c r="AA34" s="219" t="e">
        <f>(AVERAGE(最高))</f>
        <v>#DIV/0!</v>
      </c>
      <c r="AB34" s="220"/>
      <c r="AC34" s="221"/>
      <c r="AD34" s="219" t="e">
        <f>(AVERAGE(最低))</f>
        <v>#DIV/0!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12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13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14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15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16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17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18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19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20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21</v>
      </c>
      <c r="B45" s="205"/>
      <c r="C45" s="205" t="s">
        <v>4</v>
      </c>
      <c r="D45" s="207" t="s">
        <v>7</v>
      </c>
      <c r="E45" s="198"/>
      <c r="F45" s="206" t="s">
        <v>22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0</v>
      </c>
      <c r="C46" s="3"/>
      <c r="D46" s="159"/>
      <c r="E46" s="198"/>
      <c r="F46" s="156"/>
      <c r="G46" s="166">
        <f>MIN(最低)</f>
        <v>0</v>
      </c>
      <c r="H46" s="3"/>
      <c r="I46" s="256"/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95"/>
      <c r="D48" s="196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10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16.90999984741211</v>
      </c>
      <c r="C3" s="208">
        <v>16.68000030517578</v>
      </c>
      <c r="D3" s="208">
        <v>16.270000457763672</v>
      </c>
      <c r="E3" s="208">
        <v>15.949999809265137</v>
      </c>
      <c r="F3" s="208">
        <v>16.709999084472656</v>
      </c>
      <c r="G3" s="208">
        <v>16.389999389648438</v>
      </c>
      <c r="H3" s="208">
        <v>16.899999618530273</v>
      </c>
      <c r="I3" s="208">
        <v>17.65999984741211</v>
      </c>
      <c r="J3" s="208">
        <v>18.399999618530273</v>
      </c>
      <c r="K3" s="208">
        <v>18.389999389648438</v>
      </c>
      <c r="L3" s="208">
        <v>18.15999984741211</v>
      </c>
      <c r="M3" s="208">
        <v>18.219999313354492</v>
      </c>
      <c r="N3" s="208">
        <v>18.100000381469727</v>
      </c>
      <c r="O3" s="208">
        <v>17.979999542236328</v>
      </c>
      <c r="P3" s="208">
        <v>17.860000610351562</v>
      </c>
      <c r="Q3" s="208">
        <v>17.8799991607666</v>
      </c>
      <c r="R3" s="208">
        <v>18.229999542236328</v>
      </c>
      <c r="S3" s="208">
        <v>17.989999771118164</v>
      </c>
      <c r="T3" s="208">
        <v>18.139999389648438</v>
      </c>
      <c r="U3" s="208">
        <v>18.059999465942383</v>
      </c>
      <c r="V3" s="208">
        <v>17.969999313354492</v>
      </c>
      <c r="W3" s="208">
        <v>18.209999084472656</v>
      </c>
      <c r="X3" s="208">
        <v>17.979999542236328</v>
      </c>
      <c r="Y3" s="208">
        <v>17.84000015258789</v>
      </c>
      <c r="Z3" s="215">
        <f aca="true" t="shared" si="0" ref="Z3:Z33">AVERAGE(B3:Y3)</f>
        <v>17.619999686876934</v>
      </c>
      <c r="AA3" s="151">
        <v>18.700000762939453</v>
      </c>
      <c r="AB3" s="152" t="s">
        <v>290</v>
      </c>
      <c r="AC3" s="2">
        <v>1</v>
      </c>
      <c r="AD3" s="151">
        <v>15.890000343322754</v>
      </c>
      <c r="AE3" s="254" t="s">
        <v>291</v>
      </c>
      <c r="AF3" s="1"/>
    </row>
    <row r="4" spans="1:32" ht="11.25" customHeight="1">
      <c r="A4" s="216">
        <v>2</v>
      </c>
      <c r="B4" s="208">
        <v>17.979999542236328</v>
      </c>
      <c r="C4" s="208">
        <v>17.8799991607666</v>
      </c>
      <c r="D4" s="208">
        <v>17.860000610351562</v>
      </c>
      <c r="E4" s="208">
        <v>17.860000610351562</v>
      </c>
      <c r="F4" s="208">
        <v>18.010000228881836</v>
      </c>
      <c r="G4" s="208">
        <v>18.06999969482422</v>
      </c>
      <c r="H4" s="208">
        <v>18.1299991607666</v>
      </c>
      <c r="I4" s="208">
        <v>18.75</v>
      </c>
      <c r="J4" s="208">
        <v>20.3799991607666</v>
      </c>
      <c r="K4" s="208">
        <v>20.969999313354492</v>
      </c>
      <c r="L4" s="208">
        <v>22.559999465942383</v>
      </c>
      <c r="M4" s="208">
        <v>25.559999465942383</v>
      </c>
      <c r="N4" s="208">
        <v>24.59000015258789</v>
      </c>
      <c r="O4" s="208">
        <v>25.940000534057617</v>
      </c>
      <c r="P4" s="208">
        <v>25.799999237060547</v>
      </c>
      <c r="Q4" s="208">
        <v>24.709999084472656</v>
      </c>
      <c r="R4" s="208">
        <v>22.899999618530273</v>
      </c>
      <c r="S4" s="209">
        <v>21.170000076293945</v>
      </c>
      <c r="T4" s="208">
        <v>19.170000076293945</v>
      </c>
      <c r="U4" s="208">
        <v>17.899999618530273</v>
      </c>
      <c r="V4" s="208">
        <v>16.899999618530273</v>
      </c>
      <c r="W4" s="208">
        <v>16.309999465942383</v>
      </c>
      <c r="X4" s="208">
        <v>15.420000076293945</v>
      </c>
      <c r="Y4" s="208">
        <v>16.020000457763672</v>
      </c>
      <c r="Z4" s="215">
        <f t="shared" si="0"/>
        <v>20.03499976793925</v>
      </c>
      <c r="AA4" s="151">
        <v>26.3700008392334</v>
      </c>
      <c r="AB4" s="152" t="s">
        <v>292</v>
      </c>
      <c r="AC4" s="2">
        <v>2</v>
      </c>
      <c r="AD4" s="151">
        <v>14.65999984741211</v>
      </c>
      <c r="AE4" s="254" t="s">
        <v>293</v>
      </c>
      <c r="AF4" s="1"/>
    </row>
    <row r="5" spans="1:32" ht="11.25" customHeight="1">
      <c r="A5" s="216">
        <v>3</v>
      </c>
      <c r="B5" s="208">
        <v>14.819999694824219</v>
      </c>
      <c r="C5" s="208">
        <v>15.15999984741211</v>
      </c>
      <c r="D5" s="208">
        <v>14.079999923706055</v>
      </c>
      <c r="E5" s="208">
        <v>15</v>
      </c>
      <c r="F5" s="208">
        <v>17.209999084472656</v>
      </c>
      <c r="G5" s="208">
        <v>16.299999237060547</v>
      </c>
      <c r="H5" s="208">
        <v>16.760000228881836</v>
      </c>
      <c r="I5" s="208">
        <v>20.010000228881836</v>
      </c>
      <c r="J5" s="208">
        <v>21.65999984741211</v>
      </c>
      <c r="K5" s="208">
        <v>22.780000686645508</v>
      </c>
      <c r="L5" s="208">
        <v>23.389999389648438</v>
      </c>
      <c r="M5" s="208">
        <v>24.31999969482422</v>
      </c>
      <c r="N5" s="208">
        <v>23.510000228881836</v>
      </c>
      <c r="O5" s="208">
        <v>22.75</v>
      </c>
      <c r="P5" s="208">
        <v>21.739999771118164</v>
      </c>
      <c r="Q5" s="208">
        <v>22.389999389648438</v>
      </c>
      <c r="R5" s="208">
        <v>20.93000030517578</v>
      </c>
      <c r="S5" s="208">
        <v>19.68000030517578</v>
      </c>
      <c r="T5" s="208">
        <v>19.15999984741211</v>
      </c>
      <c r="U5" s="208">
        <v>17.469999313354492</v>
      </c>
      <c r="V5" s="208">
        <v>16.540000915527344</v>
      </c>
      <c r="W5" s="208">
        <v>16.56999969482422</v>
      </c>
      <c r="X5" s="208">
        <v>14.6899995803833</v>
      </c>
      <c r="Y5" s="208">
        <v>14.210000038146973</v>
      </c>
      <c r="Z5" s="215">
        <f t="shared" si="0"/>
        <v>18.797083218892414</v>
      </c>
      <c r="AA5" s="151">
        <v>25.219999313354492</v>
      </c>
      <c r="AB5" s="152" t="s">
        <v>294</v>
      </c>
      <c r="AC5" s="2">
        <v>3</v>
      </c>
      <c r="AD5" s="151">
        <v>13.760000228881836</v>
      </c>
      <c r="AE5" s="254" t="s">
        <v>295</v>
      </c>
      <c r="AF5" s="1"/>
    </row>
    <row r="6" spans="1:32" ht="11.25" customHeight="1">
      <c r="A6" s="216">
        <v>4</v>
      </c>
      <c r="B6" s="208">
        <v>13.369999885559082</v>
      </c>
      <c r="C6" s="208">
        <v>12.84000015258789</v>
      </c>
      <c r="D6" s="208">
        <v>12.699999809265137</v>
      </c>
      <c r="E6" s="208">
        <v>12.100000381469727</v>
      </c>
      <c r="F6" s="208">
        <v>11.819999694824219</v>
      </c>
      <c r="G6" s="208">
        <v>14.670000076293945</v>
      </c>
      <c r="H6" s="208">
        <v>13.8100004196167</v>
      </c>
      <c r="I6" s="208">
        <v>18.09000015258789</v>
      </c>
      <c r="J6" s="208">
        <v>19.209999084472656</v>
      </c>
      <c r="K6" s="208">
        <v>19.610000610351562</v>
      </c>
      <c r="L6" s="208">
        <v>19.549999237060547</v>
      </c>
      <c r="M6" s="208">
        <v>19.959999084472656</v>
      </c>
      <c r="N6" s="208">
        <v>19.469999313354492</v>
      </c>
      <c r="O6" s="208">
        <v>19.350000381469727</v>
      </c>
      <c r="P6" s="208">
        <v>19.31999969482422</v>
      </c>
      <c r="Q6" s="208">
        <v>18.81999969482422</v>
      </c>
      <c r="R6" s="208">
        <v>18.31999969482422</v>
      </c>
      <c r="S6" s="208">
        <v>18.09000015258789</v>
      </c>
      <c r="T6" s="208">
        <v>18.040000915527344</v>
      </c>
      <c r="U6" s="208">
        <v>17.649999618530273</v>
      </c>
      <c r="V6" s="208">
        <v>17.829999923706055</v>
      </c>
      <c r="W6" s="208">
        <v>17.790000915527344</v>
      </c>
      <c r="X6" s="208">
        <v>17.780000686645508</v>
      </c>
      <c r="Y6" s="208">
        <v>17.75</v>
      </c>
      <c r="Z6" s="215">
        <f t="shared" si="0"/>
        <v>16.997499982515972</v>
      </c>
      <c r="AA6" s="151">
        <v>20.670000076293945</v>
      </c>
      <c r="AB6" s="152" t="s">
        <v>296</v>
      </c>
      <c r="AC6" s="2">
        <v>4</v>
      </c>
      <c r="AD6" s="151">
        <v>11.279999732971191</v>
      </c>
      <c r="AE6" s="254" t="s">
        <v>140</v>
      </c>
      <c r="AF6" s="1"/>
    </row>
    <row r="7" spans="1:32" ht="11.25" customHeight="1">
      <c r="A7" s="216">
        <v>5</v>
      </c>
      <c r="B7" s="208">
        <v>17.809999465942383</v>
      </c>
      <c r="C7" s="208">
        <v>17.940000534057617</v>
      </c>
      <c r="D7" s="208">
        <v>16.920000076293945</v>
      </c>
      <c r="E7" s="208">
        <v>17.15999984741211</v>
      </c>
      <c r="F7" s="208">
        <v>18.110000610351562</v>
      </c>
      <c r="G7" s="208">
        <v>18.270000457763672</v>
      </c>
      <c r="H7" s="208">
        <v>18.489999771118164</v>
      </c>
      <c r="I7" s="208">
        <v>18.920000076293945</v>
      </c>
      <c r="J7" s="208">
        <v>19.1299991607666</v>
      </c>
      <c r="K7" s="208">
        <v>17.719999313354492</v>
      </c>
      <c r="L7" s="208">
        <v>17.75</v>
      </c>
      <c r="M7" s="208">
        <v>18.59000015258789</v>
      </c>
      <c r="N7" s="208">
        <v>18.639999389648438</v>
      </c>
      <c r="O7" s="208">
        <v>17.829999923706055</v>
      </c>
      <c r="P7" s="208">
        <v>17.93000030517578</v>
      </c>
      <c r="Q7" s="208">
        <v>17.959999084472656</v>
      </c>
      <c r="R7" s="208">
        <v>17.989999771118164</v>
      </c>
      <c r="S7" s="208">
        <v>17.719999313354492</v>
      </c>
      <c r="T7" s="208">
        <v>17.5</v>
      </c>
      <c r="U7" s="208">
        <v>17.299999237060547</v>
      </c>
      <c r="V7" s="208">
        <v>17.239999771118164</v>
      </c>
      <c r="W7" s="208">
        <v>17.110000610351562</v>
      </c>
      <c r="X7" s="208">
        <v>17.170000076293945</v>
      </c>
      <c r="Y7" s="208">
        <v>16.610000610351562</v>
      </c>
      <c r="Z7" s="215">
        <f t="shared" si="0"/>
        <v>17.825416564941406</v>
      </c>
      <c r="AA7" s="151">
        <v>19.34000015258789</v>
      </c>
      <c r="AB7" s="152" t="s">
        <v>297</v>
      </c>
      <c r="AC7" s="2">
        <v>5</v>
      </c>
      <c r="AD7" s="151">
        <v>16.59000015258789</v>
      </c>
      <c r="AE7" s="254" t="s">
        <v>40</v>
      </c>
      <c r="AF7" s="1"/>
    </row>
    <row r="8" spans="1:32" ht="11.25" customHeight="1">
      <c r="A8" s="216">
        <v>6</v>
      </c>
      <c r="B8" s="208">
        <v>16.09000015258789</v>
      </c>
      <c r="C8" s="208">
        <v>15.800000190734863</v>
      </c>
      <c r="D8" s="208">
        <v>15.649999618530273</v>
      </c>
      <c r="E8" s="208">
        <v>15.180000305175781</v>
      </c>
      <c r="F8" s="208">
        <v>15.489999771118164</v>
      </c>
      <c r="G8" s="208">
        <v>14.489999771118164</v>
      </c>
      <c r="H8" s="208">
        <v>15.539999961853027</v>
      </c>
      <c r="I8" s="208">
        <v>17.579999923706055</v>
      </c>
      <c r="J8" s="208">
        <v>20.75</v>
      </c>
      <c r="K8" s="208">
        <v>21.40999984741211</v>
      </c>
      <c r="L8" s="208">
        <v>21.31999969482422</v>
      </c>
      <c r="M8" s="208">
        <v>21.940000534057617</v>
      </c>
      <c r="N8" s="208">
        <v>22.229999542236328</v>
      </c>
      <c r="O8" s="208">
        <v>21.979999542236328</v>
      </c>
      <c r="P8" s="208">
        <v>21.3799991607666</v>
      </c>
      <c r="Q8" s="208">
        <v>20.729999542236328</v>
      </c>
      <c r="R8" s="208">
        <v>19.579999923706055</v>
      </c>
      <c r="S8" s="208">
        <v>19.149999618530273</v>
      </c>
      <c r="T8" s="208">
        <v>18.729999542236328</v>
      </c>
      <c r="U8" s="208">
        <v>17.81999969482422</v>
      </c>
      <c r="V8" s="208">
        <v>17.889999389648438</v>
      </c>
      <c r="W8" s="208">
        <v>16.989999771118164</v>
      </c>
      <c r="X8" s="208">
        <v>16.190000534057617</v>
      </c>
      <c r="Y8" s="208">
        <v>16.489999771118164</v>
      </c>
      <c r="Z8" s="215">
        <f t="shared" si="0"/>
        <v>18.34999982515971</v>
      </c>
      <c r="AA8" s="151">
        <v>22.940000534057617</v>
      </c>
      <c r="AB8" s="152" t="s">
        <v>298</v>
      </c>
      <c r="AC8" s="2">
        <v>6</v>
      </c>
      <c r="AD8" s="151">
        <v>14.380000114440918</v>
      </c>
      <c r="AE8" s="254" t="s">
        <v>299</v>
      </c>
      <c r="AF8" s="1"/>
    </row>
    <row r="9" spans="1:32" ht="11.25" customHeight="1">
      <c r="A9" s="216">
        <v>7</v>
      </c>
      <c r="B9" s="208">
        <v>17.170000076293945</v>
      </c>
      <c r="C9" s="208">
        <v>17.170000076293945</v>
      </c>
      <c r="D9" s="208">
        <v>17.059999465942383</v>
      </c>
      <c r="E9" s="208">
        <v>16.799999237060547</v>
      </c>
      <c r="F9" s="208">
        <v>17.329999923706055</v>
      </c>
      <c r="G9" s="208">
        <v>17.040000915527344</v>
      </c>
      <c r="H9" s="208">
        <v>17.34000015258789</v>
      </c>
      <c r="I9" s="208">
        <v>17.540000915527344</v>
      </c>
      <c r="J9" s="208">
        <v>18.200000762939453</v>
      </c>
      <c r="K9" s="208">
        <v>18.780000686645508</v>
      </c>
      <c r="L9" s="208">
        <v>18.950000762939453</v>
      </c>
      <c r="M9" s="208">
        <v>20.40999984741211</v>
      </c>
      <c r="N9" s="208">
        <v>19.950000762939453</v>
      </c>
      <c r="O9" s="208">
        <v>19.559999465942383</v>
      </c>
      <c r="P9" s="208">
        <v>19.06999969482422</v>
      </c>
      <c r="Q9" s="208">
        <v>18.670000076293945</v>
      </c>
      <c r="R9" s="208">
        <v>18.020000457763672</v>
      </c>
      <c r="S9" s="208">
        <v>17.81999969482422</v>
      </c>
      <c r="T9" s="208">
        <v>17.290000915527344</v>
      </c>
      <c r="U9" s="208">
        <v>17.110000610351562</v>
      </c>
      <c r="V9" s="208">
        <v>16.739999771118164</v>
      </c>
      <c r="W9" s="208">
        <v>16.450000762939453</v>
      </c>
      <c r="X9" s="208">
        <v>16.209999084472656</v>
      </c>
      <c r="Y9" s="208">
        <v>15.90999984741211</v>
      </c>
      <c r="Z9" s="215">
        <f t="shared" si="0"/>
        <v>17.774583498636883</v>
      </c>
      <c r="AA9" s="151">
        <v>20.719999313354492</v>
      </c>
      <c r="AB9" s="152" t="s">
        <v>178</v>
      </c>
      <c r="AC9" s="2">
        <v>7</v>
      </c>
      <c r="AD9" s="151">
        <v>15.90999984741211</v>
      </c>
      <c r="AE9" s="254" t="s">
        <v>34</v>
      </c>
      <c r="AF9" s="1"/>
    </row>
    <row r="10" spans="1:32" ht="11.25" customHeight="1">
      <c r="A10" s="216">
        <v>8</v>
      </c>
      <c r="B10" s="208">
        <v>15.8100004196167</v>
      </c>
      <c r="C10" s="208">
        <v>15.949999809265137</v>
      </c>
      <c r="D10" s="208">
        <v>16.079999923706055</v>
      </c>
      <c r="E10" s="208">
        <v>16.329999923706055</v>
      </c>
      <c r="F10" s="208">
        <v>16.440000534057617</v>
      </c>
      <c r="G10" s="208">
        <v>16.600000381469727</v>
      </c>
      <c r="H10" s="208">
        <v>16.920000076293945</v>
      </c>
      <c r="I10" s="208">
        <v>17.670000076293945</v>
      </c>
      <c r="J10" s="208">
        <v>17.149999618530273</v>
      </c>
      <c r="K10" s="208">
        <v>16.030000686645508</v>
      </c>
      <c r="L10" s="208">
        <v>16.739999771118164</v>
      </c>
      <c r="M10" s="208">
        <v>16.649999618530273</v>
      </c>
      <c r="N10" s="208">
        <v>16.09000015258789</v>
      </c>
      <c r="O10" s="208">
        <v>15.760000228881836</v>
      </c>
      <c r="P10" s="208">
        <v>15.640000343322754</v>
      </c>
      <c r="Q10" s="208">
        <v>15.25</v>
      </c>
      <c r="R10" s="208">
        <v>15.300000190734863</v>
      </c>
      <c r="S10" s="208">
        <v>15.930000305175781</v>
      </c>
      <c r="T10" s="208">
        <v>16.440000534057617</v>
      </c>
      <c r="U10" s="208">
        <v>17.15999984741211</v>
      </c>
      <c r="V10" s="208">
        <v>17.170000076293945</v>
      </c>
      <c r="W10" s="208">
        <v>16.979999542236328</v>
      </c>
      <c r="X10" s="208">
        <v>17.290000915527344</v>
      </c>
      <c r="Y10" s="208">
        <v>17.15999984741211</v>
      </c>
      <c r="Z10" s="215">
        <f t="shared" si="0"/>
        <v>16.4391667842865</v>
      </c>
      <c r="AA10" s="151">
        <v>17.829999923706055</v>
      </c>
      <c r="AB10" s="152" t="s">
        <v>300</v>
      </c>
      <c r="AC10" s="2">
        <v>8</v>
      </c>
      <c r="AD10" s="151">
        <v>15.0600004196167</v>
      </c>
      <c r="AE10" s="254" t="s">
        <v>231</v>
      </c>
      <c r="AF10" s="1"/>
    </row>
    <row r="11" spans="1:32" ht="11.25" customHeight="1">
      <c r="A11" s="216">
        <v>9</v>
      </c>
      <c r="B11" s="208">
        <v>17.020000457763672</v>
      </c>
      <c r="C11" s="208">
        <v>17.1299991607666</v>
      </c>
      <c r="D11" s="208">
        <v>16.979999542236328</v>
      </c>
      <c r="E11" s="208">
        <v>17.1200008392334</v>
      </c>
      <c r="F11" s="208">
        <v>17.200000762939453</v>
      </c>
      <c r="G11" s="208">
        <v>17.149999618530273</v>
      </c>
      <c r="H11" s="208">
        <v>17.940000534057617</v>
      </c>
      <c r="I11" s="208">
        <v>19.139999389648438</v>
      </c>
      <c r="J11" s="208">
        <v>19.940000534057617</v>
      </c>
      <c r="K11" s="208">
        <v>20.290000915527344</v>
      </c>
      <c r="L11" s="208">
        <v>21.15999984741211</v>
      </c>
      <c r="M11" s="208">
        <v>21.209999084472656</v>
      </c>
      <c r="N11" s="208">
        <v>20.219999313354492</v>
      </c>
      <c r="O11" s="208">
        <v>19.940000534057617</v>
      </c>
      <c r="P11" s="208">
        <v>19.139999389648438</v>
      </c>
      <c r="Q11" s="208">
        <v>18.270000457763672</v>
      </c>
      <c r="R11" s="208">
        <v>17.639999389648438</v>
      </c>
      <c r="S11" s="208">
        <v>17.530000686645508</v>
      </c>
      <c r="T11" s="208">
        <v>17.190000534057617</v>
      </c>
      <c r="U11" s="208">
        <v>16.639999389648438</v>
      </c>
      <c r="V11" s="208">
        <v>16.389999389648438</v>
      </c>
      <c r="W11" s="208">
        <v>16.579999923706055</v>
      </c>
      <c r="X11" s="208">
        <v>16.670000076293945</v>
      </c>
      <c r="Y11" s="208">
        <v>16.760000228881836</v>
      </c>
      <c r="Z11" s="215">
        <f t="shared" si="0"/>
        <v>18.135416666666668</v>
      </c>
      <c r="AA11" s="151">
        <v>21.65999984741211</v>
      </c>
      <c r="AB11" s="152" t="s">
        <v>112</v>
      </c>
      <c r="AC11" s="2">
        <v>9</v>
      </c>
      <c r="AD11" s="151">
        <v>16.31999969482422</v>
      </c>
      <c r="AE11" s="254" t="s">
        <v>301</v>
      </c>
      <c r="AF11" s="1"/>
    </row>
    <row r="12" spans="1:32" ht="11.25" customHeight="1">
      <c r="A12" s="224">
        <v>10</v>
      </c>
      <c r="B12" s="210">
        <v>16.989999771118164</v>
      </c>
      <c r="C12" s="210">
        <v>17.020000457763672</v>
      </c>
      <c r="D12" s="210">
        <v>16.139999389648438</v>
      </c>
      <c r="E12" s="210">
        <v>15.350000381469727</v>
      </c>
      <c r="F12" s="210">
        <v>15.140000343322754</v>
      </c>
      <c r="G12" s="210">
        <v>15.279999732971191</v>
      </c>
      <c r="H12" s="210">
        <v>15.510000228881836</v>
      </c>
      <c r="I12" s="210">
        <v>15.819999694824219</v>
      </c>
      <c r="J12" s="210">
        <v>16.829999923706055</v>
      </c>
      <c r="K12" s="210">
        <v>17.90999984741211</v>
      </c>
      <c r="L12" s="210">
        <v>17.889999389648438</v>
      </c>
      <c r="M12" s="210">
        <v>17.31999969482422</v>
      </c>
      <c r="N12" s="210">
        <v>17.649999618530273</v>
      </c>
      <c r="O12" s="210">
        <v>17.739999771118164</v>
      </c>
      <c r="P12" s="210">
        <v>17.520000457763672</v>
      </c>
      <c r="Q12" s="210">
        <v>16.43000030517578</v>
      </c>
      <c r="R12" s="210">
        <v>16.600000381469727</v>
      </c>
      <c r="S12" s="210">
        <v>16.639999389648438</v>
      </c>
      <c r="T12" s="210">
        <v>16.809999465942383</v>
      </c>
      <c r="U12" s="210">
        <v>18.040000915527344</v>
      </c>
      <c r="V12" s="210">
        <v>18.229999542236328</v>
      </c>
      <c r="W12" s="210">
        <v>18.329999923706055</v>
      </c>
      <c r="X12" s="210">
        <v>18.729999542236328</v>
      </c>
      <c r="Y12" s="210">
        <v>18.729999542236328</v>
      </c>
      <c r="Z12" s="225">
        <f t="shared" si="0"/>
        <v>17.0270832379659</v>
      </c>
      <c r="AA12" s="157">
        <v>18.799999237060547</v>
      </c>
      <c r="AB12" s="211" t="s">
        <v>302</v>
      </c>
      <c r="AC12" s="212">
        <v>10</v>
      </c>
      <c r="AD12" s="157">
        <v>15.0600004196167</v>
      </c>
      <c r="AE12" s="255" t="s">
        <v>52</v>
      </c>
      <c r="AF12" s="1"/>
    </row>
    <row r="13" spans="1:32" ht="11.25" customHeight="1">
      <c r="A13" s="216">
        <v>11</v>
      </c>
      <c r="B13" s="208">
        <v>18.760000228881836</v>
      </c>
      <c r="C13" s="208">
        <v>18.649999618530273</v>
      </c>
      <c r="D13" s="208">
        <v>18.43000030517578</v>
      </c>
      <c r="E13" s="208">
        <v>18.059999465942383</v>
      </c>
      <c r="F13" s="208">
        <v>17.940000534057617</v>
      </c>
      <c r="G13" s="208">
        <v>18.079999923706055</v>
      </c>
      <c r="H13" s="208">
        <v>18.489999771118164</v>
      </c>
      <c r="I13" s="208">
        <v>19.65999984741211</v>
      </c>
      <c r="J13" s="208">
        <v>20.59000015258789</v>
      </c>
      <c r="K13" s="208">
        <v>22.170000076293945</v>
      </c>
      <c r="L13" s="208">
        <v>23.790000915527344</v>
      </c>
      <c r="M13" s="208">
        <v>23.110000610351562</v>
      </c>
      <c r="N13" s="208">
        <v>23.739999771118164</v>
      </c>
      <c r="O13" s="208">
        <v>23.989999771118164</v>
      </c>
      <c r="P13" s="208">
        <v>24.200000762939453</v>
      </c>
      <c r="Q13" s="208">
        <v>23.8700008392334</v>
      </c>
      <c r="R13" s="208">
        <v>22.670000076293945</v>
      </c>
      <c r="S13" s="208">
        <v>21.270000457763672</v>
      </c>
      <c r="T13" s="208">
        <v>20.43000030517578</v>
      </c>
      <c r="U13" s="208">
        <v>20.959999084472656</v>
      </c>
      <c r="V13" s="208">
        <v>20.25</v>
      </c>
      <c r="W13" s="208">
        <v>20.350000381469727</v>
      </c>
      <c r="X13" s="208">
        <v>20.149999618530273</v>
      </c>
      <c r="Y13" s="208">
        <v>19.8799991607666</v>
      </c>
      <c r="Z13" s="215">
        <f t="shared" si="0"/>
        <v>20.81208340326945</v>
      </c>
      <c r="AA13" s="151">
        <v>24.68000030517578</v>
      </c>
      <c r="AB13" s="152" t="s">
        <v>303</v>
      </c>
      <c r="AC13" s="2">
        <v>11</v>
      </c>
      <c r="AD13" s="151">
        <v>17.8799991607666</v>
      </c>
      <c r="AE13" s="254" t="s">
        <v>36</v>
      </c>
      <c r="AF13" s="1"/>
    </row>
    <row r="14" spans="1:32" ht="11.25" customHeight="1">
      <c r="A14" s="216">
        <v>12</v>
      </c>
      <c r="B14" s="208">
        <v>19.010000228881836</v>
      </c>
      <c r="C14" s="208">
        <v>17.719999313354492</v>
      </c>
      <c r="D14" s="208">
        <v>16.959999084472656</v>
      </c>
      <c r="E14" s="208">
        <v>17.010000228881836</v>
      </c>
      <c r="F14" s="208">
        <v>15.949999809265137</v>
      </c>
      <c r="G14" s="208">
        <v>15.670000076293945</v>
      </c>
      <c r="H14" s="208">
        <v>16.06999969482422</v>
      </c>
      <c r="I14" s="208">
        <v>19.450000762939453</v>
      </c>
      <c r="J14" s="208">
        <v>20.690000534057617</v>
      </c>
      <c r="K14" s="208">
        <v>21.899999618530273</v>
      </c>
      <c r="L14" s="208">
        <v>21.739999771118164</v>
      </c>
      <c r="M14" s="208">
        <v>22.6299991607666</v>
      </c>
      <c r="N14" s="208">
        <v>22.209999084472656</v>
      </c>
      <c r="O14" s="208">
        <v>21.979999542236328</v>
      </c>
      <c r="P14" s="208">
        <v>21.829999923706055</v>
      </c>
      <c r="Q14" s="208">
        <v>21.40999984741211</v>
      </c>
      <c r="R14" s="208">
        <v>20.5</v>
      </c>
      <c r="S14" s="208">
        <v>19.25</v>
      </c>
      <c r="T14" s="208">
        <v>19.459999084472656</v>
      </c>
      <c r="U14" s="208">
        <v>18.299999237060547</v>
      </c>
      <c r="V14" s="208">
        <v>18.280000686645508</v>
      </c>
      <c r="W14" s="208">
        <v>17.510000228881836</v>
      </c>
      <c r="X14" s="208">
        <v>17.420000076293945</v>
      </c>
      <c r="Y14" s="208">
        <v>16</v>
      </c>
      <c r="Z14" s="215">
        <f t="shared" si="0"/>
        <v>19.122916499773662</v>
      </c>
      <c r="AA14" s="151">
        <v>23.18000030517578</v>
      </c>
      <c r="AB14" s="152" t="s">
        <v>105</v>
      </c>
      <c r="AC14" s="2">
        <v>12</v>
      </c>
      <c r="AD14" s="151">
        <v>15.640000343322754</v>
      </c>
      <c r="AE14" s="254" t="s">
        <v>304</v>
      </c>
      <c r="AF14" s="1"/>
    </row>
    <row r="15" spans="1:32" ht="11.25" customHeight="1">
      <c r="A15" s="216">
        <v>13</v>
      </c>
      <c r="B15" s="208">
        <v>16.469999313354492</v>
      </c>
      <c r="C15" s="208">
        <v>14.520000457763672</v>
      </c>
      <c r="D15" s="208">
        <v>13.9399995803833</v>
      </c>
      <c r="E15" s="208">
        <v>13.319999694824219</v>
      </c>
      <c r="F15" s="208">
        <v>12.859999656677246</v>
      </c>
      <c r="G15" s="208">
        <v>12.539999961853027</v>
      </c>
      <c r="H15" s="208">
        <v>13.5600004196167</v>
      </c>
      <c r="I15" s="208">
        <v>15.600000381469727</v>
      </c>
      <c r="J15" s="208">
        <v>18.540000915527344</v>
      </c>
      <c r="K15" s="208">
        <v>21.18000030517578</v>
      </c>
      <c r="L15" s="208">
        <v>23.3700008392334</v>
      </c>
      <c r="M15" s="208">
        <v>24.520000457763672</v>
      </c>
      <c r="N15" s="208">
        <v>22.790000915527344</v>
      </c>
      <c r="O15" s="208">
        <v>23.309999465942383</v>
      </c>
      <c r="P15" s="208">
        <v>23.280000686645508</v>
      </c>
      <c r="Q15" s="208">
        <v>22.829999923706055</v>
      </c>
      <c r="R15" s="208">
        <v>21.940000534057617</v>
      </c>
      <c r="S15" s="208">
        <v>19.8700008392334</v>
      </c>
      <c r="T15" s="208">
        <v>18.780000686645508</v>
      </c>
      <c r="U15" s="208">
        <v>18.15999984741211</v>
      </c>
      <c r="V15" s="208">
        <v>19.31999969482422</v>
      </c>
      <c r="W15" s="208">
        <v>17.489999771118164</v>
      </c>
      <c r="X15" s="208">
        <v>14.880000114440918</v>
      </c>
      <c r="Y15" s="208">
        <v>14.630000114440918</v>
      </c>
      <c r="Z15" s="215">
        <f t="shared" si="0"/>
        <v>18.237500190734863</v>
      </c>
      <c r="AA15" s="151">
        <v>24.889999389648438</v>
      </c>
      <c r="AB15" s="152" t="s">
        <v>305</v>
      </c>
      <c r="AC15" s="2">
        <v>13</v>
      </c>
      <c r="AD15" s="151">
        <v>12.449999809265137</v>
      </c>
      <c r="AE15" s="254" t="s">
        <v>299</v>
      </c>
      <c r="AF15" s="1"/>
    </row>
    <row r="16" spans="1:32" ht="11.25" customHeight="1">
      <c r="A16" s="216">
        <v>14</v>
      </c>
      <c r="B16" s="208">
        <v>13.140000343322754</v>
      </c>
      <c r="C16" s="208">
        <v>13.170000076293945</v>
      </c>
      <c r="D16" s="208">
        <v>13.199999809265137</v>
      </c>
      <c r="E16" s="208">
        <v>13.300000190734863</v>
      </c>
      <c r="F16" s="208">
        <v>11.880000114440918</v>
      </c>
      <c r="G16" s="208">
        <v>11.130000114440918</v>
      </c>
      <c r="H16" s="208">
        <v>12.5600004196167</v>
      </c>
      <c r="I16" s="208">
        <v>14.470000267028809</v>
      </c>
      <c r="J16" s="208">
        <v>17.360000610351562</v>
      </c>
      <c r="K16" s="208">
        <v>21.440000534057617</v>
      </c>
      <c r="L16" s="208">
        <v>21.639999389648438</v>
      </c>
      <c r="M16" s="208">
        <v>21.989999771118164</v>
      </c>
      <c r="N16" s="208">
        <v>20.479999542236328</v>
      </c>
      <c r="O16" s="208">
        <v>20.469999313354492</v>
      </c>
      <c r="P16" s="208">
        <v>20.139999389648438</v>
      </c>
      <c r="Q16" s="208">
        <v>20.229999542236328</v>
      </c>
      <c r="R16" s="208">
        <v>19.290000915527344</v>
      </c>
      <c r="S16" s="208">
        <v>18.610000610351562</v>
      </c>
      <c r="T16" s="208">
        <v>18.40999984741211</v>
      </c>
      <c r="U16" s="208">
        <v>17.510000228881836</v>
      </c>
      <c r="V16" s="208">
        <v>16.780000686645508</v>
      </c>
      <c r="W16" s="208">
        <v>15.979999542236328</v>
      </c>
      <c r="X16" s="208">
        <v>14.260000228881836</v>
      </c>
      <c r="Y16" s="208">
        <v>13.260000228881836</v>
      </c>
      <c r="Z16" s="215">
        <f t="shared" si="0"/>
        <v>16.695833404858906</v>
      </c>
      <c r="AA16" s="151">
        <v>22.59000015258789</v>
      </c>
      <c r="AB16" s="152" t="s">
        <v>306</v>
      </c>
      <c r="AC16" s="2">
        <v>14</v>
      </c>
      <c r="AD16" s="151">
        <v>10.850000381469727</v>
      </c>
      <c r="AE16" s="254" t="s">
        <v>257</v>
      </c>
      <c r="AF16" s="1"/>
    </row>
    <row r="17" spans="1:32" ht="11.25" customHeight="1">
      <c r="A17" s="216">
        <v>15</v>
      </c>
      <c r="B17" s="208">
        <v>12.869999885559082</v>
      </c>
      <c r="C17" s="208">
        <v>12.130000114440918</v>
      </c>
      <c r="D17" s="208">
        <v>11.779999732971191</v>
      </c>
      <c r="E17" s="208">
        <v>11.149999618530273</v>
      </c>
      <c r="F17" s="208">
        <v>11.050000190734863</v>
      </c>
      <c r="G17" s="208">
        <v>10.949999809265137</v>
      </c>
      <c r="H17" s="208">
        <v>15.880000114440918</v>
      </c>
      <c r="I17" s="208">
        <v>17.84000015258789</v>
      </c>
      <c r="J17" s="208">
        <v>18.8799991607666</v>
      </c>
      <c r="K17" s="208">
        <v>19.399999618530273</v>
      </c>
      <c r="L17" s="208">
        <v>19.06999969482422</v>
      </c>
      <c r="M17" s="208">
        <v>19.149999618530273</v>
      </c>
      <c r="N17" s="208">
        <v>18.209999084472656</v>
      </c>
      <c r="O17" s="208">
        <v>17.450000762939453</v>
      </c>
      <c r="P17" s="208">
        <v>17.579999923706055</v>
      </c>
      <c r="Q17" s="208">
        <v>17.139999389648438</v>
      </c>
      <c r="R17" s="208">
        <v>16.809999465942383</v>
      </c>
      <c r="S17" s="208">
        <v>16.520000457763672</v>
      </c>
      <c r="T17" s="208">
        <v>15.420000076293945</v>
      </c>
      <c r="U17" s="208">
        <v>15.050000190734863</v>
      </c>
      <c r="V17" s="208">
        <v>15.390000343322754</v>
      </c>
      <c r="W17" s="208">
        <v>15.449999809265137</v>
      </c>
      <c r="X17" s="208">
        <v>12.680000305175781</v>
      </c>
      <c r="Y17" s="208">
        <v>12.069999694824219</v>
      </c>
      <c r="Z17" s="215">
        <f t="shared" si="0"/>
        <v>15.413333217302958</v>
      </c>
      <c r="AA17" s="151">
        <v>19.989999771118164</v>
      </c>
      <c r="AB17" s="152" t="s">
        <v>307</v>
      </c>
      <c r="AC17" s="2">
        <v>15</v>
      </c>
      <c r="AD17" s="151">
        <v>10.699999809265137</v>
      </c>
      <c r="AE17" s="254" t="s">
        <v>252</v>
      </c>
      <c r="AF17" s="1"/>
    </row>
    <row r="18" spans="1:32" ht="11.25" customHeight="1">
      <c r="A18" s="216">
        <v>16</v>
      </c>
      <c r="B18" s="208">
        <v>12.069999694824219</v>
      </c>
      <c r="C18" s="208">
        <v>11.84000015258789</v>
      </c>
      <c r="D18" s="208">
        <v>12.369999885559082</v>
      </c>
      <c r="E18" s="208">
        <v>12.119999885559082</v>
      </c>
      <c r="F18" s="208">
        <v>11.869999885559082</v>
      </c>
      <c r="G18" s="208">
        <v>11.579999923706055</v>
      </c>
      <c r="H18" s="208">
        <v>12.359999656677246</v>
      </c>
      <c r="I18" s="208">
        <v>16.020000457763672</v>
      </c>
      <c r="J18" s="208">
        <v>15.75</v>
      </c>
      <c r="K18" s="208">
        <v>17.780000686645508</v>
      </c>
      <c r="L18" s="208">
        <v>19.229999542236328</v>
      </c>
      <c r="M18" s="208">
        <v>20.450000762939453</v>
      </c>
      <c r="N18" s="208">
        <v>20.770000457763672</v>
      </c>
      <c r="O18" s="208">
        <v>20.270000457763672</v>
      </c>
      <c r="P18" s="208">
        <v>20</v>
      </c>
      <c r="Q18" s="208">
        <v>19.56999969482422</v>
      </c>
      <c r="R18" s="208">
        <v>18.690000534057617</v>
      </c>
      <c r="S18" s="208">
        <v>18.549999237060547</v>
      </c>
      <c r="T18" s="208">
        <v>17.360000610351562</v>
      </c>
      <c r="U18" s="208">
        <v>16.889999389648438</v>
      </c>
      <c r="V18" s="208">
        <v>17.34000015258789</v>
      </c>
      <c r="W18" s="208">
        <v>17.829999923706055</v>
      </c>
      <c r="X18" s="208">
        <v>17.219999313354492</v>
      </c>
      <c r="Y18" s="208">
        <v>16.790000915527344</v>
      </c>
      <c r="Z18" s="215">
        <f t="shared" si="0"/>
        <v>16.446666717529297</v>
      </c>
      <c r="AA18" s="151">
        <v>21.309999465942383</v>
      </c>
      <c r="AB18" s="152" t="s">
        <v>282</v>
      </c>
      <c r="AC18" s="2">
        <v>16</v>
      </c>
      <c r="AD18" s="151">
        <v>11.3100004196167</v>
      </c>
      <c r="AE18" s="254" t="s">
        <v>308</v>
      </c>
      <c r="AF18" s="1"/>
    </row>
    <row r="19" spans="1:32" ht="11.25" customHeight="1">
      <c r="A19" s="216">
        <v>17</v>
      </c>
      <c r="B19" s="208">
        <v>16.520000457763672</v>
      </c>
      <c r="C19" s="208">
        <v>16.829999923706055</v>
      </c>
      <c r="D19" s="208">
        <v>16.399999618530273</v>
      </c>
      <c r="E19" s="208">
        <v>16.65999984741211</v>
      </c>
      <c r="F19" s="208">
        <v>16.389999389648438</v>
      </c>
      <c r="G19" s="208">
        <v>15.970000267028809</v>
      </c>
      <c r="H19" s="208">
        <v>15.989999771118164</v>
      </c>
      <c r="I19" s="208">
        <v>16.489999771118164</v>
      </c>
      <c r="J19" s="208">
        <v>17.020000457763672</v>
      </c>
      <c r="K19" s="208">
        <v>17.200000762939453</v>
      </c>
      <c r="L19" s="208">
        <v>17.34000015258789</v>
      </c>
      <c r="M19" s="208">
        <v>17.389999389648438</v>
      </c>
      <c r="N19" s="208">
        <v>16.90999984741211</v>
      </c>
      <c r="O19" s="208">
        <v>16.649999618530273</v>
      </c>
      <c r="P19" s="208">
        <v>16.510000228881836</v>
      </c>
      <c r="Q19" s="208">
        <v>16.729999542236328</v>
      </c>
      <c r="R19" s="208">
        <v>16.510000228881836</v>
      </c>
      <c r="S19" s="208">
        <v>16.260000228881836</v>
      </c>
      <c r="T19" s="208">
        <v>16.229999542236328</v>
      </c>
      <c r="U19" s="208">
        <v>16.020000457763672</v>
      </c>
      <c r="V19" s="208">
        <v>15.319999694824219</v>
      </c>
      <c r="W19" s="208">
        <v>15.539999961853027</v>
      </c>
      <c r="X19" s="208">
        <v>15.329999923706055</v>
      </c>
      <c r="Y19" s="208">
        <v>14.960000038146973</v>
      </c>
      <c r="Z19" s="215">
        <f t="shared" si="0"/>
        <v>16.382083296775818</v>
      </c>
      <c r="AA19" s="151">
        <v>17.559999465942383</v>
      </c>
      <c r="AB19" s="152" t="s">
        <v>309</v>
      </c>
      <c r="AC19" s="2">
        <v>17</v>
      </c>
      <c r="AD19" s="151">
        <v>14.859999656677246</v>
      </c>
      <c r="AE19" s="254" t="s">
        <v>310</v>
      </c>
      <c r="AF19" s="1"/>
    </row>
    <row r="20" spans="1:32" ht="11.25" customHeight="1">
      <c r="A20" s="216">
        <v>18</v>
      </c>
      <c r="B20" s="208">
        <v>13.819999694824219</v>
      </c>
      <c r="C20" s="208">
        <v>13.130000114440918</v>
      </c>
      <c r="D20" s="208">
        <v>13.3100004196167</v>
      </c>
      <c r="E20" s="208">
        <v>12.760000228881836</v>
      </c>
      <c r="F20" s="208">
        <v>12.220000267028809</v>
      </c>
      <c r="G20" s="208">
        <v>11.899999618530273</v>
      </c>
      <c r="H20" s="208">
        <v>11.680000305175781</v>
      </c>
      <c r="I20" s="208">
        <v>11.989999771118164</v>
      </c>
      <c r="J20" s="208">
        <v>12.5600004196167</v>
      </c>
      <c r="K20" s="208">
        <v>13</v>
      </c>
      <c r="L20" s="208">
        <v>12.729999542236328</v>
      </c>
      <c r="M20" s="208">
        <v>12.5</v>
      </c>
      <c r="N20" s="208">
        <v>12.420000076293945</v>
      </c>
      <c r="O20" s="208">
        <v>12.170000076293945</v>
      </c>
      <c r="P20" s="208">
        <v>11.920000076293945</v>
      </c>
      <c r="Q20" s="208">
        <v>12.199999809265137</v>
      </c>
      <c r="R20" s="208">
        <v>12.359999656677246</v>
      </c>
      <c r="S20" s="208">
        <v>12.180000305175781</v>
      </c>
      <c r="T20" s="208">
        <v>12.300000190734863</v>
      </c>
      <c r="U20" s="208">
        <v>12.369999885559082</v>
      </c>
      <c r="V20" s="208">
        <v>11.949999809265137</v>
      </c>
      <c r="W20" s="208">
        <v>10.8100004196167</v>
      </c>
      <c r="X20" s="208">
        <v>10.960000038146973</v>
      </c>
      <c r="Y20" s="208">
        <v>11.569999694824219</v>
      </c>
      <c r="Z20" s="215">
        <f t="shared" si="0"/>
        <v>12.28375001748403</v>
      </c>
      <c r="AA20" s="151">
        <v>14.949999809265137</v>
      </c>
      <c r="AB20" s="152" t="s">
        <v>34</v>
      </c>
      <c r="AC20" s="2">
        <v>18</v>
      </c>
      <c r="AD20" s="151">
        <v>10.279999732971191</v>
      </c>
      <c r="AE20" s="254" t="s">
        <v>311</v>
      </c>
      <c r="AF20" s="1"/>
    </row>
    <row r="21" spans="1:32" ht="11.25" customHeight="1">
      <c r="A21" s="216">
        <v>19</v>
      </c>
      <c r="B21" s="208">
        <v>11.529999732971191</v>
      </c>
      <c r="C21" s="208">
        <v>10.710000038146973</v>
      </c>
      <c r="D21" s="208">
        <v>10.09000015258789</v>
      </c>
      <c r="E21" s="208">
        <v>9.75</v>
      </c>
      <c r="F21" s="208">
        <v>9.149999618530273</v>
      </c>
      <c r="G21" s="208">
        <v>9.670000076293945</v>
      </c>
      <c r="H21" s="208">
        <v>11.039999961853027</v>
      </c>
      <c r="I21" s="208">
        <v>13.050000190734863</v>
      </c>
      <c r="J21" s="208">
        <v>14.5</v>
      </c>
      <c r="K21" s="208">
        <v>14.850000381469727</v>
      </c>
      <c r="L21" s="208">
        <v>16.43000030517578</v>
      </c>
      <c r="M21" s="208">
        <v>16.540000915527344</v>
      </c>
      <c r="N21" s="208">
        <v>15.489999771118164</v>
      </c>
      <c r="O21" s="208">
        <v>15.84000015258789</v>
      </c>
      <c r="P21" s="208">
        <v>15.949999809265137</v>
      </c>
      <c r="Q21" s="208">
        <v>15.520000457763672</v>
      </c>
      <c r="R21" s="208">
        <v>14.510000228881836</v>
      </c>
      <c r="S21" s="208">
        <v>13.899999618530273</v>
      </c>
      <c r="T21" s="208">
        <v>13.800000190734863</v>
      </c>
      <c r="U21" s="208">
        <v>13.619999885559082</v>
      </c>
      <c r="V21" s="208">
        <v>11.140000343322754</v>
      </c>
      <c r="W21" s="208">
        <v>9.640000343322754</v>
      </c>
      <c r="X21" s="208">
        <v>10.020000457763672</v>
      </c>
      <c r="Y21" s="208">
        <v>8.630000114440918</v>
      </c>
      <c r="Z21" s="215">
        <f t="shared" si="0"/>
        <v>12.723750114440918</v>
      </c>
      <c r="AA21" s="151">
        <v>16.799999237060547</v>
      </c>
      <c r="AB21" s="152" t="s">
        <v>312</v>
      </c>
      <c r="AC21" s="2">
        <v>19</v>
      </c>
      <c r="AD21" s="151">
        <v>7.809999942779541</v>
      </c>
      <c r="AE21" s="254" t="s">
        <v>313</v>
      </c>
      <c r="AF21" s="1"/>
    </row>
    <row r="22" spans="1:32" ht="11.25" customHeight="1">
      <c r="A22" s="224">
        <v>20</v>
      </c>
      <c r="B22" s="210">
        <v>8.59000015258789</v>
      </c>
      <c r="C22" s="210">
        <v>7.400000095367432</v>
      </c>
      <c r="D22" s="210">
        <v>7.230000019073486</v>
      </c>
      <c r="E22" s="210">
        <v>7.050000190734863</v>
      </c>
      <c r="F22" s="210">
        <v>7.340000152587891</v>
      </c>
      <c r="G22" s="210">
        <v>7.630000114440918</v>
      </c>
      <c r="H22" s="210">
        <v>9.949999809265137</v>
      </c>
      <c r="I22" s="210">
        <v>11.84000015258789</v>
      </c>
      <c r="J22" s="210">
        <v>15.59000015258789</v>
      </c>
      <c r="K22" s="210">
        <v>17.110000610351562</v>
      </c>
      <c r="L22" s="210">
        <v>17.549999237060547</v>
      </c>
      <c r="M22" s="210">
        <v>17.260000228881836</v>
      </c>
      <c r="N22" s="210">
        <v>17.469999313354492</v>
      </c>
      <c r="O22" s="210">
        <v>17.100000381469727</v>
      </c>
      <c r="P22" s="210">
        <v>16.950000762939453</v>
      </c>
      <c r="Q22" s="210">
        <v>16.93000030517578</v>
      </c>
      <c r="R22" s="210">
        <v>15.619999885559082</v>
      </c>
      <c r="S22" s="210">
        <v>15.09000015258789</v>
      </c>
      <c r="T22" s="210">
        <v>14.930000305175781</v>
      </c>
      <c r="U22" s="210">
        <v>13.390000343322754</v>
      </c>
      <c r="V22" s="210">
        <v>12.579999923706055</v>
      </c>
      <c r="W22" s="210">
        <v>11.850000381469727</v>
      </c>
      <c r="X22" s="210">
        <v>9.800000190734863</v>
      </c>
      <c r="Y22" s="210">
        <v>10.300000190734863</v>
      </c>
      <c r="Z22" s="225">
        <f t="shared" si="0"/>
        <v>12.772916793823242</v>
      </c>
      <c r="AA22" s="157">
        <v>18.459999084472656</v>
      </c>
      <c r="AB22" s="211" t="s">
        <v>314</v>
      </c>
      <c r="AC22" s="212">
        <v>20</v>
      </c>
      <c r="AD22" s="157">
        <v>6.988999843597412</v>
      </c>
      <c r="AE22" s="255" t="s">
        <v>315</v>
      </c>
      <c r="AF22" s="1"/>
    </row>
    <row r="23" spans="1:32" ht="11.25" customHeight="1">
      <c r="A23" s="216">
        <v>21</v>
      </c>
      <c r="B23" s="208">
        <v>9.65999984741211</v>
      </c>
      <c r="C23" s="208">
        <v>10.369999885559082</v>
      </c>
      <c r="D23" s="208">
        <v>10.369999885559082</v>
      </c>
      <c r="E23" s="208">
        <v>10</v>
      </c>
      <c r="F23" s="208">
        <v>10.039999961853027</v>
      </c>
      <c r="G23" s="208">
        <v>11.3100004196167</v>
      </c>
      <c r="H23" s="208">
        <v>10.75</v>
      </c>
      <c r="I23" s="208">
        <v>12.260000228881836</v>
      </c>
      <c r="J23" s="208">
        <v>13.6899995803833</v>
      </c>
      <c r="K23" s="208">
        <v>14.890000343322754</v>
      </c>
      <c r="L23" s="208">
        <v>17.190000534057617</v>
      </c>
      <c r="M23" s="208">
        <v>18.56999969482422</v>
      </c>
      <c r="N23" s="208">
        <v>18.510000228881836</v>
      </c>
      <c r="O23" s="208">
        <v>18.600000381469727</v>
      </c>
      <c r="P23" s="208">
        <v>18.270000457763672</v>
      </c>
      <c r="Q23" s="208">
        <v>17.56999969482422</v>
      </c>
      <c r="R23" s="208">
        <v>16.790000915527344</v>
      </c>
      <c r="S23" s="208">
        <v>16.3799991607666</v>
      </c>
      <c r="T23" s="208">
        <v>15.319999694824219</v>
      </c>
      <c r="U23" s="208">
        <v>15.100000381469727</v>
      </c>
      <c r="V23" s="208">
        <v>14.460000038146973</v>
      </c>
      <c r="W23" s="208">
        <v>13.890000343322754</v>
      </c>
      <c r="X23" s="208">
        <v>12.9399995803833</v>
      </c>
      <c r="Y23" s="208">
        <v>12.670000076293945</v>
      </c>
      <c r="Z23" s="215">
        <f t="shared" si="0"/>
        <v>14.150000055631002</v>
      </c>
      <c r="AA23" s="151">
        <v>18.989999771118164</v>
      </c>
      <c r="AB23" s="152" t="s">
        <v>63</v>
      </c>
      <c r="AC23" s="2">
        <v>21</v>
      </c>
      <c r="AD23" s="151">
        <v>9.5</v>
      </c>
      <c r="AE23" s="254" t="s">
        <v>316</v>
      </c>
      <c r="AF23" s="1"/>
    </row>
    <row r="24" spans="1:32" ht="11.25" customHeight="1">
      <c r="A24" s="216">
        <v>22</v>
      </c>
      <c r="B24" s="208">
        <v>12.569999694824219</v>
      </c>
      <c r="C24" s="208">
        <v>11.989999771118164</v>
      </c>
      <c r="D24" s="208">
        <v>12.039999961853027</v>
      </c>
      <c r="E24" s="208">
        <v>11.25</v>
      </c>
      <c r="F24" s="208">
        <v>11.09000015258789</v>
      </c>
      <c r="G24" s="208">
        <v>11.029999732971191</v>
      </c>
      <c r="H24" s="208">
        <v>11.970000267028809</v>
      </c>
      <c r="I24" s="208">
        <v>14.5600004196167</v>
      </c>
      <c r="J24" s="208">
        <v>18.020000457763672</v>
      </c>
      <c r="K24" s="208">
        <v>20.579999923706055</v>
      </c>
      <c r="L24" s="208">
        <v>21.25</v>
      </c>
      <c r="M24" s="208">
        <v>21.690000534057617</v>
      </c>
      <c r="N24" s="208">
        <v>20.479999542236328</v>
      </c>
      <c r="O24" s="208">
        <v>20.309999465942383</v>
      </c>
      <c r="P24" s="208">
        <v>20.010000228881836</v>
      </c>
      <c r="Q24" s="208">
        <v>19.920000076293945</v>
      </c>
      <c r="R24" s="208">
        <v>18.530000686645508</v>
      </c>
      <c r="S24" s="208">
        <v>17.889999389648438</v>
      </c>
      <c r="T24" s="208">
        <v>17.469999313354492</v>
      </c>
      <c r="U24" s="208">
        <v>17.3799991607666</v>
      </c>
      <c r="V24" s="208">
        <v>17.200000762939453</v>
      </c>
      <c r="W24" s="208">
        <v>17.450000762939453</v>
      </c>
      <c r="X24" s="208">
        <v>17.219999313354492</v>
      </c>
      <c r="Y24" s="208">
        <v>16.579999923706055</v>
      </c>
      <c r="Z24" s="215">
        <f t="shared" si="0"/>
        <v>16.603333314259846</v>
      </c>
      <c r="AA24" s="151">
        <v>22.780000686645508</v>
      </c>
      <c r="AB24" s="152" t="s">
        <v>100</v>
      </c>
      <c r="AC24" s="2">
        <v>22</v>
      </c>
      <c r="AD24" s="151">
        <v>10.789999961853027</v>
      </c>
      <c r="AE24" s="254" t="s">
        <v>68</v>
      </c>
      <c r="AF24" s="1"/>
    </row>
    <row r="25" spans="1:32" ht="11.25" customHeight="1">
      <c r="A25" s="216">
        <v>23</v>
      </c>
      <c r="B25" s="208">
        <v>16.8799991607666</v>
      </c>
      <c r="C25" s="208">
        <v>16.579999923706055</v>
      </c>
      <c r="D25" s="208">
        <v>16.639999389648438</v>
      </c>
      <c r="E25" s="208">
        <v>16.75</v>
      </c>
      <c r="F25" s="208">
        <v>16.350000381469727</v>
      </c>
      <c r="G25" s="208">
        <v>15.989999771118164</v>
      </c>
      <c r="H25" s="208">
        <v>16.049999237060547</v>
      </c>
      <c r="I25" s="208">
        <v>16.559999465942383</v>
      </c>
      <c r="J25" s="208">
        <v>18.489999771118164</v>
      </c>
      <c r="K25" s="208">
        <v>19.969999313354492</v>
      </c>
      <c r="L25" s="208">
        <v>21.979999542236328</v>
      </c>
      <c r="M25" s="208">
        <v>22.3700008392334</v>
      </c>
      <c r="N25" s="208">
        <v>21.610000610351562</v>
      </c>
      <c r="O25" s="208">
        <v>20.969999313354492</v>
      </c>
      <c r="P25" s="208">
        <v>22.18000030517578</v>
      </c>
      <c r="Q25" s="208">
        <v>22.100000381469727</v>
      </c>
      <c r="R25" s="208">
        <v>20.170000076293945</v>
      </c>
      <c r="S25" s="208">
        <v>20.049999237060547</v>
      </c>
      <c r="T25" s="208">
        <v>19.1200008392334</v>
      </c>
      <c r="U25" s="208">
        <v>18.3799991607666</v>
      </c>
      <c r="V25" s="208">
        <v>17.40999984741211</v>
      </c>
      <c r="W25" s="208">
        <v>18</v>
      </c>
      <c r="X25" s="208">
        <v>17.989999771118164</v>
      </c>
      <c r="Y25" s="208">
        <v>17.790000915527344</v>
      </c>
      <c r="Z25" s="215">
        <f t="shared" si="0"/>
        <v>18.765833218892414</v>
      </c>
      <c r="AA25" s="151">
        <v>24.260000228881836</v>
      </c>
      <c r="AB25" s="152" t="s">
        <v>317</v>
      </c>
      <c r="AC25" s="2">
        <v>23</v>
      </c>
      <c r="AD25" s="151">
        <v>15.670000076293945</v>
      </c>
      <c r="AE25" s="254" t="s">
        <v>318</v>
      </c>
      <c r="AF25" s="1"/>
    </row>
    <row r="26" spans="1:32" ht="11.25" customHeight="1">
      <c r="A26" s="216">
        <v>24</v>
      </c>
      <c r="B26" s="208">
        <v>15.569999694824219</v>
      </c>
      <c r="C26" s="208">
        <v>14.449999809265137</v>
      </c>
      <c r="D26" s="208">
        <v>14.359999656677246</v>
      </c>
      <c r="E26" s="208">
        <v>14</v>
      </c>
      <c r="F26" s="208">
        <v>13.90999984741211</v>
      </c>
      <c r="G26" s="208">
        <v>12.420000076293945</v>
      </c>
      <c r="H26" s="208">
        <v>13.640000343322754</v>
      </c>
      <c r="I26" s="208">
        <v>14.930000305175781</v>
      </c>
      <c r="J26" s="208">
        <v>17.889999389648438</v>
      </c>
      <c r="K26" s="208">
        <v>19.84000015258789</v>
      </c>
      <c r="L26" s="208">
        <v>22.610000610351562</v>
      </c>
      <c r="M26" s="208">
        <v>22.010000228881836</v>
      </c>
      <c r="N26" s="208">
        <v>22.59000015258789</v>
      </c>
      <c r="O26" s="208">
        <v>22.139999389648438</v>
      </c>
      <c r="P26" s="208">
        <v>21.59000015258789</v>
      </c>
      <c r="Q26" s="208">
        <v>20.1200008392334</v>
      </c>
      <c r="R26" s="208">
        <v>18.700000762939453</v>
      </c>
      <c r="S26" s="208">
        <v>18.200000762939453</v>
      </c>
      <c r="T26" s="208">
        <v>18.15999984741211</v>
      </c>
      <c r="U26" s="208">
        <v>16.110000610351562</v>
      </c>
      <c r="V26" s="208">
        <v>15.600000381469727</v>
      </c>
      <c r="W26" s="208">
        <v>14.239999771118164</v>
      </c>
      <c r="X26" s="208">
        <v>13.880000114440918</v>
      </c>
      <c r="Y26" s="208">
        <v>13.130000114440918</v>
      </c>
      <c r="Z26" s="215">
        <f t="shared" si="0"/>
        <v>17.08708345890045</v>
      </c>
      <c r="AA26" s="151">
        <v>23.75</v>
      </c>
      <c r="AB26" s="152" t="s">
        <v>67</v>
      </c>
      <c r="AC26" s="2">
        <v>24</v>
      </c>
      <c r="AD26" s="151">
        <v>12.15999984741211</v>
      </c>
      <c r="AE26" s="254" t="s">
        <v>319</v>
      </c>
      <c r="AF26" s="1"/>
    </row>
    <row r="27" spans="1:32" ht="11.25" customHeight="1">
      <c r="A27" s="216">
        <v>25</v>
      </c>
      <c r="B27" s="208">
        <v>12.5</v>
      </c>
      <c r="C27" s="208">
        <v>12.130000114440918</v>
      </c>
      <c r="D27" s="208">
        <v>11.699999809265137</v>
      </c>
      <c r="E27" s="208">
        <v>11.640000343322754</v>
      </c>
      <c r="F27" s="208">
        <v>11.220000267028809</v>
      </c>
      <c r="G27" s="208">
        <v>10.829999923706055</v>
      </c>
      <c r="H27" s="208">
        <v>11.789999961853027</v>
      </c>
      <c r="I27" s="208">
        <v>13.640000343322754</v>
      </c>
      <c r="J27" s="208">
        <v>17.899999618530273</v>
      </c>
      <c r="K27" s="208">
        <v>19.469999313354492</v>
      </c>
      <c r="L27" s="208">
        <v>19.799999237060547</v>
      </c>
      <c r="M27" s="208">
        <v>19.700000762939453</v>
      </c>
      <c r="N27" s="208">
        <v>19.59000015258789</v>
      </c>
      <c r="O27" s="208">
        <v>20.25</v>
      </c>
      <c r="P27" s="208">
        <v>20.280000686645508</v>
      </c>
      <c r="Q27" s="208">
        <v>19.299999237060547</v>
      </c>
      <c r="R27" s="208">
        <v>18.559999465942383</v>
      </c>
      <c r="S27" s="208">
        <v>17.209999084472656</v>
      </c>
      <c r="T27" s="208">
        <v>15.819999694824219</v>
      </c>
      <c r="U27" s="208">
        <v>14.899999618530273</v>
      </c>
      <c r="V27" s="208">
        <v>14.380000114440918</v>
      </c>
      <c r="W27" s="208">
        <v>14.520000457763672</v>
      </c>
      <c r="X27" s="208">
        <v>13.670000076293945</v>
      </c>
      <c r="Y27" s="208">
        <v>13.680000305175781</v>
      </c>
      <c r="Z27" s="215">
        <f t="shared" si="0"/>
        <v>15.603333274523417</v>
      </c>
      <c r="AA27" s="151">
        <v>20.709999084472656</v>
      </c>
      <c r="AB27" s="152" t="s">
        <v>320</v>
      </c>
      <c r="AC27" s="2">
        <v>25</v>
      </c>
      <c r="AD27" s="151">
        <v>10.75</v>
      </c>
      <c r="AE27" s="254" t="s">
        <v>321</v>
      </c>
      <c r="AF27" s="1"/>
    </row>
    <row r="28" spans="1:32" ht="11.25" customHeight="1">
      <c r="A28" s="216">
        <v>26</v>
      </c>
      <c r="B28" s="208">
        <v>13.460000038146973</v>
      </c>
      <c r="C28" s="208">
        <v>13.399999618530273</v>
      </c>
      <c r="D28" s="208">
        <v>13.100000381469727</v>
      </c>
      <c r="E28" s="208">
        <v>12.859999656677246</v>
      </c>
      <c r="F28" s="208">
        <v>12.539999961853027</v>
      </c>
      <c r="G28" s="208">
        <v>12.050000190734863</v>
      </c>
      <c r="H28" s="208">
        <v>12.9399995803833</v>
      </c>
      <c r="I28" s="208">
        <v>15.300000190734863</v>
      </c>
      <c r="J28" s="208">
        <v>16.520000457763672</v>
      </c>
      <c r="K28" s="208">
        <v>17.40999984741211</v>
      </c>
      <c r="L28" s="208">
        <v>17.600000381469727</v>
      </c>
      <c r="M28" s="208">
        <v>18.299999237060547</v>
      </c>
      <c r="N28" s="208">
        <v>17.59000015258789</v>
      </c>
      <c r="O28" s="208">
        <v>18.040000915527344</v>
      </c>
      <c r="P28" s="208">
        <v>17.68000030517578</v>
      </c>
      <c r="Q28" s="208">
        <v>16.709999084472656</v>
      </c>
      <c r="R28" s="208">
        <v>15.579999923706055</v>
      </c>
      <c r="S28" s="208">
        <v>14.800000190734863</v>
      </c>
      <c r="T28" s="208">
        <v>14.720000267028809</v>
      </c>
      <c r="U28" s="208">
        <v>14.420000076293945</v>
      </c>
      <c r="V28" s="208">
        <v>14.449999809265137</v>
      </c>
      <c r="W28" s="208">
        <v>12.09000015258789</v>
      </c>
      <c r="X28" s="208">
        <v>11.960000038146973</v>
      </c>
      <c r="Y28" s="208">
        <v>10.760000228881836</v>
      </c>
      <c r="Z28" s="215">
        <f t="shared" si="0"/>
        <v>14.761666695276896</v>
      </c>
      <c r="AA28" s="151">
        <v>18.5</v>
      </c>
      <c r="AB28" s="152" t="s">
        <v>322</v>
      </c>
      <c r="AC28" s="2">
        <v>26</v>
      </c>
      <c r="AD28" s="151">
        <v>10.380000114440918</v>
      </c>
      <c r="AE28" s="254" t="s">
        <v>134</v>
      </c>
      <c r="AF28" s="1"/>
    </row>
    <row r="29" spans="1:32" ht="11.25" customHeight="1">
      <c r="A29" s="216">
        <v>27</v>
      </c>
      <c r="B29" s="208">
        <v>10.109999656677246</v>
      </c>
      <c r="C29" s="208">
        <v>9.930000305175781</v>
      </c>
      <c r="D29" s="208">
        <v>9.289999961853027</v>
      </c>
      <c r="E29" s="208">
        <v>9.319999694824219</v>
      </c>
      <c r="F29" s="208">
        <v>8.989999771118164</v>
      </c>
      <c r="G29" s="208">
        <v>8.600000381469727</v>
      </c>
      <c r="H29" s="208">
        <v>13.5</v>
      </c>
      <c r="I29" s="208">
        <v>12.699999809265137</v>
      </c>
      <c r="J29" s="208">
        <v>15.279999732971191</v>
      </c>
      <c r="K29" s="208">
        <v>18.280000686645508</v>
      </c>
      <c r="L29" s="208">
        <v>18.68000030517578</v>
      </c>
      <c r="M29" s="208">
        <v>18.670000076293945</v>
      </c>
      <c r="N29" s="208">
        <v>18.510000228881836</v>
      </c>
      <c r="O29" s="208">
        <v>18.399999618530273</v>
      </c>
      <c r="P29" s="208">
        <v>18.219999313354492</v>
      </c>
      <c r="Q29" s="208">
        <v>17.889999389648438</v>
      </c>
      <c r="R29" s="208">
        <v>16.709999084472656</v>
      </c>
      <c r="S29" s="208">
        <v>16.25</v>
      </c>
      <c r="T29" s="208">
        <v>16.149999618530273</v>
      </c>
      <c r="U29" s="208">
        <v>15.970000267028809</v>
      </c>
      <c r="V29" s="208">
        <v>12.960000038146973</v>
      </c>
      <c r="W29" s="208">
        <v>12.029999732971191</v>
      </c>
      <c r="X29" s="208">
        <v>11.260000228881836</v>
      </c>
      <c r="Y29" s="208">
        <v>11.220000267028809</v>
      </c>
      <c r="Z29" s="215">
        <f t="shared" si="0"/>
        <v>14.12166659037272</v>
      </c>
      <c r="AA29" s="151">
        <v>19.360000610351562</v>
      </c>
      <c r="AB29" s="152" t="s">
        <v>323</v>
      </c>
      <c r="AC29" s="2">
        <v>27</v>
      </c>
      <c r="AD29" s="151">
        <v>8.350000381469727</v>
      </c>
      <c r="AE29" s="254" t="s">
        <v>324</v>
      </c>
      <c r="AF29" s="1"/>
    </row>
    <row r="30" spans="1:32" ht="11.25" customHeight="1">
      <c r="A30" s="216">
        <v>28</v>
      </c>
      <c r="B30" s="208">
        <v>10.619999885559082</v>
      </c>
      <c r="C30" s="208">
        <v>11.800000190734863</v>
      </c>
      <c r="D30" s="208">
        <v>10.260000228881836</v>
      </c>
      <c r="E30" s="208">
        <v>10.4399995803833</v>
      </c>
      <c r="F30" s="208">
        <v>11.119999885559082</v>
      </c>
      <c r="G30" s="208">
        <v>10.470000267028809</v>
      </c>
      <c r="H30" s="208">
        <v>11.880000114440918</v>
      </c>
      <c r="I30" s="208">
        <v>13.40999984741211</v>
      </c>
      <c r="J30" s="208">
        <v>14.6899995803833</v>
      </c>
      <c r="K30" s="208">
        <v>15.59000015258789</v>
      </c>
      <c r="L30" s="208">
        <v>14.960000038146973</v>
      </c>
      <c r="M30" s="208">
        <v>15.789999961853027</v>
      </c>
      <c r="N30" s="208">
        <v>15.6899995803833</v>
      </c>
      <c r="O30" s="208">
        <v>15.319999694824219</v>
      </c>
      <c r="P30" s="208">
        <v>15.800000190734863</v>
      </c>
      <c r="Q30" s="208">
        <v>15.710000038146973</v>
      </c>
      <c r="R30" s="208">
        <v>15.34000015258789</v>
      </c>
      <c r="S30" s="208">
        <v>15.329999923706055</v>
      </c>
      <c r="T30" s="208">
        <v>16.360000610351562</v>
      </c>
      <c r="U30" s="208">
        <v>16.889999389648438</v>
      </c>
      <c r="V30" s="208">
        <v>17.639999389648438</v>
      </c>
      <c r="W30" s="208">
        <v>17.950000762939453</v>
      </c>
      <c r="X30" s="208">
        <v>17.760000228881836</v>
      </c>
      <c r="Y30" s="208">
        <v>17.770000457763672</v>
      </c>
      <c r="Z30" s="215">
        <f t="shared" si="0"/>
        <v>14.524583339691162</v>
      </c>
      <c r="AA30" s="151">
        <v>18.059999465942383</v>
      </c>
      <c r="AB30" s="152" t="s">
        <v>325</v>
      </c>
      <c r="AC30" s="2">
        <v>28</v>
      </c>
      <c r="AD30" s="151">
        <v>9.989999771118164</v>
      </c>
      <c r="AE30" s="254" t="s">
        <v>326</v>
      </c>
      <c r="AF30" s="1"/>
    </row>
    <row r="31" spans="1:32" ht="11.25" customHeight="1">
      <c r="A31" s="216">
        <v>29</v>
      </c>
      <c r="B31" s="208">
        <v>17.850000381469727</v>
      </c>
      <c r="C31" s="208">
        <v>17.440000534057617</v>
      </c>
      <c r="D31" s="208">
        <v>17.219999313354492</v>
      </c>
      <c r="E31" s="208">
        <v>16.559999465942383</v>
      </c>
      <c r="F31" s="208">
        <v>16.31999969482422</v>
      </c>
      <c r="G31" s="208">
        <v>16.329999923706055</v>
      </c>
      <c r="H31" s="208">
        <v>16.479999542236328</v>
      </c>
      <c r="I31" s="208">
        <v>15.779999732971191</v>
      </c>
      <c r="J31" s="208">
        <v>17.15999984741211</v>
      </c>
      <c r="K31" s="208">
        <v>19.350000381469727</v>
      </c>
      <c r="L31" s="208">
        <v>21.020000457763672</v>
      </c>
      <c r="M31" s="208">
        <v>21.34000015258789</v>
      </c>
      <c r="N31" s="208">
        <v>20.56999969482422</v>
      </c>
      <c r="O31" s="208">
        <v>19.729999542236328</v>
      </c>
      <c r="P31" s="208">
        <v>18.690000534057617</v>
      </c>
      <c r="Q31" s="208">
        <v>17.309999465942383</v>
      </c>
      <c r="R31" s="208">
        <v>15.5600004196167</v>
      </c>
      <c r="S31" s="208">
        <v>14.050000190734863</v>
      </c>
      <c r="T31" s="208">
        <v>13.510000228881836</v>
      </c>
      <c r="U31" s="208">
        <v>13.319999694824219</v>
      </c>
      <c r="V31" s="208">
        <v>12.710000038146973</v>
      </c>
      <c r="W31" s="208">
        <v>12.010000228881836</v>
      </c>
      <c r="X31" s="208">
        <v>11.5</v>
      </c>
      <c r="Y31" s="208">
        <v>11.239999771118164</v>
      </c>
      <c r="Z31" s="215">
        <f t="shared" si="0"/>
        <v>16.37708330154419</v>
      </c>
      <c r="AA31" s="151">
        <v>22.079999923706055</v>
      </c>
      <c r="AB31" s="152" t="s">
        <v>269</v>
      </c>
      <c r="AC31" s="2">
        <v>29</v>
      </c>
      <c r="AD31" s="151">
        <v>11.119999885559082</v>
      </c>
      <c r="AE31" s="254" t="s">
        <v>40</v>
      </c>
      <c r="AF31" s="1"/>
    </row>
    <row r="32" spans="1:32" ht="11.25" customHeight="1">
      <c r="A32" s="216">
        <v>30</v>
      </c>
      <c r="B32" s="208">
        <v>11.59000015258789</v>
      </c>
      <c r="C32" s="208">
        <v>11.800000190734863</v>
      </c>
      <c r="D32" s="208">
        <v>11.8100004196167</v>
      </c>
      <c r="E32" s="208">
        <v>11.289999961853027</v>
      </c>
      <c r="F32" s="208">
        <v>11.1899995803833</v>
      </c>
      <c r="G32" s="208">
        <v>11</v>
      </c>
      <c r="H32" s="208">
        <v>11.760000228881836</v>
      </c>
      <c r="I32" s="208">
        <v>13.75</v>
      </c>
      <c r="J32" s="208">
        <v>15.09000015258789</v>
      </c>
      <c r="K32" s="208">
        <v>15.6899995803833</v>
      </c>
      <c r="L32" s="208">
        <v>16.059999465942383</v>
      </c>
      <c r="M32" s="208">
        <v>15.680000305175781</v>
      </c>
      <c r="N32" s="208">
        <v>15.899999618530273</v>
      </c>
      <c r="O32" s="208">
        <v>15.680000305175781</v>
      </c>
      <c r="P32" s="208">
        <v>15.65999984741211</v>
      </c>
      <c r="Q32" s="208">
        <v>15.399999618530273</v>
      </c>
      <c r="R32" s="208">
        <v>14.670000076293945</v>
      </c>
      <c r="S32" s="208">
        <v>14.649999618530273</v>
      </c>
      <c r="T32" s="208">
        <v>14.9399995803833</v>
      </c>
      <c r="U32" s="208">
        <v>14.529999732971191</v>
      </c>
      <c r="V32" s="208">
        <v>13.430000305175781</v>
      </c>
      <c r="W32" s="208">
        <v>12.699999809265137</v>
      </c>
      <c r="X32" s="208">
        <v>11.819999694824219</v>
      </c>
      <c r="Y32" s="208">
        <v>12.779999732971191</v>
      </c>
      <c r="Z32" s="215">
        <f t="shared" si="0"/>
        <v>13.702916582425436</v>
      </c>
      <c r="AA32" s="151">
        <v>16.770000457763672</v>
      </c>
      <c r="AB32" s="152" t="s">
        <v>327</v>
      </c>
      <c r="AC32" s="2">
        <v>30</v>
      </c>
      <c r="AD32" s="151">
        <v>10.800000190734863</v>
      </c>
      <c r="AE32" s="254" t="s">
        <v>328</v>
      </c>
      <c r="AF32" s="1"/>
    </row>
    <row r="33" spans="1:32" ht="11.25" customHeight="1">
      <c r="A33" s="216">
        <v>31</v>
      </c>
      <c r="B33" s="208">
        <v>11.779999732971191</v>
      </c>
      <c r="C33" s="208">
        <v>11.5</v>
      </c>
      <c r="D33" s="208">
        <v>10.680000305175781</v>
      </c>
      <c r="E33" s="208">
        <v>10.470000267028809</v>
      </c>
      <c r="F33" s="208">
        <v>11.90999984741211</v>
      </c>
      <c r="G33" s="208">
        <v>13.380000114440918</v>
      </c>
      <c r="H33" s="208">
        <v>11.9399995803833</v>
      </c>
      <c r="I33" s="208">
        <v>15.140000343322754</v>
      </c>
      <c r="J33" s="208">
        <v>16.889999389648438</v>
      </c>
      <c r="K33" s="208">
        <v>16.520000457763672</v>
      </c>
      <c r="L33" s="208">
        <v>17.110000610351562</v>
      </c>
      <c r="M33" s="208">
        <v>17.84000015258789</v>
      </c>
      <c r="N33" s="208">
        <v>17.229999542236328</v>
      </c>
      <c r="O33" s="208">
        <v>16.979999542236328</v>
      </c>
      <c r="P33" s="208">
        <v>16.989999771118164</v>
      </c>
      <c r="Q33" s="208">
        <v>16.219999313354492</v>
      </c>
      <c r="R33" s="208">
        <v>15.09000015258789</v>
      </c>
      <c r="S33" s="208">
        <v>14.390000343322754</v>
      </c>
      <c r="T33" s="208">
        <v>14.859999656677246</v>
      </c>
      <c r="U33" s="208">
        <v>14.779999732971191</v>
      </c>
      <c r="V33" s="208">
        <v>13.260000228881836</v>
      </c>
      <c r="W33" s="208">
        <v>11.529999732971191</v>
      </c>
      <c r="X33" s="208">
        <v>11.229999542236328</v>
      </c>
      <c r="Y33" s="208">
        <v>11.6899995803833</v>
      </c>
      <c r="Z33" s="215">
        <f t="shared" si="0"/>
        <v>14.142083247502645</v>
      </c>
      <c r="AA33" s="151">
        <v>18.040000915527344</v>
      </c>
      <c r="AB33" s="152" t="s">
        <v>107</v>
      </c>
      <c r="AC33" s="2">
        <v>31</v>
      </c>
      <c r="AD33" s="151">
        <v>10.319999694824219</v>
      </c>
      <c r="AE33" s="254" t="s">
        <v>329</v>
      </c>
      <c r="AF33" s="1"/>
    </row>
    <row r="34" spans="1:32" ht="15" customHeight="1">
      <c r="A34" s="217" t="s">
        <v>11</v>
      </c>
      <c r="B34" s="218">
        <f aca="true" t="shared" si="1" ref="B34:Q34">AVERAGE(B3:B33)</f>
        <v>14.494838622308546</v>
      </c>
      <c r="C34" s="218">
        <f t="shared" si="1"/>
        <v>14.22774193363805</v>
      </c>
      <c r="D34" s="218">
        <f t="shared" si="1"/>
        <v>13.900645056078512</v>
      </c>
      <c r="E34" s="218">
        <f t="shared" si="1"/>
        <v>13.697096763118621</v>
      </c>
      <c r="F34" s="218">
        <f t="shared" si="1"/>
        <v>13.702903193812217</v>
      </c>
      <c r="G34" s="218">
        <f t="shared" si="1"/>
        <v>13.638387095543646</v>
      </c>
      <c r="H34" s="218">
        <f t="shared" si="1"/>
        <v>14.439354804254346</v>
      </c>
      <c r="I34" s="218">
        <f t="shared" si="1"/>
        <v>15.98774202408329</v>
      </c>
      <c r="J34" s="218">
        <f t="shared" si="1"/>
        <v>17.572580583633915</v>
      </c>
      <c r="K34" s="218">
        <f t="shared" si="1"/>
        <v>18.629354969147712</v>
      </c>
      <c r="L34" s="218">
        <f t="shared" si="1"/>
        <v>19.310322515426144</v>
      </c>
      <c r="M34" s="218">
        <f t="shared" si="1"/>
        <v>19.7316128823065</v>
      </c>
      <c r="N34" s="218">
        <f t="shared" si="1"/>
        <v>19.329354716885476</v>
      </c>
      <c r="O34" s="218">
        <f t="shared" si="1"/>
        <v>19.176774117254443</v>
      </c>
      <c r="P34" s="218">
        <f t="shared" si="1"/>
        <v>19.004193613606116</v>
      </c>
      <c r="Q34" s="218">
        <f t="shared" si="1"/>
        <v>18.573870751165575</v>
      </c>
      <c r="R34" s="218">
        <f>AVERAGE(R3:R33)</f>
        <v>17.74548395218388</v>
      </c>
      <c r="S34" s="218">
        <f aca="true" t="shared" si="2" ref="S34:Y34">AVERAGE(S3:S33)</f>
        <v>17.174838681374826</v>
      </c>
      <c r="T34" s="218">
        <f t="shared" si="2"/>
        <v>16.839354884239935</v>
      </c>
      <c r="U34" s="218">
        <f t="shared" si="2"/>
        <v>16.42580626087804</v>
      </c>
      <c r="V34" s="218">
        <f t="shared" si="2"/>
        <v>15.959677419354838</v>
      </c>
      <c r="W34" s="218">
        <f t="shared" si="2"/>
        <v>15.489677490726594</v>
      </c>
      <c r="X34" s="218">
        <f t="shared" si="2"/>
        <v>14.90580641838812</v>
      </c>
      <c r="Y34" s="218">
        <f t="shared" si="2"/>
        <v>14.673548452315792</v>
      </c>
      <c r="Z34" s="218">
        <f>AVERAGE(B3:Y33)</f>
        <v>16.442956966738546</v>
      </c>
      <c r="AA34" s="219">
        <f>(AVERAGE(最高))</f>
        <v>20.64387090744511</v>
      </c>
      <c r="AB34" s="220"/>
      <c r="AC34" s="221"/>
      <c r="AD34" s="219">
        <f>(AVERAGE(最低))</f>
        <v>12.500290316920127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12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13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14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15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16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17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18</v>
      </c>
      <c r="B42" s="202"/>
      <c r="C42" s="202"/>
      <c r="D42" s="154">
        <f>COUNTIF(最高,"&gt;=25")</f>
        <v>2</v>
      </c>
      <c r="E42" s="198"/>
      <c r="F42" s="198"/>
      <c r="G42" s="198"/>
      <c r="H42" s="198"/>
      <c r="I42" s="198"/>
    </row>
    <row r="43" spans="1:9" ht="11.25" customHeight="1">
      <c r="A43" s="203" t="s">
        <v>19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20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21</v>
      </c>
      <c r="B45" s="205"/>
      <c r="C45" s="205" t="s">
        <v>4</v>
      </c>
      <c r="D45" s="207" t="s">
        <v>7</v>
      </c>
      <c r="E45" s="198"/>
      <c r="F45" s="206" t="s">
        <v>22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26.3700008392334</v>
      </c>
      <c r="C46" s="3">
        <v>2</v>
      </c>
      <c r="D46" s="159" t="s">
        <v>292</v>
      </c>
      <c r="E46" s="198"/>
      <c r="F46" s="156"/>
      <c r="G46" s="157">
        <f>MIN(最低)</f>
        <v>6.988999843597412</v>
      </c>
      <c r="H46" s="3">
        <v>20</v>
      </c>
      <c r="I46" s="256" t="s">
        <v>315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11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9.880000114440918</v>
      </c>
      <c r="C3" s="208">
        <v>9.649999618530273</v>
      </c>
      <c r="D3" s="208">
        <v>9.829999923706055</v>
      </c>
      <c r="E3" s="208">
        <v>9.489999771118164</v>
      </c>
      <c r="F3" s="208">
        <v>9.65999984741211</v>
      </c>
      <c r="G3" s="208">
        <v>9.239999771118164</v>
      </c>
      <c r="H3" s="208">
        <v>10.279999732971191</v>
      </c>
      <c r="I3" s="208">
        <v>12.260000228881836</v>
      </c>
      <c r="J3" s="208">
        <v>15.90999984741211</v>
      </c>
      <c r="K3" s="208">
        <v>17.729999542236328</v>
      </c>
      <c r="L3" s="208">
        <v>19.59000015258789</v>
      </c>
      <c r="M3" s="208">
        <v>21.190000534057617</v>
      </c>
      <c r="N3" s="208">
        <v>20.469999313354492</v>
      </c>
      <c r="O3" s="208">
        <v>20.049999237060547</v>
      </c>
      <c r="P3" s="208">
        <v>19.59000015258789</v>
      </c>
      <c r="Q3" s="208">
        <v>19.229999542236328</v>
      </c>
      <c r="R3" s="208">
        <v>17.649999618530273</v>
      </c>
      <c r="S3" s="208">
        <v>15.729999542236328</v>
      </c>
      <c r="T3" s="208">
        <v>14.899999618530273</v>
      </c>
      <c r="U3" s="208">
        <v>14.180000305175781</v>
      </c>
      <c r="V3" s="208">
        <v>14.380000114440918</v>
      </c>
      <c r="W3" s="208">
        <v>14.770000457763672</v>
      </c>
      <c r="X3" s="208">
        <v>13.960000038146973</v>
      </c>
      <c r="Y3" s="208">
        <v>13.859999656677246</v>
      </c>
      <c r="Z3" s="215">
        <f aca="true" t="shared" si="0" ref="Z3:Z32">AVERAGE(B3:Y3)</f>
        <v>14.728333195050558</v>
      </c>
      <c r="AA3" s="151">
        <v>22.18000030517578</v>
      </c>
      <c r="AB3" s="152" t="s">
        <v>330</v>
      </c>
      <c r="AC3" s="2">
        <v>1</v>
      </c>
      <c r="AD3" s="151">
        <v>9.050000190734863</v>
      </c>
      <c r="AE3" s="254" t="s">
        <v>331</v>
      </c>
      <c r="AF3" s="1"/>
    </row>
    <row r="4" spans="1:32" ht="11.25" customHeight="1">
      <c r="A4" s="216">
        <v>2</v>
      </c>
      <c r="B4" s="208">
        <v>13.229999542236328</v>
      </c>
      <c r="C4" s="208">
        <v>12.529999732971191</v>
      </c>
      <c r="D4" s="208">
        <v>12.539999961853027</v>
      </c>
      <c r="E4" s="208">
        <v>12.350000381469727</v>
      </c>
      <c r="F4" s="208">
        <v>11.949999809265137</v>
      </c>
      <c r="G4" s="208">
        <v>11.84000015258789</v>
      </c>
      <c r="H4" s="208">
        <v>11.3100004196167</v>
      </c>
      <c r="I4" s="208">
        <v>13.649999618530273</v>
      </c>
      <c r="J4" s="208">
        <v>17.93000030517578</v>
      </c>
      <c r="K4" s="208">
        <v>18.799999237060547</v>
      </c>
      <c r="L4" s="208">
        <v>19.690000534057617</v>
      </c>
      <c r="M4" s="208">
        <v>19.5</v>
      </c>
      <c r="N4" s="208">
        <v>19.020000457763672</v>
      </c>
      <c r="O4" s="208">
        <v>18.549999237060547</v>
      </c>
      <c r="P4" s="208">
        <v>18.219999313354492</v>
      </c>
      <c r="Q4" s="208">
        <v>17.68000030517578</v>
      </c>
      <c r="R4" s="208">
        <v>17.049999237060547</v>
      </c>
      <c r="S4" s="209">
        <v>16.5</v>
      </c>
      <c r="T4" s="208">
        <v>15.84000015258789</v>
      </c>
      <c r="U4" s="208">
        <v>15.329999923706055</v>
      </c>
      <c r="V4" s="208">
        <v>15.34000015258789</v>
      </c>
      <c r="W4" s="208">
        <v>14.949999809265137</v>
      </c>
      <c r="X4" s="208">
        <v>14.619999885559082</v>
      </c>
      <c r="Y4" s="208">
        <v>14.4399995803833</v>
      </c>
      <c r="Z4" s="215">
        <f t="shared" si="0"/>
        <v>15.535833239555359</v>
      </c>
      <c r="AA4" s="151">
        <v>20.43000030517578</v>
      </c>
      <c r="AB4" s="152" t="s">
        <v>256</v>
      </c>
      <c r="AC4" s="2">
        <v>2</v>
      </c>
      <c r="AD4" s="151">
        <v>11.170000076293945</v>
      </c>
      <c r="AE4" s="254" t="s">
        <v>332</v>
      </c>
      <c r="AF4" s="1"/>
    </row>
    <row r="5" spans="1:32" ht="11.25" customHeight="1">
      <c r="A5" s="216">
        <v>3</v>
      </c>
      <c r="B5" s="208">
        <v>14.720000267028809</v>
      </c>
      <c r="C5" s="208">
        <v>14.619999885559082</v>
      </c>
      <c r="D5" s="208">
        <v>14.6899995803833</v>
      </c>
      <c r="E5" s="208">
        <v>14.720000267028809</v>
      </c>
      <c r="F5" s="208">
        <v>12.149999618530273</v>
      </c>
      <c r="G5" s="208">
        <v>12.149999618530273</v>
      </c>
      <c r="H5" s="208">
        <v>12.5600004196167</v>
      </c>
      <c r="I5" s="208">
        <v>14.180000305175781</v>
      </c>
      <c r="J5" s="208">
        <v>15.460000038146973</v>
      </c>
      <c r="K5" s="208">
        <v>16.420000076293945</v>
      </c>
      <c r="L5" s="208">
        <v>17.139999389648438</v>
      </c>
      <c r="M5" s="208">
        <v>17.65999984741211</v>
      </c>
      <c r="N5" s="208">
        <v>18.209999084472656</v>
      </c>
      <c r="O5" s="208">
        <v>18.010000228881836</v>
      </c>
      <c r="P5" s="208">
        <v>17.65999984741211</v>
      </c>
      <c r="Q5" s="208">
        <v>16.540000915527344</v>
      </c>
      <c r="R5" s="208">
        <v>15.720000267028809</v>
      </c>
      <c r="S5" s="208">
        <v>15.140000343322754</v>
      </c>
      <c r="T5" s="208">
        <v>14.550000190734863</v>
      </c>
      <c r="U5" s="208">
        <v>13.050000190734863</v>
      </c>
      <c r="V5" s="208">
        <v>12.630000114440918</v>
      </c>
      <c r="W5" s="208">
        <v>11.65999984741211</v>
      </c>
      <c r="X5" s="208">
        <v>11.680000305175781</v>
      </c>
      <c r="Y5" s="208">
        <v>11.430000305175781</v>
      </c>
      <c r="Z5" s="215">
        <f t="shared" si="0"/>
        <v>14.697916706403097</v>
      </c>
      <c r="AA5" s="151">
        <v>18.540000915527344</v>
      </c>
      <c r="AB5" s="152" t="s">
        <v>333</v>
      </c>
      <c r="AC5" s="2">
        <v>3</v>
      </c>
      <c r="AD5" s="151">
        <v>11.260000228881836</v>
      </c>
      <c r="AE5" s="254" t="s">
        <v>46</v>
      </c>
      <c r="AF5" s="1"/>
    </row>
    <row r="6" spans="1:32" ht="11.25" customHeight="1">
      <c r="A6" s="216">
        <v>4</v>
      </c>
      <c r="B6" s="208">
        <v>11.289999961853027</v>
      </c>
      <c r="C6" s="208">
        <v>11.329999923706055</v>
      </c>
      <c r="D6" s="208">
        <v>10.550000190734863</v>
      </c>
      <c r="E6" s="208">
        <v>9.979999542236328</v>
      </c>
      <c r="F6" s="208">
        <v>9.6899995803833</v>
      </c>
      <c r="G6" s="208">
        <v>9.4399995803833</v>
      </c>
      <c r="H6" s="208">
        <v>9.420000076293945</v>
      </c>
      <c r="I6" s="208">
        <v>12.069999694824219</v>
      </c>
      <c r="J6" s="208">
        <v>12.829999923706055</v>
      </c>
      <c r="K6" s="208">
        <v>13.9399995803833</v>
      </c>
      <c r="L6" s="208">
        <v>15.210000038146973</v>
      </c>
      <c r="M6" s="208">
        <v>17.389999389648438</v>
      </c>
      <c r="N6" s="208">
        <v>15.819999694824219</v>
      </c>
      <c r="O6" s="208">
        <v>15.920000076293945</v>
      </c>
      <c r="P6" s="208">
        <v>15.420000076293945</v>
      </c>
      <c r="Q6" s="208">
        <v>13.760000228881836</v>
      </c>
      <c r="R6" s="208">
        <v>12.109999656677246</v>
      </c>
      <c r="S6" s="208">
        <v>11.369999885559082</v>
      </c>
      <c r="T6" s="208">
        <v>10.880000114440918</v>
      </c>
      <c r="U6" s="208">
        <v>9.09000015258789</v>
      </c>
      <c r="V6" s="208">
        <v>8.479999542236328</v>
      </c>
      <c r="W6" s="208">
        <v>8.300000190734863</v>
      </c>
      <c r="X6" s="208">
        <v>6.906000137329102</v>
      </c>
      <c r="Y6" s="208">
        <v>6.377999782562256</v>
      </c>
      <c r="Z6" s="215">
        <f t="shared" si="0"/>
        <v>11.565583209196726</v>
      </c>
      <c r="AA6" s="151">
        <v>17.56999969482422</v>
      </c>
      <c r="AB6" s="152" t="s">
        <v>334</v>
      </c>
      <c r="AC6" s="2">
        <v>4</v>
      </c>
      <c r="AD6" s="151">
        <v>6.324999809265137</v>
      </c>
      <c r="AE6" s="254" t="s">
        <v>335</v>
      </c>
      <c r="AF6" s="1"/>
    </row>
    <row r="7" spans="1:32" ht="11.25" customHeight="1">
      <c r="A7" s="216">
        <v>5</v>
      </c>
      <c r="B7" s="208">
        <v>5.744999885559082</v>
      </c>
      <c r="C7" s="208">
        <v>5.144000053405762</v>
      </c>
      <c r="D7" s="208">
        <v>4.934000015258789</v>
      </c>
      <c r="E7" s="208">
        <v>4.438000202178955</v>
      </c>
      <c r="F7" s="208">
        <v>4.4070000648498535</v>
      </c>
      <c r="G7" s="208">
        <v>4.2179999351501465</v>
      </c>
      <c r="H7" s="208">
        <v>4.863999843597412</v>
      </c>
      <c r="I7" s="208">
        <v>7.789999961853027</v>
      </c>
      <c r="J7" s="208">
        <v>9.729999542236328</v>
      </c>
      <c r="K7" s="208">
        <v>13.0600004196167</v>
      </c>
      <c r="L7" s="208">
        <v>15.520000457763672</v>
      </c>
      <c r="M7" s="208">
        <v>17.959999084472656</v>
      </c>
      <c r="N7" s="208">
        <v>15.239999771118164</v>
      </c>
      <c r="O7" s="208">
        <v>14.970000267028809</v>
      </c>
      <c r="P7" s="208">
        <v>15.149999618530273</v>
      </c>
      <c r="Q7" s="208">
        <v>14.619999885559082</v>
      </c>
      <c r="R7" s="208">
        <v>14</v>
      </c>
      <c r="S7" s="208">
        <v>13.890000343322754</v>
      </c>
      <c r="T7" s="208">
        <v>13.350000381469727</v>
      </c>
      <c r="U7" s="208">
        <v>14.720000267028809</v>
      </c>
      <c r="V7" s="208">
        <v>15.220000267028809</v>
      </c>
      <c r="W7" s="208">
        <v>15.470000267028809</v>
      </c>
      <c r="X7" s="208">
        <v>16.780000686645508</v>
      </c>
      <c r="Y7" s="208">
        <v>17.030000686645508</v>
      </c>
      <c r="Z7" s="215">
        <f t="shared" si="0"/>
        <v>11.59375007947286</v>
      </c>
      <c r="AA7" s="151">
        <v>18.010000228881836</v>
      </c>
      <c r="AB7" s="152" t="s">
        <v>336</v>
      </c>
      <c r="AC7" s="2">
        <v>5</v>
      </c>
      <c r="AD7" s="151">
        <v>3.890000104904175</v>
      </c>
      <c r="AE7" s="254" t="s">
        <v>337</v>
      </c>
      <c r="AF7" s="1"/>
    </row>
    <row r="8" spans="1:32" ht="11.25" customHeight="1">
      <c r="A8" s="216">
        <v>6</v>
      </c>
      <c r="B8" s="208">
        <v>16.229999542236328</v>
      </c>
      <c r="C8" s="208">
        <v>15.489999771118164</v>
      </c>
      <c r="D8" s="208">
        <v>15.880000114440918</v>
      </c>
      <c r="E8" s="208">
        <v>15.989999771118164</v>
      </c>
      <c r="F8" s="208">
        <v>15.989999771118164</v>
      </c>
      <c r="G8" s="208">
        <v>15.800000190734863</v>
      </c>
      <c r="H8" s="208">
        <v>15.390000343322754</v>
      </c>
      <c r="I8" s="208">
        <v>15.329999923706055</v>
      </c>
      <c r="J8" s="208">
        <v>15.479999542236328</v>
      </c>
      <c r="K8" s="208">
        <v>15.859999656677246</v>
      </c>
      <c r="L8" s="208">
        <v>19.030000686645508</v>
      </c>
      <c r="M8" s="208">
        <v>17.860000610351562</v>
      </c>
      <c r="N8" s="208">
        <v>18.040000915527344</v>
      </c>
      <c r="O8" s="208">
        <v>18.530000686645508</v>
      </c>
      <c r="P8" s="208">
        <v>18.829999923706055</v>
      </c>
      <c r="Q8" s="208">
        <v>17.360000610351562</v>
      </c>
      <c r="R8" s="208">
        <v>16.200000762939453</v>
      </c>
      <c r="S8" s="208">
        <v>14.979999542236328</v>
      </c>
      <c r="T8" s="208">
        <v>14.25</v>
      </c>
      <c r="U8" s="208">
        <v>13.079999923706055</v>
      </c>
      <c r="V8" s="208">
        <v>11.649999618530273</v>
      </c>
      <c r="W8" s="208">
        <v>10.6899995803833</v>
      </c>
      <c r="X8" s="208">
        <v>10.25</v>
      </c>
      <c r="Y8" s="208">
        <v>10.069999694824219</v>
      </c>
      <c r="Z8" s="215">
        <f t="shared" si="0"/>
        <v>15.34416671593984</v>
      </c>
      <c r="AA8" s="151">
        <v>19.469999313354492</v>
      </c>
      <c r="AB8" s="152" t="s">
        <v>338</v>
      </c>
      <c r="AC8" s="2">
        <v>6</v>
      </c>
      <c r="AD8" s="151">
        <v>9.84000015258789</v>
      </c>
      <c r="AE8" s="254" t="s">
        <v>339</v>
      </c>
      <c r="AF8" s="1"/>
    </row>
    <row r="9" spans="1:32" ht="11.25" customHeight="1">
      <c r="A9" s="216">
        <v>7</v>
      </c>
      <c r="B9" s="208">
        <v>9.819999694824219</v>
      </c>
      <c r="C9" s="208">
        <v>10.380000114440918</v>
      </c>
      <c r="D9" s="208">
        <v>9.75</v>
      </c>
      <c r="E9" s="208">
        <v>9.010000228881836</v>
      </c>
      <c r="F9" s="208">
        <v>8.489999771118164</v>
      </c>
      <c r="G9" s="208">
        <v>7.820000171661377</v>
      </c>
      <c r="H9" s="208">
        <v>7.050000190734863</v>
      </c>
      <c r="I9" s="208">
        <v>9.25</v>
      </c>
      <c r="J9" s="208">
        <v>12.220000267028809</v>
      </c>
      <c r="K9" s="208">
        <v>12.619999885559082</v>
      </c>
      <c r="L9" s="208">
        <v>14.390000343322754</v>
      </c>
      <c r="M9" s="208">
        <v>14.640000343322754</v>
      </c>
      <c r="N9" s="208">
        <v>14.260000228881836</v>
      </c>
      <c r="O9" s="208">
        <v>14.510000228881836</v>
      </c>
      <c r="P9" s="208">
        <v>13.789999961853027</v>
      </c>
      <c r="Q9" s="208">
        <v>13.130000114440918</v>
      </c>
      <c r="R9" s="208">
        <v>12</v>
      </c>
      <c r="S9" s="208">
        <v>11.270000457763672</v>
      </c>
      <c r="T9" s="208">
        <v>10.9399995803833</v>
      </c>
      <c r="U9" s="208">
        <v>10.350000381469727</v>
      </c>
      <c r="V9" s="208">
        <v>10.229999542236328</v>
      </c>
      <c r="W9" s="208">
        <v>10.319999694824219</v>
      </c>
      <c r="X9" s="208">
        <v>10.65999984741211</v>
      </c>
      <c r="Y9" s="208">
        <v>11.010000228881836</v>
      </c>
      <c r="Z9" s="215">
        <f t="shared" si="0"/>
        <v>11.162916719913483</v>
      </c>
      <c r="AA9" s="151">
        <v>15.460000038146973</v>
      </c>
      <c r="AB9" s="152" t="s">
        <v>228</v>
      </c>
      <c r="AC9" s="2">
        <v>7</v>
      </c>
      <c r="AD9" s="151">
        <v>6.663000106811523</v>
      </c>
      <c r="AE9" s="254" t="s">
        <v>340</v>
      </c>
      <c r="AF9" s="1"/>
    </row>
    <row r="10" spans="1:32" ht="11.25" customHeight="1">
      <c r="A10" s="216">
        <v>8</v>
      </c>
      <c r="B10" s="208">
        <v>7.28000020980835</v>
      </c>
      <c r="C10" s="208">
        <v>9.569999694824219</v>
      </c>
      <c r="D10" s="208">
        <v>10.180000305175781</v>
      </c>
      <c r="E10" s="208">
        <v>9.8100004196167</v>
      </c>
      <c r="F10" s="208">
        <v>9.630000114440918</v>
      </c>
      <c r="G10" s="208">
        <v>5.7779998779296875</v>
      </c>
      <c r="H10" s="208">
        <v>5.388000011444092</v>
      </c>
      <c r="I10" s="208">
        <v>7.380000114440918</v>
      </c>
      <c r="J10" s="208">
        <v>9.899999618530273</v>
      </c>
      <c r="K10" s="208">
        <v>14.65999984741211</v>
      </c>
      <c r="L10" s="208">
        <v>15.300000190734863</v>
      </c>
      <c r="M10" s="208">
        <v>15.670000076293945</v>
      </c>
      <c r="N10" s="208">
        <v>14.710000038146973</v>
      </c>
      <c r="O10" s="208">
        <v>15</v>
      </c>
      <c r="P10" s="208">
        <v>15.039999961853027</v>
      </c>
      <c r="Q10" s="208">
        <v>15</v>
      </c>
      <c r="R10" s="208">
        <v>13.949999809265137</v>
      </c>
      <c r="S10" s="208">
        <v>13.930000305175781</v>
      </c>
      <c r="T10" s="208">
        <v>12.550000190734863</v>
      </c>
      <c r="U10" s="208">
        <v>12.0600004196167</v>
      </c>
      <c r="V10" s="208">
        <v>11.0600004196167</v>
      </c>
      <c r="W10" s="208">
        <v>10.699999809265137</v>
      </c>
      <c r="X10" s="208">
        <v>10.270000457763672</v>
      </c>
      <c r="Y10" s="208">
        <v>10.569999694824219</v>
      </c>
      <c r="Z10" s="215">
        <f t="shared" si="0"/>
        <v>11.474416732788086</v>
      </c>
      <c r="AA10" s="151">
        <v>16.239999771118164</v>
      </c>
      <c r="AB10" s="152" t="s">
        <v>112</v>
      </c>
      <c r="AC10" s="2">
        <v>8</v>
      </c>
      <c r="AD10" s="151">
        <v>5.15500020980835</v>
      </c>
      <c r="AE10" s="254" t="s">
        <v>341</v>
      </c>
      <c r="AF10" s="1"/>
    </row>
    <row r="11" spans="1:32" ht="11.25" customHeight="1">
      <c r="A11" s="216">
        <v>9</v>
      </c>
      <c r="B11" s="208">
        <v>10.350000381469727</v>
      </c>
      <c r="C11" s="208">
        <v>10.489999771118164</v>
      </c>
      <c r="D11" s="208">
        <v>10.90999984741211</v>
      </c>
      <c r="E11" s="208">
        <v>10.399999618530273</v>
      </c>
      <c r="F11" s="208">
        <v>10.119999885559082</v>
      </c>
      <c r="G11" s="208">
        <v>9.710000038146973</v>
      </c>
      <c r="H11" s="208">
        <v>9.779999732971191</v>
      </c>
      <c r="I11" s="208">
        <v>11.050000190734863</v>
      </c>
      <c r="J11" s="208">
        <v>15.649999618530273</v>
      </c>
      <c r="K11" s="208">
        <v>14.029999732971191</v>
      </c>
      <c r="L11" s="208">
        <v>13.489999771118164</v>
      </c>
      <c r="M11" s="208">
        <v>14.359999656677246</v>
      </c>
      <c r="N11" s="208">
        <v>13.819999694824219</v>
      </c>
      <c r="O11" s="208">
        <v>13.369999885559082</v>
      </c>
      <c r="P11" s="208">
        <v>13.140000343322754</v>
      </c>
      <c r="Q11" s="208">
        <v>13.029999732971191</v>
      </c>
      <c r="R11" s="208">
        <v>12.869999885559082</v>
      </c>
      <c r="S11" s="208">
        <v>12.449999809265137</v>
      </c>
      <c r="T11" s="208">
        <v>11.529999732971191</v>
      </c>
      <c r="U11" s="208">
        <v>11.550000190734863</v>
      </c>
      <c r="V11" s="208">
        <v>11.140000343322754</v>
      </c>
      <c r="W11" s="208">
        <v>11.029999732971191</v>
      </c>
      <c r="X11" s="208">
        <v>10.770000457763672</v>
      </c>
      <c r="Y11" s="208">
        <v>10.710000038146973</v>
      </c>
      <c r="Z11" s="215">
        <f t="shared" si="0"/>
        <v>11.90624992052714</v>
      </c>
      <c r="AA11" s="151">
        <v>15.850000381469727</v>
      </c>
      <c r="AB11" s="152" t="s">
        <v>297</v>
      </c>
      <c r="AC11" s="2">
        <v>9</v>
      </c>
      <c r="AD11" s="151">
        <v>8.930000305175781</v>
      </c>
      <c r="AE11" s="254" t="s">
        <v>342</v>
      </c>
      <c r="AF11" s="1"/>
    </row>
    <row r="12" spans="1:32" ht="11.25" customHeight="1">
      <c r="A12" s="224">
        <v>10</v>
      </c>
      <c r="B12" s="210">
        <v>10.9399995803833</v>
      </c>
      <c r="C12" s="210">
        <v>11.180000305175781</v>
      </c>
      <c r="D12" s="210">
        <v>11.020000457763672</v>
      </c>
      <c r="E12" s="210">
        <v>11.520000457763672</v>
      </c>
      <c r="F12" s="210">
        <v>11.390000343322754</v>
      </c>
      <c r="G12" s="210">
        <v>10.630000114440918</v>
      </c>
      <c r="H12" s="210">
        <v>10.850000381469727</v>
      </c>
      <c r="I12" s="210">
        <v>10.699999809265137</v>
      </c>
      <c r="J12" s="210">
        <v>10.729999542236328</v>
      </c>
      <c r="K12" s="210">
        <v>10.65999984741211</v>
      </c>
      <c r="L12" s="210">
        <v>10.84000015258789</v>
      </c>
      <c r="M12" s="210">
        <v>10.5600004196167</v>
      </c>
      <c r="N12" s="210">
        <v>10.729999542236328</v>
      </c>
      <c r="O12" s="210">
        <v>11.270000457763672</v>
      </c>
      <c r="P12" s="210">
        <v>11.079999923706055</v>
      </c>
      <c r="Q12" s="210">
        <v>10.8100004196167</v>
      </c>
      <c r="R12" s="210">
        <v>11.029999732971191</v>
      </c>
      <c r="S12" s="210">
        <v>11.40999984741211</v>
      </c>
      <c r="T12" s="210">
        <v>11.369999885559082</v>
      </c>
      <c r="U12" s="210">
        <v>10.619999885559082</v>
      </c>
      <c r="V12" s="210">
        <v>9.350000381469727</v>
      </c>
      <c r="W12" s="210">
        <v>9.170000076293945</v>
      </c>
      <c r="X12" s="210">
        <v>11.359999656677246</v>
      </c>
      <c r="Y12" s="210">
        <v>9.850000381469727</v>
      </c>
      <c r="Z12" s="225">
        <f t="shared" si="0"/>
        <v>10.794583400090536</v>
      </c>
      <c r="AA12" s="157">
        <v>11.710000038146973</v>
      </c>
      <c r="AB12" s="211" t="s">
        <v>343</v>
      </c>
      <c r="AC12" s="212">
        <v>10</v>
      </c>
      <c r="AD12" s="157">
        <v>8.739999771118164</v>
      </c>
      <c r="AE12" s="255" t="s">
        <v>134</v>
      </c>
      <c r="AF12" s="1"/>
    </row>
    <row r="13" spans="1:32" ht="11.25" customHeight="1">
      <c r="A13" s="216">
        <v>11</v>
      </c>
      <c r="B13" s="208">
        <v>10.8100004196167</v>
      </c>
      <c r="C13" s="208">
        <v>10.550000190734863</v>
      </c>
      <c r="D13" s="208">
        <v>10.020000457763672</v>
      </c>
      <c r="E13" s="208">
        <v>10.130000114440918</v>
      </c>
      <c r="F13" s="208">
        <v>10.170000076293945</v>
      </c>
      <c r="G13" s="208">
        <v>5.388000011444092</v>
      </c>
      <c r="H13" s="208">
        <v>5.854000091552734</v>
      </c>
      <c r="I13" s="208">
        <v>8.229999542236328</v>
      </c>
      <c r="J13" s="208">
        <v>11.4399995803833</v>
      </c>
      <c r="K13" s="208">
        <v>13.569999694824219</v>
      </c>
      <c r="L13" s="208">
        <v>15.130000114440918</v>
      </c>
      <c r="M13" s="208">
        <v>15.170000076293945</v>
      </c>
      <c r="N13" s="208">
        <v>14.550000190734863</v>
      </c>
      <c r="O13" s="208">
        <v>15.399999618530273</v>
      </c>
      <c r="P13" s="208">
        <v>15.470000267028809</v>
      </c>
      <c r="Q13" s="208">
        <v>14.760000228881836</v>
      </c>
      <c r="R13" s="208">
        <v>12.489999771118164</v>
      </c>
      <c r="S13" s="208">
        <v>11.859999656677246</v>
      </c>
      <c r="T13" s="208">
        <v>11.010000228881836</v>
      </c>
      <c r="U13" s="208">
        <v>10.050000190734863</v>
      </c>
      <c r="V13" s="208">
        <v>8.739999771118164</v>
      </c>
      <c r="W13" s="208">
        <v>9.25</v>
      </c>
      <c r="X13" s="208">
        <v>8.289999961853027</v>
      </c>
      <c r="Y13" s="208">
        <v>8.640000343322754</v>
      </c>
      <c r="Z13" s="215">
        <f t="shared" si="0"/>
        <v>11.123833358287811</v>
      </c>
      <c r="AA13" s="151">
        <v>15.699999809265137</v>
      </c>
      <c r="AB13" s="152" t="s">
        <v>91</v>
      </c>
      <c r="AC13" s="2">
        <v>11</v>
      </c>
      <c r="AD13" s="151">
        <v>4.796999931335449</v>
      </c>
      <c r="AE13" s="254" t="s">
        <v>344</v>
      </c>
      <c r="AF13" s="1"/>
    </row>
    <row r="14" spans="1:32" ht="11.25" customHeight="1">
      <c r="A14" s="216">
        <v>12</v>
      </c>
      <c r="B14" s="208">
        <v>7.570000171661377</v>
      </c>
      <c r="C14" s="208">
        <v>7.039999961853027</v>
      </c>
      <c r="D14" s="208">
        <v>8</v>
      </c>
      <c r="E14" s="208">
        <v>7.889999866485596</v>
      </c>
      <c r="F14" s="208">
        <v>8.329999923706055</v>
      </c>
      <c r="G14" s="208">
        <v>7.96999979019165</v>
      </c>
      <c r="H14" s="208">
        <v>8.75</v>
      </c>
      <c r="I14" s="208">
        <v>9.640000343322754</v>
      </c>
      <c r="J14" s="208">
        <v>9.729999542236328</v>
      </c>
      <c r="K14" s="208">
        <v>10.930000305175781</v>
      </c>
      <c r="L14" s="208">
        <v>10.220000267028809</v>
      </c>
      <c r="M14" s="208">
        <v>9.829999923706055</v>
      </c>
      <c r="N14" s="208">
        <v>10.180000305175781</v>
      </c>
      <c r="O14" s="208">
        <v>10.399999618530273</v>
      </c>
      <c r="P14" s="208">
        <v>9.859999656677246</v>
      </c>
      <c r="Q14" s="208">
        <v>9.1899995803833</v>
      </c>
      <c r="R14" s="208">
        <v>9.050000190734863</v>
      </c>
      <c r="S14" s="208">
        <v>8.420000076293945</v>
      </c>
      <c r="T14" s="208">
        <v>8.529999732971191</v>
      </c>
      <c r="U14" s="208">
        <v>9.8100004196167</v>
      </c>
      <c r="V14" s="208">
        <v>8.380000114440918</v>
      </c>
      <c r="W14" s="208">
        <v>8.039999961853027</v>
      </c>
      <c r="X14" s="208">
        <v>9.010000228881836</v>
      </c>
      <c r="Y14" s="208">
        <v>6.485000133514404</v>
      </c>
      <c r="Z14" s="215">
        <f t="shared" si="0"/>
        <v>8.885625004768372</v>
      </c>
      <c r="AA14" s="151">
        <v>11.050000190734863</v>
      </c>
      <c r="AB14" s="152" t="s">
        <v>29</v>
      </c>
      <c r="AC14" s="2">
        <v>12</v>
      </c>
      <c r="AD14" s="151">
        <v>6.442999839782715</v>
      </c>
      <c r="AE14" s="254" t="s">
        <v>46</v>
      </c>
      <c r="AF14" s="1"/>
    </row>
    <row r="15" spans="1:32" ht="11.25" customHeight="1">
      <c r="A15" s="216">
        <v>13</v>
      </c>
      <c r="B15" s="208">
        <v>9.579999923706055</v>
      </c>
      <c r="C15" s="208">
        <v>6.251999855041504</v>
      </c>
      <c r="D15" s="208">
        <v>6.21999979019165</v>
      </c>
      <c r="E15" s="208">
        <v>6.452000141143799</v>
      </c>
      <c r="F15" s="208">
        <v>8.239999771118164</v>
      </c>
      <c r="G15" s="208">
        <v>6.484000205993652</v>
      </c>
      <c r="H15" s="208">
        <v>6.318999767303467</v>
      </c>
      <c r="I15" s="208">
        <v>7.769999980926514</v>
      </c>
      <c r="J15" s="208">
        <v>10.680000305175781</v>
      </c>
      <c r="K15" s="208">
        <v>11.970000267028809</v>
      </c>
      <c r="L15" s="208">
        <v>12.430000305175781</v>
      </c>
      <c r="M15" s="208">
        <v>12.5600004196167</v>
      </c>
      <c r="N15" s="208">
        <v>13.039999961853027</v>
      </c>
      <c r="O15" s="208">
        <v>13.25</v>
      </c>
      <c r="P15" s="208">
        <v>13.5</v>
      </c>
      <c r="Q15" s="208">
        <v>12.359999656677246</v>
      </c>
      <c r="R15" s="208">
        <v>10.479999542236328</v>
      </c>
      <c r="S15" s="208">
        <v>9.3100004196167</v>
      </c>
      <c r="T15" s="208">
        <v>7.78000020980835</v>
      </c>
      <c r="U15" s="208">
        <v>7.599999904632568</v>
      </c>
      <c r="V15" s="208">
        <v>7.820000171661377</v>
      </c>
      <c r="W15" s="208">
        <v>7.699999809265137</v>
      </c>
      <c r="X15" s="208">
        <v>6.934999942779541</v>
      </c>
      <c r="Y15" s="208">
        <v>7.349999904632568</v>
      </c>
      <c r="Z15" s="215">
        <f t="shared" si="0"/>
        <v>9.25341667731603</v>
      </c>
      <c r="AA15" s="151">
        <v>14.039999961853027</v>
      </c>
      <c r="AB15" s="152" t="s">
        <v>345</v>
      </c>
      <c r="AC15" s="2">
        <v>13</v>
      </c>
      <c r="AD15" s="151">
        <v>5.4710001945495605</v>
      </c>
      <c r="AE15" s="254" t="s">
        <v>346</v>
      </c>
      <c r="AF15" s="1"/>
    </row>
    <row r="16" spans="1:32" ht="11.25" customHeight="1">
      <c r="A16" s="216">
        <v>14</v>
      </c>
      <c r="B16" s="208">
        <v>7.460000038146973</v>
      </c>
      <c r="C16" s="208">
        <v>7.449999809265137</v>
      </c>
      <c r="D16" s="208">
        <v>6.861000061035156</v>
      </c>
      <c r="E16" s="208">
        <v>6.9670000076293945</v>
      </c>
      <c r="F16" s="208">
        <v>7.329999923706055</v>
      </c>
      <c r="G16" s="208">
        <v>7.21999979019165</v>
      </c>
      <c r="H16" s="208">
        <v>6.818999767303467</v>
      </c>
      <c r="I16" s="208">
        <v>9.390000343322754</v>
      </c>
      <c r="J16" s="208">
        <v>10.720000267028809</v>
      </c>
      <c r="K16" s="208">
        <v>12.520000457763672</v>
      </c>
      <c r="L16" s="208">
        <v>13.260000228881836</v>
      </c>
      <c r="M16" s="208">
        <v>14.09000015258789</v>
      </c>
      <c r="N16" s="208">
        <v>13.579999923706055</v>
      </c>
      <c r="O16" s="208">
        <v>13.680000305175781</v>
      </c>
      <c r="P16" s="208">
        <v>12.9399995803833</v>
      </c>
      <c r="Q16" s="208">
        <v>11.899999618530273</v>
      </c>
      <c r="R16" s="208">
        <v>10.829999923706055</v>
      </c>
      <c r="S16" s="208">
        <v>10.239999771118164</v>
      </c>
      <c r="T16" s="208">
        <v>9.180000305175781</v>
      </c>
      <c r="U16" s="208">
        <v>7.730000019073486</v>
      </c>
      <c r="V16" s="208">
        <v>6.933000087738037</v>
      </c>
      <c r="W16" s="208">
        <v>6.498000144958496</v>
      </c>
      <c r="X16" s="208">
        <v>6.4019999504089355</v>
      </c>
      <c r="Y16" s="208">
        <v>6.053999900817871</v>
      </c>
      <c r="Z16" s="215">
        <f t="shared" si="0"/>
        <v>9.418916682402292</v>
      </c>
      <c r="AA16" s="151">
        <v>15.020000457763672</v>
      </c>
      <c r="AB16" s="152" t="s">
        <v>137</v>
      </c>
      <c r="AC16" s="2">
        <v>14</v>
      </c>
      <c r="AD16" s="151">
        <v>5.8429999351501465</v>
      </c>
      <c r="AE16" s="254" t="s">
        <v>347</v>
      </c>
      <c r="AF16" s="1"/>
    </row>
    <row r="17" spans="1:32" ht="11.25" customHeight="1">
      <c r="A17" s="216">
        <v>15</v>
      </c>
      <c r="B17" s="208">
        <v>5.675000190734863</v>
      </c>
      <c r="C17" s="208">
        <v>5.073999881744385</v>
      </c>
      <c r="D17" s="208">
        <v>4.86299991607666</v>
      </c>
      <c r="E17" s="208">
        <v>4.182000160217285</v>
      </c>
      <c r="F17" s="208">
        <v>3.8989999294281006</v>
      </c>
      <c r="G17" s="208">
        <v>4.375</v>
      </c>
      <c r="H17" s="208">
        <v>3.436000108718872</v>
      </c>
      <c r="I17" s="208">
        <v>5.103000164031982</v>
      </c>
      <c r="J17" s="208">
        <v>7.690000057220459</v>
      </c>
      <c r="K17" s="208">
        <v>9.989999771118164</v>
      </c>
      <c r="L17" s="208">
        <v>11.739999771118164</v>
      </c>
      <c r="M17" s="208">
        <v>13.119999885559082</v>
      </c>
      <c r="N17" s="208">
        <v>12.979999542236328</v>
      </c>
      <c r="O17" s="208">
        <v>12.65999984741211</v>
      </c>
      <c r="P17" s="208">
        <v>12.569999694824219</v>
      </c>
      <c r="Q17" s="208">
        <v>11.430000305175781</v>
      </c>
      <c r="R17" s="208">
        <v>11.020000457763672</v>
      </c>
      <c r="S17" s="208">
        <v>10.920000076293945</v>
      </c>
      <c r="T17" s="208">
        <v>10.039999961853027</v>
      </c>
      <c r="U17" s="208">
        <v>7.579999923706055</v>
      </c>
      <c r="V17" s="208">
        <v>6.495999813079834</v>
      </c>
      <c r="W17" s="208">
        <v>5.810999870300293</v>
      </c>
      <c r="X17" s="208">
        <v>5.241000175476074</v>
      </c>
      <c r="Y17" s="208">
        <v>4.7129998207092285</v>
      </c>
      <c r="Z17" s="215">
        <f t="shared" si="0"/>
        <v>7.941999971866608</v>
      </c>
      <c r="AA17" s="151">
        <v>13.989999771118164</v>
      </c>
      <c r="AB17" s="152" t="s">
        <v>348</v>
      </c>
      <c r="AC17" s="2">
        <v>15</v>
      </c>
      <c r="AD17" s="151">
        <v>3.4260001182556152</v>
      </c>
      <c r="AE17" s="254" t="s">
        <v>95</v>
      </c>
      <c r="AF17" s="1"/>
    </row>
    <row r="18" spans="1:32" ht="11.25" customHeight="1">
      <c r="A18" s="216">
        <v>16</v>
      </c>
      <c r="B18" s="208">
        <v>4.64900016784668</v>
      </c>
      <c r="C18" s="208">
        <v>4.892000198364258</v>
      </c>
      <c r="D18" s="208">
        <v>5.208000183105469</v>
      </c>
      <c r="E18" s="208">
        <v>5.388000011444092</v>
      </c>
      <c r="F18" s="208">
        <v>5.619999885559082</v>
      </c>
      <c r="G18" s="208">
        <v>5.429999828338623</v>
      </c>
      <c r="H18" s="208">
        <v>4.5970001220703125</v>
      </c>
      <c r="I18" s="208">
        <v>7.940000057220459</v>
      </c>
      <c r="J18" s="208">
        <v>12.380000114440918</v>
      </c>
      <c r="K18" s="208">
        <v>15.359999656677246</v>
      </c>
      <c r="L18" s="208">
        <v>15.859999656677246</v>
      </c>
      <c r="M18" s="208">
        <v>16.18000030517578</v>
      </c>
      <c r="N18" s="208">
        <v>15.640000343322754</v>
      </c>
      <c r="O18" s="208">
        <v>16.020000457763672</v>
      </c>
      <c r="P18" s="208">
        <v>15.6899995803833</v>
      </c>
      <c r="Q18" s="208">
        <v>14.579999923706055</v>
      </c>
      <c r="R18" s="208">
        <v>13.329999923706055</v>
      </c>
      <c r="S18" s="208">
        <v>12.539999961853027</v>
      </c>
      <c r="T18" s="208">
        <v>10.25</v>
      </c>
      <c r="U18" s="208">
        <v>8.829999923706055</v>
      </c>
      <c r="V18" s="208">
        <v>7.710000038146973</v>
      </c>
      <c r="W18" s="208">
        <v>6.883999824523926</v>
      </c>
      <c r="X18" s="208">
        <v>6.251999855041504</v>
      </c>
      <c r="Y18" s="208">
        <v>5.61899995803833</v>
      </c>
      <c r="Z18" s="215">
        <f t="shared" si="0"/>
        <v>9.86870833237966</v>
      </c>
      <c r="AA18" s="151">
        <v>16.649999618530273</v>
      </c>
      <c r="AB18" s="152" t="s">
        <v>349</v>
      </c>
      <c r="AC18" s="2">
        <v>16</v>
      </c>
      <c r="AD18" s="151">
        <v>4.269000053405762</v>
      </c>
      <c r="AE18" s="254" t="s">
        <v>350</v>
      </c>
      <c r="AF18" s="1"/>
    </row>
    <row r="19" spans="1:32" ht="11.25" customHeight="1">
      <c r="A19" s="216">
        <v>17</v>
      </c>
      <c r="B19" s="208">
        <v>5.420000076293945</v>
      </c>
      <c r="C19" s="208">
        <v>5.166999816894531</v>
      </c>
      <c r="D19" s="208">
        <v>4.7230000495910645</v>
      </c>
      <c r="E19" s="208">
        <v>4.9770002365112305</v>
      </c>
      <c r="F19" s="208">
        <v>4.735000133514404</v>
      </c>
      <c r="G19" s="208">
        <v>4.4710001945495605</v>
      </c>
      <c r="H19" s="208">
        <v>5.073999881744385</v>
      </c>
      <c r="I19" s="208">
        <v>6.519999980926514</v>
      </c>
      <c r="J19" s="208">
        <v>9.770000457763672</v>
      </c>
      <c r="K19" s="208">
        <v>12.550000190734863</v>
      </c>
      <c r="L19" s="208">
        <v>13.800000190734863</v>
      </c>
      <c r="M19" s="208">
        <v>15.9399995803833</v>
      </c>
      <c r="N19" s="208">
        <v>16.219999313354492</v>
      </c>
      <c r="O19" s="208">
        <v>16.15999984741211</v>
      </c>
      <c r="P19" s="208">
        <v>15.6899995803833</v>
      </c>
      <c r="Q19" s="208">
        <v>14.789999961853027</v>
      </c>
      <c r="R19" s="208">
        <v>13.779999732971191</v>
      </c>
      <c r="S19" s="208">
        <v>12.989999771118164</v>
      </c>
      <c r="T19" s="208">
        <v>12.760000228881836</v>
      </c>
      <c r="U19" s="208">
        <v>11.229999542236328</v>
      </c>
      <c r="V19" s="208">
        <v>10.829999923706055</v>
      </c>
      <c r="W19" s="208">
        <v>9.850000381469727</v>
      </c>
      <c r="X19" s="208">
        <v>9.3100004196167</v>
      </c>
      <c r="Y19" s="208">
        <v>9.210000038146973</v>
      </c>
      <c r="Z19" s="215">
        <f t="shared" si="0"/>
        <v>10.248624980449677</v>
      </c>
      <c r="AA19" s="151">
        <v>17.09000015258789</v>
      </c>
      <c r="AB19" s="152" t="s">
        <v>265</v>
      </c>
      <c r="AC19" s="2">
        <v>17</v>
      </c>
      <c r="AD19" s="151">
        <v>4.375999927520752</v>
      </c>
      <c r="AE19" s="254" t="s">
        <v>299</v>
      </c>
      <c r="AF19" s="1"/>
    </row>
    <row r="20" spans="1:32" ht="11.25" customHeight="1">
      <c r="A20" s="216">
        <v>18</v>
      </c>
      <c r="B20" s="208">
        <v>9.630000114440918</v>
      </c>
      <c r="C20" s="208">
        <v>8</v>
      </c>
      <c r="D20" s="208">
        <v>6.801000118255615</v>
      </c>
      <c r="E20" s="208">
        <v>6.421000003814697</v>
      </c>
      <c r="F20" s="208">
        <v>7.090000152587891</v>
      </c>
      <c r="G20" s="208">
        <v>6</v>
      </c>
      <c r="H20" s="208">
        <v>7.360000133514404</v>
      </c>
      <c r="I20" s="208">
        <v>9.65999984741211</v>
      </c>
      <c r="J20" s="208">
        <v>10.539999961853027</v>
      </c>
      <c r="K20" s="208">
        <v>12.59000015258789</v>
      </c>
      <c r="L20" s="208">
        <v>12.430000305175781</v>
      </c>
      <c r="M20" s="208">
        <v>12.25</v>
      </c>
      <c r="N20" s="208">
        <v>12.1899995803833</v>
      </c>
      <c r="O20" s="208">
        <v>13.010000228881836</v>
      </c>
      <c r="P20" s="208">
        <v>12.640000343322754</v>
      </c>
      <c r="Q20" s="208">
        <v>12.630000114440918</v>
      </c>
      <c r="R20" s="208">
        <v>10.859999656677246</v>
      </c>
      <c r="S20" s="208">
        <v>10.720000267028809</v>
      </c>
      <c r="T20" s="208">
        <v>10.970000267028809</v>
      </c>
      <c r="U20" s="208">
        <v>9.949999809265137</v>
      </c>
      <c r="V20" s="208">
        <v>10.199999809265137</v>
      </c>
      <c r="W20" s="208">
        <v>10.680000305175781</v>
      </c>
      <c r="X20" s="208">
        <v>8.6899995803833</v>
      </c>
      <c r="Y20" s="208">
        <v>7.639999866485596</v>
      </c>
      <c r="Z20" s="215">
        <f t="shared" si="0"/>
        <v>9.95633335908254</v>
      </c>
      <c r="AA20" s="151">
        <v>13.65999984741211</v>
      </c>
      <c r="AB20" s="152" t="s">
        <v>258</v>
      </c>
      <c r="AC20" s="2">
        <v>18</v>
      </c>
      <c r="AD20" s="151">
        <v>5.322999954223633</v>
      </c>
      <c r="AE20" s="254" t="s">
        <v>351</v>
      </c>
      <c r="AF20" s="1"/>
    </row>
    <row r="21" spans="1:32" ht="11.25" customHeight="1">
      <c r="A21" s="216">
        <v>19</v>
      </c>
      <c r="B21" s="208">
        <v>7.329999923706055</v>
      </c>
      <c r="C21" s="208">
        <v>5.533999919891357</v>
      </c>
      <c r="D21" s="208">
        <v>5.165999889373779</v>
      </c>
      <c r="E21" s="208">
        <v>4.627999782562256</v>
      </c>
      <c r="F21" s="208">
        <v>3.4149999618530273</v>
      </c>
      <c r="G21" s="208">
        <v>2.7829999923706055</v>
      </c>
      <c r="H21" s="208">
        <v>3.121999979019165</v>
      </c>
      <c r="I21" s="208">
        <v>5.315999984741211</v>
      </c>
      <c r="J21" s="208">
        <v>9.479999542236328</v>
      </c>
      <c r="K21" s="208">
        <v>12.319999694824219</v>
      </c>
      <c r="L21" s="208">
        <v>13.6899995803833</v>
      </c>
      <c r="M21" s="208">
        <v>14.170000076293945</v>
      </c>
      <c r="N21" s="208">
        <v>13.510000228881836</v>
      </c>
      <c r="O21" s="208">
        <v>13.350000381469727</v>
      </c>
      <c r="P21" s="208">
        <v>13.600000381469727</v>
      </c>
      <c r="Q21" s="208">
        <v>13.4399995803833</v>
      </c>
      <c r="R21" s="208">
        <v>11.569999694824219</v>
      </c>
      <c r="S21" s="208">
        <v>11.819999694824219</v>
      </c>
      <c r="T21" s="208">
        <v>11.619999885559082</v>
      </c>
      <c r="U21" s="208">
        <v>11.130000114440918</v>
      </c>
      <c r="V21" s="208">
        <v>10.75</v>
      </c>
      <c r="W21" s="208">
        <v>10.170000076293945</v>
      </c>
      <c r="X21" s="208">
        <v>7.769999980926514</v>
      </c>
      <c r="Y21" s="208">
        <v>9.670000076293945</v>
      </c>
      <c r="Z21" s="215">
        <f t="shared" si="0"/>
        <v>9.389749934275946</v>
      </c>
      <c r="AA21" s="151">
        <v>16.149999618530273</v>
      </c>
      <c r="AB21" s="152" t="s">
        <v>352</v>
      </c>
      <c r="AC21" s="2">
        <v>19</v>
      </c>
      <c r="AD21" s="151">
        <v>2.436000108718872</v>
      </c>
      <c r="AE21" s="254" t="s">
        <v>353</v>
      </c>
      <c r="AF21" s="1"/>
    </row>
    <row r="22" spans="1:32" ht="11.25" customHeight="1">
      <c r="A22" s="224">
        <v>20</v>
      </c>
      <c r="B22" s="210">
        <v>5.828999996185303</v>
      </c>
      <c r="C22" s="210">
        <v>5.311999797821045</v>
      </c>
      <c r="D22" s="210">
        <v>4.447999954223633</v>
      </c>
      <c r="E22" s="210">
        <v>3.3929998874664307</v>
      </c>
      <c r="F22" s="210">
        <v>3.615000009536743</v>
      </c>
      <c r="G22" s="210">
        <v>3.436000108718872</v>
      </c>
      <c r="H22" s="210">
        <v>3.4570000171661377</v>
      </c>
      <c r="I22" s="210">
        <v>5.0289998054504395</v>
      </c>
      <c r="J22" s="210">
        <v>8.069999694824219</v>
      </c>
      <c r="K22" s="210">
        <v>13.100000381469727</v>
      </c>
      <c r="L22" s="210">
        <v>13.4399995803833</v>
      </c>
      <c r="M22" s="210">
        <v>15.039999961853027</v>
      </c>
      <c r="N22" s="210">
        <v>14.579999923706055</v>
      </c>
      <c r="O22" s="210">
        <v>14.720000267028809</v>
      </c>
      <c r="P22" s="210">
        <v>14.609999656677246</v>
      </c>
      <c r="Q22" s="210">
        <v>14.220000267028809</v>
      </c>
      <c r="R22" s="210">
        <v>11.369999885559082</v>
      </c>
      <c r="S22" s="210">
        <v>10.619999885559082</v>
      </c>
      <c r="T22" s="210">
        <v>11.119999885559082</v>
      </c>
      <c r="U22" s="210">
        <v>10.470000267028809</v>
      </c>
      <c r="V22" s="210">
        <v>8.640000343322754</v>
      </c>
      <c r="W22" s="210">
        <v>7.369999885559082</v>
      </c>
      <c r="X22" s="210">
        <v>6.623000144958496</v>
      </c>
      <c r="Y22" s="210">
        <v>5.936999797821045</v>
      </c>
      <c r="Z22" s="225">
        <f t="shared" si="0"/>
        <v>8.935374975204468</v>
      </c>
      <c r="AA22" s="157">
        <v>15.869999885559082</v>
      </c>
      <c r="AB22" s="211" t="s">
        <v>354</v>
      </c>
      <c r="AC22" s="212">
        <v>20</v>
      </c>
      <c r="AD22" s="157">
        <v>3.1089999675750732</v>
      </c>
      <c r="AE22" s="255" t="s">
        <v>341</v>
      </c>
      <c r="AF22" s="1"/>
    </row>
    <row r="23" spans="1:32" ht="11.25" customHeight="1">
      <c r="A23" s="216">
        <v>21</v>
      </c>
      <c r="B23" s="208">
        <v>5.35699987411499</v>
      </c>
      <c r="C23" s="208">
        <v>4.955999851226807</v>
      </c>
      <c r="D23" s="208">
        <v>5.113999843597412</v>
      </c>
      <c r="E23" s="208">
        <v>4.650000095367432</v>
      </c>
      <c r="F23" s="208">
        <v>4.144000053405762</v>
      </c>
      <c r="G23" s="208">
        <v>4.556000232696533</v>
      </c>
      <c r="H23" s="208">
        <v>4.789000034332275</v>
      </c>
      <c r="I23" s="208">
        <v>6.224999904632568</v>
      </c>
      <c r="J23" s="208">
        <v>9.630000114440918</v>
      </c>
      <c r="K23" s="208">
        <v>13.430000305175781</v>
      </c>
      <c r="L23" s="208">
        <v>15.390000343322754</v>
      </c>
      <c r="M23" s="208">
        <v>15.819999694824219</v>
      </c>
      <c r="N23" s="208">
        <v>16.170000076293945</v>
      </c>
      <c r="O23" s="208">
        <v>15.720000267028809</v>
      </c>
      <c r="P23" s="208">
        <v>15.869999885559082</v>
      </c>
      <c r="Q23" s="208">
        <v>15.569999694824219</v>
      </c>
      <c r="R23" s="208">
        <v>12.850000381469727</v>
      </c>
      <c r="S23" s="208">
        <v>12.229999542236328</v>
      </c>
      <c r="T23" s="208">
        <v>9.630000114440918</v>
      </c>
      <c r="U23" s="208">
        <v>8.989999771118164</v>
      </c>
      <c r="V23" s="208">
        <v>7.949999809265137</v>
      </c>
      <c r="W23" s="208">
        <v>7.130000114440918</v>
      </c>
      <c r="X23" s="208">
        <v>6.6529998779296875</v>
      </c>
      <c r="Y23" s="208">
        <v>6.4019999504089355</v>
      </c>
      <c r="Z23" s="215">
        <f t="shared" si="0"/>
        <v>9.551083326339722</v>
      </c>
      <c r="AA23" s="151">
        <v>16.510000228881836</v>
      </c>
      <c r="AB23" s="152" t="s">
        <v>355</v>
      </c>
      <c r="AC23" s="2">
        <v>21</v>
      </c>
      <c r="AD23" s="151">
        <v>4.0279998779296875</v>
      </c>
      <c r="AE23" s="254" t="s">
        <v>81</v>
      </c>
      <c r="AF23" s="1"/>
    </row>
    <row r="24" spans="1:32" ht="11.25" customHeight="1">
      <c r="A24" s="216">
        <v>22</v>
      </c>
      <c r="B24" s="208">
        <v>6.349999904632568</v>
      </c>
      <c r="C24" s="208">
        <v>5.980999946594238</v>
      </c>
      <c r="D24" s="208">
        <v>5.611999988555908</v>
      </c>
      <c r="E24" s="208">
        <v>5.052999973297119</v>
      </c>
      <c r="F24" s="208">
        <v>4.829999923706055</v>
      </c>
      <c r="G24" s="208">
        <v>5.810999870300293</v>
      </c>
      <c r="H24" s="208">
        <v>5.197999954223633</v>
      </c>
      <c r="I24" s="208">
        <v>7.369999885559082</v>
      </c>
      <c r="J24" s="208">
        <v>11.149999618530273</v>
      </c>
      <c r="K24" s="208">
        <v>13.899999618530273</v>
      </c>
      <c r="L24" s="208">
        <v>16.3700008392334</v>
      </c>
      <c r="M24" s="208">
        <v>17.219999313354492</v>
      </c>
      <c r="N24" s="208">
        <v>16.68000030517578</v>
      </c>
      <c r="O24" s="208">
        <v>17.030000686645508</v>
      </c>
      <c r="P24" s="208">
        <v>17.31999969482422</v>
      </c>
      <c r="Q24" s="208">
        <v>16.09000015258789</v>
      </c>
      <c r="R24" s="208">
        <v>14.949999809265137</v>
      </c>
      <c r="S24" s="208">
        <v>13.979999542236328</v>
      </c>
      <c r="T24" s="208">
        <v>10.680000305175781</v>
      </c>
      <c r="U24" s="208">
        <v>10.430000305175781</v>
      </c>
      <c r="V24" s="208">
        <v>9.789999961853027</v>
      </c>
      <c r="W24" s="208">
        <v>9.140000343322754</v>
      </c>
      <c r="X24" s="208">
        <v>9.199999809265137</v>
      </c>
      <c r="Y24" s="208">
        <v>8.260000228881836</v>
      </c>
      <c r="Z24" s="215">
        <f t="shared" si="0"/>
        <v>10.766458332538605</v>
      </c>
      <c r="AA24" s="151">
        <v>18.860000610351562</v>
      </c>
      <c r="AB24" s="152" t="s">
        <v>356</v>
      </c>
      <c r="AC24" s="2">
        <v>22</v>
      </c>
      <c r="AD24" s="151">
        <v>4.122000217437744</v>
      </c>
      <c r="AE24" s="254" t="s">
        <v>357</v>
      </c>
      <c r="AF24" s="1"/>
    </row>
    <row r="25" spans="1:32" ht="11.25" customHeight="1">
      <c r="A25" s="216">
        <v>23</v>
      </c>
      <c r="B25" s="208">
        <v>6.770999908447266</v>
      </c>
      <c r="C25" s="208">
        <v>6.835000038146973</v>
      </c>
      <c r="D25" s="208">
        <v>6.455999851226807</v>
      </c>
      <c r="E25" s="208">
        <v>6.054999828338623</v>
      </c>
      <c r="F25" s="208">
        <v>5.611999988555908</v>
      </c>
      <c r="G25" s="208">
        <v>5.093999862670898</v>
      </c>
      <c r="H25" s="208">
        <v>4.927000045776367</v>
      </c>
      <c r="I25" s="208">
        <v>7.610000133514404</v>
      </c>
      <c r="J25" s="208">
        <v>11.239999771118164</v>
      </c>
      <c r="K25" s="208">
        <v>14.729999542236328</v>
      </c>
      <c r="L25" s="208">
        <v>17.450000762939453</v>
      </c>
      <c r="M25" s="208">
        <v>19</v>
      </c>
      <c r="N25" s="208">
        <v>18.020000457763672</v>
      </c>
      <c r="O25" s="208">
        <v>18.09000015258789</v>
      </c>
      <c r="P25" s="208">
        <v>18.010000228881836</v>
      </c>
      <c r="Q25" s="208">
        <v>16.75</v>
      </c>
      <c r="R25" s="208">
        <v>13.670000076293945</v>
      </c>
      <c r="S25" s="208">
        <v>13.329999923706055</v>
      </c>
      <c r="T25" s="208">
        <v>13.510000228881836</v>
      </c>
      <c r="U25" s="208">
        <v>13.180000305175781</v>
      </c>
      <c r="V25" s="208">
        <v>8.90999984741211</v>
      </c>
      <c r="W25" s="208">
        <v>8.020000457763672</v>
      </c>
      <c r="X25" s="208">
        <v>7.769999980926514</v>
      </c>
      <c r="Y25" s="208">
        <v>7.28000020980835</v>
      </c>
      <c r="Z25" s="215">
        <f t="shared" si="0"/>
        <v>11.180000066757202</v>
      </c>
      <c r="AA25" s="151">
        <v>19.549999237060547</v>
      </c>
      <c r="AB25" s="152" t="s">
        <v>156</v>
      </c>
      <c r="AC25" s="2">
        <v>23</v>
      </c>
      <c r="AD25" s="151">
        <v>4.885000228881836</v>
      </c>
      <c r="AE25" s="254" t="s">
        <v>358</v>
      </c>
      <c r="AF25" s="1"/>
    </row>
    <row r="26" spans="1:32" ht="11.25" customHeight="1">
      <c r="A26" s="216">
        <v>24</v>
      </c>
      <c r="B26" s="208">
        <v>6.061999797821045</v>
      </c>
      <c r="C26" s="208">
        <v>6.484000205993652</v>
      </c>
      <c r="D26" s="208">
        <v>6.126999855041504</v>
      </c>
      <c r="E26" s="208">
        <v>5.535999774932861</v>
      </c>
      <c r="F26" s="208">
        <v>5.514999866485596</v>
      </c>
      <c r="G26" s="208">
        <v>4.978000164031982</v>
      </c>
      <c r="H26" s="208">
        <v>4.840000152587891</v>
      </c>
      <c r="I26" s="208">
        <v>6.729000091552734</v>
      </c>
      <c r="J26" s="208">
        <v>9.59000015258789</v>
      </c>
      <c r="K26" s="208">
        <v>12.899999618530273</v>
      </c>
      <c r="L26" s="208">
        <v>16.68000030517578</v>
      </c>
      <c r="M26" s="208">
        <v>17.260000228881836</v>
      </c>
      <c r="N26" s="208">
        <v>16.739999771118164</v>
      </c>
      <c r="O26" s="208">
        <v>17.479999542236328</v>
      </c>
      <c r="P26" s="208">
        <v>16.860000610351562</v>
      </c>
      <c r="Q26" s="208">
        <v>16.170000076293945</v>
      </c>
      <c r="R26" s="208">
        <v>14.170000076293945</v>
      </c>
      <c r="S26" s="208">
        <v>13.470000267028809</v>
      </c>
      <c r="T26" s="208">
        <v>12.819999694824219</v>
      </c>
      <c r="U26" s="208">
        <v>10.930000305175781</v>
      </c>
      <c r="V26" s="208">
        <v>9.619999885559082</v>
      </c>
      <c r="W26" s="208">
        <v>8.880000114440918</v>
      </c>
      <c r="X26" s="208">
        <v>7.829999923706055</v>
      </c>
      <c r="Y26" s="208">
        <v>7.46999979019165</v>
      </c>
      <c r="Z26" s="215">
        <f t="shared" si="0"/>
        <v>10.630875011285147</v>
      </c>
      <c r="AA26" s="151">
        <v>19.360000610351562</v>
      </c>
      <c r="AB26" s="152" t="s">
        <v>67</v>
      </c>
      <c r="AC26" s="2">
        <v>24</v>
      </c>
      <c r="AD26" s="151">
        <v>4.46999979019165</v>
      </c>
      <c r="AE26" s="254" t="s">
        <v>359</v>
      </c>
      <c r="AF26" s="1"/>
    </row>
    <row r="27" spans="1:32" ht="11.25" customHeight="1">
      <c r="A27" s="216">
        <v>25</v>
      </c>
      <c r="B27" s="208">
        <v>7.079999923706055</v>
      </c>
      <c r="C27" s="208">
        <v>7.110000133514404</v>
      </c>
      <c r="D27" s="208">
        <v>6.633999824523926</v>
      </c>
      <c r="E27" s="208">
        <v>6.307000160217285</v>
      </c>
      <c r="F27" s="208">
        <v>6.211999893188477</v>
      </c>
      <c r="G27" s="208">
        <v>6.000999927520752</v>
      </c>
      <c r="H27" s="208">
        <v>5.9079999923706055</v>
      </c>
      <c r="I27" s="208">
        <v>7.480000019073486</v>
      </c>
      <c r="J27" s="208">
        <v>10.319999694824219</v>
      </c>
      <c r="K27" s="208">
        <v>13.899999618530273</v>
      </c>
      <c r="L27" s="208">
        <v>17.290000915527344</v>
      </c>
      <c r="M27" s="208">
        <v>19.489999771118164</v>
      </c>
      <c r="N27" s="208">
        <v>18.149999618530273</v>
      </c>
      <c r="O27" s="208">
        <v>17.90999984741211</v>
      </c>
      <c r="P27" s="208">
        <v>18.100000381469727</v>
      </c>
      <c r="Q27" s="208">
        <v>15.880000114440918</v>
      </c>
      <c r="R27" s="208">
        <v>13.890000343322754</v>
      </c>
      <c r="S27" s="208">
        <v>13.760000228881836</v>
      </c>
      <c r="T27" s="208">
        <v>13.930000305175781</v>
      </c>
      <c r="U27" s="208">
        <v>10.329999923706055</v>
      </c>
      <c r="V27" s="208">
        <v>9.65999984741211</v>
      </c>
      <c r="W27" s="208">
        <v>12.1899995803833</v>
      </c>
      <c r="X27" s="208">
        <v>7.929999828338623</v>
      </c>
      <c r="Y27" s="208">
        <v>6.955999851226807</v>
      </c>
      <c r="Z27" s="215">
        <f t="shared" si="0"/>
        <v>11.350749989350637</v>
      </c>
      <c r="AA27" s="151">
        <v>19.510000228881836</v>
      </c>
      <c r="AB27" s="152" t="s">
        <v>334</v>
      </c>
      <c r="AC27" s="2">
        <v>25</v>
      </c>
      <c r="AD27" s="151">
        <v>5.6539998054504395</v>
      </c>
      <c r="AE27" s="254" t="s">
        <v>360</v>
      </c>
      <c r="AF27" s="1"/>
    </row>
    <row r="28" spans="1:32" ht="11.25" customHeight="1">
      <c r="A28" s="216">
        <v>26</v>
      </c>
      <c r="B28" s="208">
        <v>6.935999870300293</v>
      </c>
      <c r="C28" s="208">
        <v>7.570000171661377</v>
      </c>
      <c r="D28" s="208">
        <v>6.460999965667725</v>
      </c>
      <c r="E28" s="208">
        <v>8.199999809265137</v>
      </c>
      <c r="F28" s="208">
        <v>10.859999656677246</v>
      </c>
      <c r="G28" s="208">
        <v>10.600000381469727</v>
      </c>
      <c r="H28" s="208">
        <v>10.5600004196167</v>
      </c>
      <c r="I28" s="208">
        <v>11.489999771118164</v>
      </c>
      <c r="J28" s="208">
        <v>10.59000015258789</v>
      </c>
      <c r="K28" s="208">
        <v>10.520000457763672</v>
      </c>
      <c r="L28" s="208">
        <v>10.420000076293945</v>
      </c>
      <c r="M28" s="208">
        <v>9.970000267028809</v>
      </c>
      <c r="N28" s="208">
        <v>10.34000015258789</v>
      </c>
      <c r="O28" s="208">
        <v>10.539999961853027</v>
      </c>
      <c r="P28" s="208">
        <v>10.470000267028809</v>
      </c>
      <c r="Q28" s="208">
        <v>9.479999542236328</v>
      </c>
      <c r="R28" s="208">
        <v>9.619999885559082</v>
      </c>
      <c r="S28" s="208">
        <v>9.8100004196167</v>
      </c>
      <c r="T28" s="208">
        <v>8.270000457763672</v>
      </c>
      <c r="U28" s="208">
        <v>6.703000068664551</v>
      </c>
      <c r="V28" s="208">
        <v>6.468999862670898</v>
      </c>
      <c r="W28" s="208">
        <v>5.288000106811523</v>
      </c>
      <c r="X28" s="208">
        <v>4.616000175476074</v>
      </c>
      <c r="Y28" s="208">
        <v>3.499000072479248</v>
      </c>
      <c r="Z28" s="215">
        <f t="shared" si="0"/>
        <v>8.72008341550827</v>
      </c>
      <c r="AA28" s="151">
        <v>11.649999618530273</v>
      </c>
      <c r="AB28" s="152" t="s">
        <v>361</v>
      </c>
      <c r="AC28" s="2">
        <v>26</v>
      </c>
      <c r="AD28" s="151">
        <v>3.434999942779541</v>
      </c>
      <c r="AE28" s="254" t="s">
        <v>362</v>
      </c>
      <c r="AF28" s="1"/>
    </row>
    <row r="29" spans="1:32" ht="11.25" customHeight="1">
      <c r="A29" s="216">
        <v>27</v>
      </c>
      <c r="B29" s="208">
        <v>3.13100004196167</v>
      </c>
      <c r="C29" s="208">
        <v>3.5</v>
      </c>
      <c r="D29" s="208">
        <v>2.940999984741211</v>
      </c>
      <c r="E29" s="208">
        <v>4.788000106811523</v>
      </c>
      <c r="F29" s="208">
        <v>4.176000118255615</v>
      </c>
      <c r="G29" s="208">
        <v>3.5850000381469727</v>
      </c>
      <c r="H29" s="208">
        <v>3.4800000190734863</v>
      </c>
      <c r="I29" s="208">
        <v>6.554999828338623</v>
      </c>
      <c r="J29" s="208">
        <v>8.25</v>
      </c>
      <c r="K29" s="208">
        <v>10.819999694824219</v>
      </c>
      <c r="L29" s="208">
        <v>11.5</v>
      </c>
      <c r="M29" s="208">
        <v>11.920000076293945</v>
      </c>
      <c r="N29" s="208">
        <v>12.25</v>
      </c>
      <c r="O29" s="208">
        <v>12.029999732971191</v>
      </c>
      <c r="P29" s="208">
        <v>12.0600004196167</v>
      </c>
      <c r="Q29" s="208">
        <v>10.970000267028809</v>
      </c>
      <c r="R29" s="208">
        <v>9.260000228881836</v>
      </c>
      <c r="S29" s="208">
        <v>8.869999885559082</v>
      </c>
      <c r="T29" s="208">
        <v>6.03000020980835</v>
      </c>
      <c r="U29" s="208">
        <v>5.5970001220703125</v>
      </c>
      <c r="V29" s="208">
        <v>4.13100004196167</v>
      </c>
      <c r="W29" s="208">
        <v>3.309000015258789</v>
      </c>
      <c r="X29" s="208">
        <v>2.7290000915527344</v>
      </c>
      <c r="Y29" s="208">
        <v>1.444000005722046</v>
      </c>
      <c r="Z29" s="215">
        <f t="shared" si="0"/>
        <v>6.805250038703282</v>
      </c>
      <c r="AA29" s="151">
        <v>13.359999656677246</v>
      </c>
      <c r="AB29" s="152" t="s">
        <v>363</v>
      </c>
      <c r="AC29" s="2">
        <v>27</v>
      </c>
      <c r="AD29" s="151">
        <v>1.4229999780654907</v>
      </c>
      <c r="AE29" s="254" t="s">
        <v>37</v>
      </c>
      <c r="AF29" s="1"/>
    </row>
    <row r="30" spans="1:32" ht="11.25" customHeight="1">
      <c r="A30" s="216">
        <v>28</v>
      </c>
      <c r="B30" s="208">
        <v>0.7480000257492065</v>
      </c>
      <c r="C30" s="208">
        <v>0.3790000081062317</v>
      </c>
      <c r="D30" s="208">
        <v>-0.3059999942779541</v>
      </c>
      <c r="E30" s="208">
        <v>-0.27399998903274536</v>
      </c>
      <c r="F30" s="208">
        <v>-0.14800000190734863</v>
      </c>
      <c r="G30" s="208">
        <v>1.1710000038146973</v>
      </c>
      <c r="H30" s="208">
        <v>0.15800000727176666</v>
      </c>
      <c r="I30" s="208">
        <v>3.302000045776367</v>
      </c>
      <c r="J30" s="208">
        <v>5.995999813079834</v>
      </c>
      <c r="K30" s="208">
        <v>10.289999961853027</v>
      </c>
      <c r="L30" s="208">
        <v>12.670000076293945</v>
      </c>
      <c r="M30" s="208">
        <v>15.199999809265137</v>
      </c>
      <c r="N30" s="208">
        <v>14.84000015258789</v>
      </c>
      <c r="O30" s="208">
        <v>14.829999923706055</v>
      </c>
      <c r="P30" s="208">
        <v>14.3100004196167</v>
      </c>
      <c r="Q30" s="208">
        <v>13.600000381469727</v>
      </c>
      <c r="R30" s="208">
        <v>11.380000114440918</v>
      </c>
      <c r="S30" s="208">
        <v>9.729999542236328</v>
      </c>
      <c r="T30" s="208">
        <v>9.300000190734863</v>
      </c>
      <c r="U30" s="208">
        <v>9.899999618530273</v>
      </c>
      <c r="V30" s="208">
        <v>8.739999771118164</v>
      </c>
      <c r="W30" s="208">
        <v>8.800000190734863</v>
      </c>
      <c r="X30" s="208">
        <v>4.520999908447266</v>
      </c>
      <c r="Y30" s="208">
        <v>5.177000045776367</v>
      </c>
      <c r="Z30" s="215">
        <f t="shared" si="0"/>
        <v>7.2630833343913155</v>
      </c>
      <c r="AA30" s="151">
        <v>15.9399995803833</v>
      </c>
      <c r="AB30" s="152" t="s">
        <v>53</v>
      </c>
      <c r="AC30" s="2">
        <v>28</v>
      </c>
      <c r="AD30" s="151">
        <v>-0.5379999876022339</v>
      </c>
      <c r="AE30" s="254" t="s">
        <v>364</v>
      </c>
      <c r="AF30" s="1"/>
    </row>
    <row r="31" spans="1:32" ht="11.25" customHeight="1">
      <c r="A31" s="216">
        <v>29</v>
      </c>
      <c r="B31" s="208">
        <v>4.85099983215332</v>
      </c>
      <c r="C31" s="208">
        <v>4.291999816894531</v>
      </c>
      <c r="D31" s="208">
        <v>4.186999797821045</v>
      </c>
      <c r="E31" s="208">
        <v>4.323999881744385</v>
      </c>
      <c r="F31" s="208">
        <v>3.3540000915527344</v>
      </c>
      <c r="G31" s="208">
        <v>3.1110000610351562</v>
      </c>
      <c r="H31" s="208">
        <v>2.700000047683716</v>
      </c>
      <c r="I31" s="208">
        <v>4.388999938964844</v>
      </c>
      <c r="J31" s="208">
        <v>7.940000057220459</v>
      </c>
      <c r="K31" s="208">
        <v>11.65999984741211</v>
      </c>
      <c r="L31" s="208">
        <v>14.510000228881836</v>
      </c>
      <c r="M31" s="208">
        <v>16.270000457763672</v>
      </c>
      <c r="N31" s="208">
        <v>15.770000457763672</v>
      </c>
      <c r="O31" s="208">
        <v>15.140000343322754</v>
      </c>
      <c r="P31" s="208">
        <v>15.779999732971191</v>
      </c>
      <c r="Q31" s="208">
        <v>14.229999542236328</v>
      </c>
      <c r="R31" s="208">
        <v>12.729999542236328</v>
      </c>
      <c r="S31" s="208">
        <v>11.619999885559082</v>
      </c>
      <c r="T31" s="208">
        <v>11.210000038146973</v>
      </c>
      <c r="U31" s="208">
        <v>11.130000114440918</v>
      </c>
      <c r="V31" s="208">
        <v>11.949999809265137</v>
      </c>
      <c r="W31" s="208">
        <v>11.279999732971191</v>
      </c>
      <c r="X31" s="208">
        <v>10.960000038146973</v>
      </c>
      <c r="Y31" s="208">
        <v>10.779999732971191</v>
      </c>
      <c r="Z31" s="215">
        <f t="shared" si="0"/>
        <v>9.756999959548315</v>
      </c>
      <c r="AA31" s="151">
        <v>16.989999771118164</v>
      </c>
      <c r="AB31" s="152" t="s">
        <v>365</v>
      </c>
      <c r="AC31" s="2">
        <v>29</v>
      </c>
      <c r="AD31" s="151">
        <v>2.3299999237060547</v>
      </c>
      <c r="AE31" s="254" t="s">
        <v>366</v>
      </c>
      <c r="AF31" s="1"/>
    </row>
    <row r="32" spans="1:32" ht="11.25" customHeight="1">
      <c r="A32" s="216">
        <v>30</v>
      </c>
      <c r="B32" s="208">
        <v>10.5600004196167</v>
      </c>
      <c r="C32" s="208">
        <v>10.819999694824219</v>
      </c>
      <c r="D32" s="208">
        <v>9.670000076293945</v>
      </c>
      <c r="E32" s="208">
        <v>8.979999542236328</v>
      </c>
      <c r="F32" s="208">
        <v>8.550000190734863</v>
      </c>
      <c r="G32" s="208">
        <v>8.460000038146973</v>
      </c>
      <c r="H32" s="208">
        <v>8.239999771118164</v>
      </c>
      <c r="I32" s="208">
        <v>8.65999984741211</v>
      </c>
      <c r="J32" s="208">
        <v>10.470000267028809</v>
      </c>
      <c r="K32" s="208">
        <v>12.100000381469727</v>
      </c>
      <c r="L32" s="208">
        <v>14.1899995803833</v>
      </c>
      <c r="M32" s="208">
        <v>18.68000030517578</v>
      </c>
      <c r="N32" s="208">
        <v>17.690000534057617</v>
      </c>
      <c r="O32" s="208">
        <v>16.020000457763672</v>
      </c>
      <c r="P32" s="208">
        <v>14.460000038146973</v>
      </c>
      <c r="Q32" s="208">
        <v>12.850000381469727</v>
      </c>
      <c r="R32" s="208">
        <v>11.75</v>
      </c>
      <c r="S32" s="208">
        <v>10.829999923706055</v>
      </c>
      <c r="T32" s="208">
        <v>9.9399995803833</v>
      </c>
      <c r="U32" s="208">
        <v>9.5</v>
      </c>
      <c r="V32" s="208">
        <v>8.989999771118164</v>
      </c>
      <c r="W32" s="208">
        <v>8.270000457763672</v>
      </c>
      <c r="X32" s="208">
        <v>7.559999942779541</v>
      </c>
      <c r="Y32" s="208">
        <v>6.823999881744385</v>
      </c>
      <c r="Z32" s="215">
        <f t="shared" si="0"/>
        <v>11.002666711807251</v>
      </c>
      <c r="AA32" s="151">
        <v>19.260000228881836</v>
      </c>
      <c r="AB32" s="152" t="s">
        <v>367</v>
      </c>
      <c r="AC32" s="2">
        <v>30</v>
      </c>
      <c r="AD32" s="151">
        <v>6.664999961853027</v>
      </c>
      <c r="AE32" s="254" t="s">
        <v>46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11</v>
      </c>
      <c r="B34" s="218">
        <f aca="true" t="shared" si="1" ref="B34:Q34">AVERAGE(B3:B33)</f>
        <v>8.042799993356068</v>
      </c>
      <c r="C34" s="218">
        <f t="shared" si="1"/>
        <v>7.786066605647405</v>
      </c>
      <c r="D34" s="218">
        <f t="shared" si="1"/>
        <v>7.516333333651224</v>
      </c>
      <c r="E34" s="218">
        <f t="shared" si="1"/>
        <v>7.391833335161209</v>
      </c>
      <c r="F34" s="218">
        <f t="shared" si="1"/>
        <v>7.300866611798605</v>
      </c>
      <c r="G34" s="218">
        <f t="shared" si="1"/>
        <v>6.784999998410543</v>
      </c>
      <c r="H34" s="218">
        <f t="shared" si="1"/>
        <v>6.749333382149538</v>
      </c>
      <c r="I34" s="218">
        <f t="shared" si="1"/>
        <v>8.602266645431518</v>
      </c>
      <c r="J34" s="218">
        <f t="shared" si="1"/>
        <v>11.050533246994018</v>
      </c>
      <c r="K34" s="218">
        <f t="shared" si="1"/>
        <v>13.230999914805095</v>
      </c>
      <c r="L34" s="218">
        <f t="shared" si="1"/>
        <v>14.622333494822184</v>
      </c>
      <c r="M34" s="218">
        <f t="shared" si="1"/>
        <v>15.532333342234294</v>
      </c>
      <c r="N34" s="218">
        <f t="shared" si="1"/>
        <v>15.114666652679443</v>
      </c>
      <c r="O34" s="218">
        <f t="shared" si="1"/>
        <v>15.120666726430256</v>
      </c>
      <c r="P34" s="218">
        <f t="shared" si="1"/>
        <v>14.924333318074543</v>
      </c>
      <c r="Q34" s="218">
        <f t="shared" si="1"/>
        <v>14.068333371480305</v>
      </c>
      <c r="R34" s="218">
        <f>AVERAGE(R3:R33)</f>
        <v>12.720999940236409</v>
      </c>
      <c r="S34" s="218">
        <f aca="true" t="shared" si="2" ref="S34:Y34">AVERAGE(S3:S33)</f>
        <v>12.124666627248128</v>
      </c>
      <c r="T34" s="218">
        <f t="shared" si="2"/>
        <v>11.291333389282226</v>
      </c>
      <c r="U34" s="218">
        <f t="shared" si="2"/>
        <v>10.50333340962728</v>
      </c>
      <c r="V34" s="218">
        <f t="shared" si="2"/>
        <v>9.739633305867512</v>
      </c>
      <c r="W34" s="218">
        <f t="shared" si="2"/>
        <v>9.38733336130778</v>
      </c>
      <c r="X34" s="218">
        <f t="shared" si="2"/>
        <v>8.718266709645588</v>
      </c>
      <c r="Y34" s="218">
        <f t="shared" si="2"/>
        <v>8.358599988619487</v>
      </c>
      <c r="Z34" s="218">
        <f>AVERAGE(B3:Y33)</f>
        <v>10.695119446040028</v>
      </c>
      <c r="AA34" s="219">
        <f>(AVERAGE(最高))</f>
        <v>16.522333335876464</v>
      </c>
      <c r="AB34" s="220"/>
      <c r="AC34" s="221"/>
      <c r="AD34" s="219">
        <f>(AVERAGE(最低))</f>
        <v>5.43300002415975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12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13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14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15</v>
      </c>
      <c r="B39" s="200"/>
      <c r="C39" s="200"/>
      <c r="D39" s="153">
        <f>COUNTIF(最低,"&lt;0")</f>
        <v>1</v>
      </c>
      <c r="E39" s="198"/>
      <c r="F39" s="198"/>
      <c r="G39" s="198"/>
      <c r="H39" s="198"/>
      <c r="I39" s="198"/>
    </row>
    <row r="40" spans="1:9" ht="11.25" customHeight="1">
      <c r="A40" s="201" t="s">
        <v>16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17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18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19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20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21</v>
      </c>
      <c r="B45" s="205"/>
      <c r="C45" s="205" t="s">
        <v>4</v>
      </c>
      <c r="D45" s="207" t="s">
        <v>7</v>
      </c>
      <c r="E45" s="198"/>
      <c r="F45" s="206" t="s">
        <v>22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22.18000030517578</v>
      </c>
      <c r="C46" s="3">
        <v>1</v>
      </c>
      <c r="D46" s="159" t="s">
        <v>330</v>
      </c>
      <c r="E46" s="198"/>
      <c r="F46" s="156"/>
      <c r="G46" s="157">
        <f>MIN(最低)</f>
        <v>-0.5379999876022339</v>
      </c>
      <c r="H46" s="3">
        <v>28</v>
      </c>
      <c r="I46" s="256" t="s">
        <v>364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12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6.043000221252441</v>
      </c>
      <c r="C3" s="208">
        <v>5.526000022888184</v>
      </c>
      <c r="D3" s="208">
        <v>6.118000030517578</v>
      </c>
      <c r="E3" s="208">
        <v>3.3420000076293945</v>
      </c>
      <c r="F3" s="208">
        <v>4.208000183105469</v>
      </c>
      <c r="G3" s="208">
        <v>2.499000072479248</v>
      </c>
      <c r="H3" s="208">
        <v>2.5</v>
      </c>
      <c r="I3" s="208">
        <v>3.755000114440918</v>
      </c>
      <c r="J3" s="208">
        <v>5.010000228881836</v>
      </c>
      <c r="K3" s="208">
        <v>7.079999923706055</v>
      </c>
      <c r="L3" s="208">
        <v>10.350000381469727</v>
      </c>
      <c r="M3" s="208">
        <v>11.59000015258789</v>
      </c>
      <c r="N3" s="208">
        <v>11.90999984741211</v>
      </c>
      <c r="O3" s="208">
        <v>12.279999732971191</v>
      </c>
      <c r="P3" s="208">
        <v>11.670000076293945</v>
      </c>
      <c r="Q3" s="208">
        <v>11.770000457763672</v>
      </c>
      <c r="R3" s="208">
        <v>9.819999694824219</v>
      </c>
      <c r="S3" s="208">
        <v>9.890000343322754</v>
      </c>
      <c r="T3" s="208">
        <v>10.180000305175781</v>
      </c>
      <c r="U3" s="208">
        <v>7.570000171661377</v>
      </c>
      <c r="V3" s="208">
        <v>6.367000102996826</v>
      </c>
      <c r="W3" s="208">
        <v>5.735000133514404</v>
      </c>
      <c r="X3" s="208">
        <v>5.091000080108643</v>
      </c>
      <c r="Y3" s="208">
        <v>4.806000232696533</v>
      </c>
      <c r="Z3" s="215">
        <f aca="true" t="shared" si="0" ref="Z3:Z33">AVERAGE(B3:Y3)</f>
        <v>7.296250104904175</v>
      </c>
      <c r="AA3" s="151">
        <v>12.640000343322754</v>
      </c>
      <c r="AB3" s="152" t="s">
        <v>241</v>
      </c>
      <c r="AC3" s="2">
        <v>1</v>
      </c>
      <c r="AD3" s="151">
        <v>1.6339999437332153</v>
      </c>
      <c r="AE3" s="254" t="s">
        <v>368</v>
      </c>
      <c r="AF3" s="1"/>
    </row>
    <row r="4" spans="1:32" ht="11.25" customHeight="1">
      <c r="A4" s="216">
        <v>2</v>
      </c>
      <c r="B4" s="208">
        <v>4.880000114440918</v>
      </c>
      <c r="C4" s="208">
        <v>4.59499979019165</v>
      </c>
      <c r="D4" s="208">
        <v>3.9730000495910645</v>
      </c>
      <c r="E4" s="208">
        <v>3.7939999103546143</v>
      </c>
      <c r="F4" s="208">
        <v>3.5199999809265137</v>
      </c>
      <c r="G4" s="208">
        <v>3.2669999599456787</v>
      </c>
      <c r="H4" s="208">
        <v>3.2039999961853027</v>
      </c>
      <c r="I4" s="208">
        <v>4.015999794006348</v>
      </c>
      <c r="J4" s="208">
        <v>7.539999961853027</v>
      </c>
      <c r="K4" s="208">
        <v>11.75</v>
      </c>
      <c r="L4" s="208">
        <v>15.65999984741211</v>
      </c>
      <c r="M4" s="208">
        <v>15.800000190734863</v>
      </c>
      <c r="N4" s="208">
        <v>12.9399995803833</v>
      </c>
      <c r="O4" s="208">
        <v>12.710000038146973</v>
      </c>
      <c r="P4" s="208">
        <v>12.09000015258789</v>
      </c>
      <c r="Q4" s="208">
        <v>11.329999923706055</v>
      </c>
      <c r="R4" s="208">
        <v>10.75</v>
      </c>
      <c r="S4" s="209">
        <v>9.399999618530273</v>
      </c>
      <c r="T4" s="208">
        <v>8.850000381469727</v>
      </c>
      <c r="U4" s="208">
        <v>8.680000305175781</v>
      </c>
      <c r="V4" s="208">
        <v>8.569999694824219</v>
      </c>
      <c r="W4" s="208">
        <v>8.529999732971191</v>
      </c>
      <c r="X4" s="208">
        <v>8.989999771118164</v>
      </c>
      <c r="Y4" s="208">
        <v>6.1570000648498535</v>
      </c>
      <c r="Z4" s="215">
        <f t="shared" si="0"/>
        <v>8.374833285808563</v>
      </c>
      <c r="AA4" s="151">
        <v>15.899999618530273</v>
      </c>
      <c r="AB4" s="152" t="s">
        <v>369</v>
      </c>
      <c r="AC4" s="2">
        <v>2</v>
      </c>
      <c r="AD4" s="151">
        <v>2.9200000762939453</v>
      </c>
      <c r="AE4" s="254" t="s">
        <v>370</v>
      </c>
      <c r="AF4" s="1"/>
    </row>
    <row r="5" spans="1:32" ht="11.25" customHeight="1">
      <c r="A5" s="216">
        <v>3</v>
      </c>
      <c r="B5" s="208">
        <v>5.578000068664551</v>
      </c>
      <c r="C5" s="208">
        <v>6.105999946594238</v>
      </c>
      <c r="D5" s="208">
        <v>5.927000045776367</v>
      </c>
      <c r="E5" s="208">
        <v>6.392000198364258</v>
      </c>
      <c r="F5" s="208">
        <v>6.718999862670898</v>
      </c>
      <c r="G5" s="208">
        <v>6.179999828338623</v>
      </c>
      <c r="H5" s="208">
        <v>7.139999866485596</v>
      </c>
      <c r="I5" s="208">
        <v>7.75</v>
      </c>
      <c r="J5" s="208">
        <v>8.460000038146973</v>
      </c>
      <c r="K5" s="208">
        <v>11.880000114440918</v>
      </c>
      <c r="L5" s="208">
        <v>14.239999771118164</v>
      </c>
      <c r="M5" s="208">
        <v>15.270000457763672</v>
      </c>
      <c r="N5" s="208">
        <v>15.65999984741211</v>
      </c>
      <c r="O5" s="208">
        <v>15.609999656677246</v>
      </c>
      <c r="P5" s="208">
        <v>15.489999771118164</v>
      </c>
      <c r="Q5" s="208">
        <v>14.130000114440918</v>
      </c>
      <c r="R5" s="208">
        <v>12.619999885559082</v>
      </c>
      <c r="S5" s="208">
        <v>11.920000076293945</v>
      </c>
      <c r="T5" s="208">
        <v>11.859999656677246</v>
      </c>
      <c r="U5" s="208">
        <v>9.65999984741211</v>
      </c>
      <c r="V5" s="208">
        <v>8.020000457763672</v>
      </c>
      <c r="W5" s="208">
        <v>7.309999942779541</v>
      </c>
      <c r="X5" s="208">
        <v>7.179999828338623</v>
      </c>
      <c r="Y5" s="208">
        <v>7.730000019073486</v>
      </c>
      <c r="Z5" s="215">
        <f t="shared" si="0"/>
        <v>9.951333304246267</v>
      </c>
      <c r="AA5" s="151">
        <v>16.479999542236328</v>
      </c>
      <c r="AB5" s="152" t="s">
        <v>195</v>
      </c>
      <c r="AC5" s="2">
        <v>3</v>
      </c>
      <c r="AD5" s="151">
        <v>5.293000221252441</v>
      </c>
      <c r="AE5" s="254" t="s">
        <v>133</v>
      </c>
      <c r="AF5" s="1"/>
    </row>
    <row r="6" spans="1:32" ht="11.25" customHeight="1">
      <c r="A6" s="216">
        <v>4</v>
      </c>
      <c r="B6" s="208">
        <v>7.800000190734863</v>
      </c>
      <c r="C6" s="208">
        <v>7.920000076293945</v>
      </c>
      <c r="D6" s="208">
        <v>8.279999732971191</v>
      </c>
      <c r="E6" s="208">
        <v>8.670000076293945</v>
      </c>
      <c r="F6" s="208">
        <v>8</v>
      </c>
      <c r="G6" s="208">
        <v>7.650000095367432</v>
      </c>
      <c r="H6" s="208">
        <v>8.380000114440918</v>
      </c>
      <c r="I6" s="208">
        <v>7.539999961853027</v>
      </c>
      <c r="J6" s="208">
        <v>7.090000152587891</v>
      </c>
      <c r="K6" s="208">
        <v>6.676000118255615</v>
      </c>
      <c r="L6" s="208">
        <v>6.421999931335449</v>
      </c>
      <c r="M6" s="208">
        <v>6.235000133514404</v>
      </c>
      <c r="N6" s="208">
        <v>6.701000213623047</v>
      </c>
      <c r="O6" s="208">
        <v>7.460000038146973</v>
      </c>
      <c r="P6" s="208">
        <v>7.869999885559082</v>
      </c>
      <c r="Q6" s="208">
        <v>8.079999923706055</v>
      </c>
      <c r="R6" s="208">
        <v>8.039999961853027</v>
      </c>
      <c r="S6" s="208">
        <v>8.369999885559082</v>
      </c>
      <c r="T6" s="208">
        <v>8.140000343322754</v>
      </c>
      <c r="U6" s="208">
        <v>7.599999904632568</v>
      </c>
      <c r="V6" s="208">
        <v>7.329999923706055</v>
      </c>
      <c r="W6" s="208">
        <v>7.480000019073486</v>
      </c>
      <c r="X6" s="208">
        <v>6.156000137329102</v>
      </c>
      <c r="Y6" s="208">
        <v>4.923999786376953</v>
      </c>
      <c r="Z6" s="215">
        <f t="shared" si="0"/>
        <v>7.450583358605702</v>
      </c>
      <c r="AA6" s="151">
        <v>8.729999542236328</v>
      </c>
      <c r="AB6" s="152" t="s">
        <v>371</v>
      </c>
      <c r="AC6" s="2">
        <v>4</v>
      </c>
      <c r="AD6" s="151">
        <v>4.9029998779296875</v>
      </c>
      <c r="AE6" s="254" t="s">
        <v>40</v>
      </c>
      <c r="AF6" s="1"/>
    </row>
    <row r="7" spans="1:32" ht="11.25" customHeight="1">
      <c r="A7" s="216">
        <v>5</v>
      </c>
      <c r="B7" s="208">
        <v>4.744999885559082</v>
      </c>
      <c r="C7" s="208">
        <v>3.6480000019073486</v>
      </c>
      <c r="D7" s="208">
        <v>3.3949999809265137</v>
      </c>
      <c r="E7" s="208">
        <v>3.299999952316284</v>
      </c>
      <c r="F7" s="208">
        <v>4.0920000076293945</v>
      </c>
      <c r="G7" s="208">
        <v>4.039999961853027</v>
      </c>
      <c r="H7" s="208">
        <v>4.822999954223633</v>
      </c>
      <c r="I7" s="208">
        <v>5.117000102996826</v>
      </c>
      <c r="J7" s="208">
        <v>6.172999858856201</v>
      </c>
      <c r="K7" s="208">
        <v>7.630000114440918</v>
      </c>
      <c r="L7" s="208">
        <v>9.920000076293945</v>
      </c>
      <c r="M7" s="208">
        <v>9.890000343322754</v>
      </c>
      <c r="N7" s="208">
        <v>10.770000457763672</v>
      </c>
      <c r="O7" s="208">
        <v>11.170000076293945</v>
      </c>
      <c r="P7" s="208">
        <v>10.670000076293945</v>
      </c>
      <c r="Q7" s="208">
        <v>10.279999732971191</v>
      </c>
      <c r="R7" s="208">
        <v>10.359999656677246</v>
      </c>
      <c r="S7" s="208">
        <v>10.710000038146973</v>
      </c>
      <c r="T7" s="208">
        <v>10.949999809265137</v>
      </c>
      <c r="U7" s="208">
        <v>10.329999923706055</v>
      </c>
      <c r="V7" s="208">
        <v>8.979999542236328</v>
      </c>
      <c r="W7" s="208">
        <v>8.40999984741211</v>
      </c>
      <c r="X7" s="208">
        <v>10.119999885559082</v>
      </c>
      <c r="Y7" s="208">
        <v>10.739999771118164</v>
      </c>
      <c r="Z7" s="215">
        <f t="shared" si="0"/>
        <v>7.927624960740407</v>
      </c>
      <c r="AA7" s="151">
        <v>11.3100004196167</v>
      </c>
      <c r="AB7" s="152" t="s">
        <v>372</v>
      </c>
      <c r="AC7" s="2">
        <v>5</v>
      </c>
      <c r="AD7" s="151">
        <v>2.8889999389648438</v>
      </c>
      <c r="AE7" s="254" t="s">
        <v>373</v>
      </c>
      <c r="AF7" s="1"/>
    </row>
    <row r="8" spans="1:32" ht="11.25" customHeight="1">
      <c r="A8" s="216">
        <v>6</v>
      </c>
      <c r="B8" s="208">
        <v>10.510000228881836</v>
      </c>
      <c r="C8" s="208">
        <v>9.9399995803833</v>
      </c>
      <c r="D8" s="208">
        <v>9.239999771118164</v>
      </c>
      <c r="E8" s="208">
        <v>8.829999923706055</v>
      </c>
      <c r="F8" s="208">
        <v>8.609999656677246</v>
      </c>
      <c r="G8" s="208">
        <v>8.329999923706055</v>
      </c>
      <c r="H8" s="208">
        <v>8.180000305175781</v>
      </c>
      <c r="I8" s="208">
        <v>7.960000038146973</v>
      </c>
      <c r="J8" s="208">
        <v>7.079999923706055</v>
      </c>
      <c r="K8" s="208">
        <v>7</v>
      </c>
      <c r="L8" s="208">
        <v>8.729999542236328</v>
      </c>
      <c r="M8" s="208">
        <v>7.610000133514404</v>
      </c>
      <c r="N8" s="208">
        <v>7.369999885559082</v>
      </c>
      <c r="O8" s="208">
        <v>7.610000133514404</v>
      </c>
      <c r="P8" s="208">
        <v>7.71999979019165</v>
      </c>
      <c r="Q8" s="208">
        <v>7.739999771118164</v>
      </c>
      <c r="R8" s="208">
        <v>6.992000102996826</v>
      </c>
      <c r="S8" s="208">
        <v>6.422999858856201</v>
      </c>
      <c r="T8" s="208">
        <v>5.999000072479248</v>
      </c>
      <c r="U8" s="208">
        <v>5.197999954223633</v>
      </c>
      <c r="V8" s="208">
        <v>5.640999794006348</v>
      </c>
      <c r="W8" s="208">
        <v>5.5879998207092285</v>
      </c>
      <c r="X8" s="208">
        <v>6.6020002365112305</v>
      </c>
      <c r="Y8" s="208">
        <v>6.98199987411499</v>
      </c>
      <c r="Z8" s="215">
        <f t="shared" si="0"/>
        <v>7.57854159673055</v>
      </c>
      <c r="AA8" s="151">
        <v>10.779999732971191</v>
      </c>
      <c r="AB8" s="152" t="s">
        <v>374</v>
      </c>
      <c r="AC8" s="2">
        <v>6</v>
      </c>
      <c r="AD8" s="151">
        <v>4.46999979019165</v>
      </c>
      <c r="AE8" s="254" t="s">
        <v>375</v>
      </c>
      <c r="AF8" s="1"/>
    </row>
    <row r="9" spans="1:32" ht="11.25" customHeight="1">
      <c r="A9" s="216">
        <v>7</v>
      </c>
      <c r="B9" s="208">
        <v>6.263999938964844</v>
      </c>
      <c r="C9" s="208">
        <v>5.989999771118164</v>
      </c>
      <c r="D9" s="208">
        <v>5.281000137329102</v>
      </c>
      <c r="E9" s="208">
        <v>4.63700008392334</v>
      </c>
      <c r="F9" s="208">
        <v>4.859000205993652</v>
      </c>
      <c r="G9" s="208">
        <v>4.374000072479248</v>
      </c>
      <c r="H9" s="208">
        <v>3.3519999980926514</v>
      </c>
      <c r="I9" s="208">
        <v>4.533999919891357</v>
      </c>
      <c r="J9" s="208">
        <v>5.915999889373779</v>
      </c>
      <c r="K9" s="208">
        <v>8.539999961853027</v>
      </c>
      <c r="L9" s="208">
        <v>9.40999984741211</v>
      </c>
      <c r="M9" s="208">
        <v>9.399999618530273</v>
      </c>
      <c r="N9" s="208">
        <v>9.529999732971191</v>
      </c>
      <c r="O9" s="208">
        <v>9.270000457763672</v>
      </c>
      <c r="P9" s="208">
        <v>8.760000228881836</v>
      </c>
      <c r="Q9" s="208">
        <v>8.029999732971191</v>
      </c>
      <c r="R9" s="208">
        <v>6.513000011444092</v>
      </c>
      <c r="S9" s="208">
        <v>5.928999900817871</v>
      </c>
      <c r="T9" s="208">
        <v>4.999000072479248</v>
      </c>
      <c r="U9" s="208">
        <v>3.690000057220459</v>
      </c>
      <c r="V9" s="208">
        <v>2.7720000743865967</v>
      </c>
      <c r="W9" s="208">
        <v>2.888000011444092</v>
      </c>
      <c r="X9" s="208">
        <v>2.7200000286102295</v>
      </c>
      <c r="Y9" s="208">
        <v>2.434999942779541</v>
      </c>
      <c r="Z9" s="215">
        <f t="shared" si="0"/>
        <v>5.837208320697148</v>
      </c>
      <c r="AA9" s="151">
        <v>10.300000190734863</v>
      </c>
      <c r="AB9" s="152" t="s">
        <v>376</v>
      </c>
      <c r="AC9" s="2">
        <v>7</v>
      </c>
      <c r="AD9" s="151">
        <v>1.465000033378601</v>
      </c>
      <c r="AE9" s="254" t="s">
        <v>295</v>
      </c>
      <c r="AF9" s="1"/>
    </row>
    <row r="10" spans="1:32" ht="11.25" customHeight="1">
      <c r="A10" s="216">
        <v>8</v>
      </c>
      <c r="B10" s="208">
        <v>2.76200008392334</v>
      </c>
      <c r="C10" s="208">
        <v>-0.3370000123977661</v>
      </c>
      <c r="D10" s="208">
        <v>1.4019999504089355</v>
      </c>
      <c r="E10" s="208">
        <v>2.2360000610351562</v>
      </c>
      <c r="F10" s="208">
        <v>-0.36899998784065247</v>
      </c>
      <c r="G10" s="208">
        <v>-0.8429999947547913</v>
      </c>
      <c r="H10" s="208">
        <v>0.621999979019165</v>
      </c>
      <c r="I10" s="208">
        <v>1.3279999494552612</v>
      </c>
      <c r="J10" s="208">
        <v>4.546000003814697</v>
      </c>
      <c r="K10" s="208">
        <v>6.670000076293945</v>
      </c>
      <c r="L10" s="208">
        <v>8.09000015258789</v>
      </c>
      <c r="M10" s="208">
        <v>10.130000114440918</v>
      </c>
      <c r="N10" s="208">
        <v>8.5600004196167</v>
      </c>
      <c r="O10" s="208">
        <v>9.199999809265137</v>
      </c>
      <c r="P10" s="208">
        <v>10.350000381469727</v>
      </c>
      <c r="Q10" s="208">
        <v>9.5600004196167</v>
      </c>
      <c r="R10" s="208">
        <v>7.300000190734863</v>
      </c>
      <c r="S10" s="208">
        <v>6.077000141143799</v>
      </c>
      <c r="T10" s="208">
        <v>6.508999824523926</v>
      </c>
      <c r="U10" s="208">
        <v>4.533999919891357</v>
      </c>
      <c r="V10" s="208">
        <v>3.2160000801086426</v>
      </c>
      <c r="W10" s="208">
        <v>3.1530001163482666</v>
      </c>
      <c r="X10" s="208">
        <v>3.2360000610351562</v>
      </c>
      <c r="Y10" s="208">
        <v>2.6549999713897705</v>
      </c>
      <c r="Z10" s="215">
        <f t="shared" si="0"/>
        <v>4.607791737963756</v>
      </c>
      <c r="AA10" s="151">
        <v>11.020000457763672</v>
      </c>
      <c r="AB10" s="152" t="s">
        <v>377</v>
      </c>
      <c r="AC10" s="2">
        <v>8</v>
      </c>
      <c r="AD10" s="151">
        <v>-1.159000039100647</v>
      </c>
      <c r="AE10" s="254" t="s">
        <v>324</v>
      </c>
      <c r="AF10" s="1"/>
    </row>
    <row r="11" spans="1:32" ht="11.25" customHeight="1">
      <c r="A11" s="216">
        <v>9</v>
      </c>
      <c r="B11" s="208">
        <v>2.7200000286102295</v>
      </c>
      <c r="C11" s="208">
        <v>3.385999917984009</v>
      </c>
      <c r="D11" s="208">
        <v>4.188000202178955</v>
      </c>
      <c r="E11" s="208">
        <v>3.7239999771118164</v>
      </c>
      <c r="F11" s="208">
        <v>3.122999906539917</v>
      </c>
      <c r="G11" s="208">
        <v>1.7400000095367432</v>
      </c>
      <c r="H11" s="208">
        <v>2.6589999198913574</v>
      </c>
      <c r="I11" s="208">
        <v>3.4619998931884766</v>
      </c>
      <c r="J11" s="208">
        <v>5.519999980926514</v>
      </c>
      <c r="K11" s="208">
        <v>8.3100004196167</v>
      </c>
      <c r="L11" s="208">
        <v>9.739999771118164</v>
      </c>
      <c r="M11" s="208">
        <v>9.619999885559082</v>
      </c>
      <c r="N11" s="208">
        <v>9.300000190734863</v>
      </c>
      <c r="O11" s="208">
        <v>9.140000343322754</v>
      </c>
      <c r="P11" s="208">
        <v>8.510000228881836</v>
      </c>
      <c r="Q11" s="208">
        <v>7.5</v>
      </c>
      <c r="R11" s="208">
        <v>6.343999862670898</v>
      </c>
      <c r="S11" s="208">
        <v>5.645999908447266</v>
      </c>
      <c r="T11" s="208">
        <v>5.265999794006348</v>
      </c>
      <c r="U11" s="208">
        <v>5.255000114440918</v>
      </c>
      <c r="V11" s="208">
        <v>5.321000099182129</v>
      </c>
      <c r="W11" s="208">
        <v>5.51800012588501</v>
      </c>
      <c r="X11" s="208">
        <v>3.691999912261963</v>
      </c>
      <c r="Y11" s="208">
        <v>2.3929998874664307</v>
      </c>
      <c r="Z11" s="215">
        <f t="shared" si="0"/>
        <v>5.503208349148433</v>
      </c>
      <c r="AA11" s="151">
        <v>10.0600004196167</v>
      </c>
      <c r="AB11" s="152" t="s">
        <v>338</v>
      </c>
      <c r="AC11" s="2">
        <v>9</v>
      </c>
      <c r="AD11" s="151">
        <v>1.687999963760376</v>
      </c>
      <c r="AE11" s="254" t="s">
        <v>378</v>
      </c>
      <c r="AF11" s="1"/>
    </row>
    <row r="12" spans="1:32" ht="11.25" customHeight="1">
      <c r="A12" s="224">
        <v>10</v>
      </c>
      <c r="B12" s="210">
        <v>4.218999862670898</v>
      </c>
      <c r="C12" s="210">
        <v>0.041999999433755875</v>
      </c>
      <c r="D12" s="210">
        <v>1.940000057220459</v>
      </c>
      <c r="E12" s="210">
        <v>1.065000057220459</v>
      </c>
      <c r="F12" s="210">
        <v>0.6959999799728394</v>
      </c>
      <c r="G12" s="210">
        <v>-0.7170000076293945</v>
      </c>
      <c r="H12" s="210">
        <v>-0.7480000257492065</v>
      </c>
      <c r="I12" s="210">
        <v>2.003999948501587</v>
      </c>
      <c r="J12" s="210">
        <v>3.8540000915527344</v>
      </c>
      <c r="K12" s="210">
        <v>7.230000019073486</v>
      </c>
      <c r="L12" s="210">
        <v>10.239999771118164</v>
      </c>
      <c r="M12" s="210">
        <v>8.40999984741211</v>
      </c>
      <c r="N12" s="210">
        <v>8.449999809265137</v>
      </c>
      <c r="O12" s="210">
        <v>8.069999694824219</v>
      </c>
      <c r="P12" s="210">
        <v>7.739999771118164</v>
      </c>
      <c r="Q12" s="210">
        <v>6.99399995803833</v>
      </c>
      <c r="R12" s="210">
        <v>5.5920000076293945</v>
      </c>
      <c r="S12" s="210">
        <v>4.7270002365112305</v>
      </c>
      <c r="T12" s="210">
        <v>4.061999797821045</v>
      </c>
      <c r="U12" s="210">
        <v>2.994999885559082</v>
      </c>
      <c r="V12" s="210">
        <v>2.3499999046325684</v>
      </c>
      <c r="W12" s="210">
        <v>2.9709999561309814</v>
      </c>
      <c r="X12" s="210">
        <v>2.865000009536743</v>
      </c>
      <c r="Y12" s="210">
        <v>2.1080000400543213</v>
      </c>
      <c r="Z12" s="225">
        <f t="shared" si="0"/>
        <v>4.0482916113299625</v>
      </c>
      <c r="AA12" s="157">
        <v>10.449999809265137</v>
      </c>
      <c r="AB12" s="211" t="s">
        <v>262</v>
      </c>
      <c r="AC12" s="212">
        <v>10</v>
      </c>
      <c r="AD12" s="157">
        <v>-1.2330000400543213</v>
      </c>
      <c r="AE12" s="255" t="s">
        <v>331</v>
      </c>
      <c r="AF12" s="1"/>
    </row>
    <row r="13" spans="1:32" ht="11.25" customHeight="1">
      <c r="A13" s="216">
        <v>11</v>
      </c>
      <c r="B13" s="208">
        <v>1.1180000305175781</v>
      </c>
      <c r="C13" s="208">
        <v>-1.4759999513626099</v>
      </c>
      <c r="D13" s="208">
        <v>-1.2339999675750732</v>
      </c>
      <c r="E13" s="208">
        <v>-1.3389999866485596</v>
      </c>
      <c r="F13" s="208">
        <v>-1.2649999856948853</v>
      </c>
      <c r="G13" s="208">
        <v>-0.781000018119812</v>
      </c>
      <c r="H13" s="208">
        <v>-0.843999981880188</v>
      </c>
      <c r="I13" s="208">
        <v>1.309000015258789</v>
      </c>
      <c r="J13" s="208">
        <v>1.8040000200271606</v>
      </c>
      <c r="K13" s="208">
        <v>4.696000099182129</v>
      </c>
      <c r="L13" s="208">
        <v>5.934000015258789</v>
      </c>
      <c r="M13" s="208">
        <v>6.0279998779296875</v>
      </c>
      <c r="N13" s="208">
        <v>5.964000225067139</v>
      </c>
      <c r="O13" s="208">
        <v>6.485000133514404</v>
      </c>
      <c r="P13" s="208">
        <v>6.433000087738037</v>
      </c>
      <c r="Q13" s="208">
        <v>6.35699987411499</v>
      </c>
      <c r="R13" s="208">
        <v>4.432000160217285</v>
      </c>
      <c r="S13" s="208">
        <v>4.916999816894531</v>
      </c>
      <c r="T13" s="208">
        <v>4.293000221252441</v>
      </c>
      <c r="U13" s="208">
        <v>3.00600004196167</v>
      </c>
      <c r="V13" s="208">
        <v>2.7839999198913574</v>
      </c>
      <c r="W13" s="208">
        <v>1.6330000162124634</v>
      </c>
      <c r="X13" s="208">
        <v>1.128000020980835</v>
      </c>
      <c r="Y13" s="208">
        <v>0.875</v>
      </c>
      <c r="Z13" s="215">
        <f t="shared" si="0"/>
        <v>2.5940416951974234</v>
      </c>
      <c r="AA13" s="151">
        <v>7.599999904632568</v>
      </c>
      <c r="AB13" s="152" t="s">
        <v>224</v>
      </c>
      <c r="AC13" s="2">
        <v>11</v>
      </c>
      <c r="AD13" s="151">
        <v>-2.065999984741211</v>
      </c>
      <c r="AE13" s="254" t="s">
        <v>379</v>
      </c>
      <c r="AF13" s="1"/>
    </row>
    <row r="14" spans="1:32" ht="11.25" customHeight="1">
      <c r="A14" s="216">
        <v>12</v>
      </c>
      <c r="B14" s="208">
        <v>1.3700000047683716</v>
      </c>
      <c r="C14" s="208">
        <v>0.3370000123977661</v>
      </c>
      <c r="D14" s="208">
        <v>0.2849999964237213</v>
      </c>
      <c r="E14" s="208">
        <v>0.4429999887943268</v>
      </c>
      <c r="F14" s="208">
        <v>0.210999995470047</v>
      </c>
      <c r="G14" s="208">
        <v>0.6330000162124634</v>
      </c>
      <c r="H14" s="208">
        <v>0.8970000147819519</v>
      </c>
      <c r="I14" s="208">
        <v>3.049999952316284</v>
      </c>
      <c r="J14" s="208">
        <v>3.7260000705718994</v>
      </c>
      <c r="K14" s="208">
        <v>7.519999980926514</v>
      </c>
      <c r="L14" s="208">
        <v>9.170000076293945</v>
      </c>
      <c r="M14" s="208">
        <v>10.869999885559082</v>
      </c>
      <c r="N14" s="208">
        <v>9.399999618530273</v>
      </c>
      <c r="O14" s="208">
        <v>10</v>
      </c>
      <c r="P14" s="208">
        <v>10.170000076293945</v>
      </c>
      <c r="Q14" s="208">
        <v>9.319999694824219</v>
      </c>
      <c r="R14" s="208">
        <v>6.973999977111816</v>
      </c>
      <c r="S14" s="208">
        <v>5.547999858856201</v>
      </c>
      <c r="T14" s="208">
        <v>6.5960001945495605</v>
      </c>
      <c r="U14" s="208">
        <v>6.22599983215332</v>
      </c>
      <c r="V14" s="208">
        <v>3.490999937057495</v>
      </c>
      <c r="W14" s="208">
        <v>5.8470001220703125</v>
      </c>
      <c r="X14" s="208">
        <v>1.9199999570846558</v>
      </c>
      <c r="Y14" s="208">
        <v>4.105000019073486</v>
      </c>
      <c r="Z14" s="215">
        <f t="shared" si="0"/>
        <v>4.921208303421736</v>
      </c>
      <c r="AA14" s="151">
        <v>11.380000114440918</v>
      </c>
      <c r="AB14" s="152" t="s">
        <v>352</v>
      </c>
      <c r="AC14" s="2">
        <v>12</v>
      </c>
      <c r="AD14" s="151">
        <v>-0.4959999918937683</v>
      </c>
      <c r="AE14" s="254" t="s">
        <v>380</v>
      </c>
      <c r="AF14" s="1"/>
    </row>
    <row r="15" spans="1:32" ht="11.25" customHeight="1">
      <c r="A15" s="216">
        <v>13</v>
      </c>
      <c r="B15" s="208">
        <v>2.4790000915527344</v>
      </c>
      <c r="C15" s="208">
        <v>3.683000087738037</v>
      </c>
      <c r="D15" s="208">
        <v>3.4079999923706055</v>
      </c>
      <c r="E15" s="208">
        <v>4.010000228881836</v>
      </c>
      <c r="F15" s="208">
        <v>4.019999980926514</v>
      </c>
      <c r="G15" s="208">
        <v>4.357999801635742</v>
      </c>
      <c r="H15" s="208">
        <v>4.485000133514404</v>
      </c>
      <c r="I15" s="208">
        <v>5.171999931335449</v>
      </c>
      <c r="J15" s="208">
        <v>4.60099983215332</v>
      </c>
      <c r="K15" s="208">
        <v>5.288000106811523</v>
      </c>
      <c r="L15" s="208">
        <v>5.563000202178955</v>
      </c>
      <c r="M15" s="208">
        <v>7.429999828338623</v>
      </c>
      <c r="N15" s="208">
        <v>7.380000114440918</v>
      </c>
      <c r="O15" s="208">
        <v>8.34000015258789</v>
      </c>
      <c r="P15" s="208">
        <v>8.069999694824219</v>
      </c>
      <c r="Q15" s="208">
        <v>8.779999732971191</v>
      </c>
      <c r="R15" s="208">
        <v>9.859999656677246</v>
      </c>
      <c r="S15" s="208">
        <v>10.460000038146973</v>
      </c>
      <c r="T15" s="208">
        <v>8.880000114440918</v>
      </c>
      <c r="U15" s="208">
        <v>8.100000381469727</v>
      </c>
      <c r="V15" s="208">
        <v>8.529999732971191</v>
      </c>
      <c r="W15" s="208">
        <v>7.699999809265137</v>
      </c>
      <c r="X15" s="208">
        <v>6.426000118255615</v>
      </c>
      <c r="Y15" s="208">
        <v>6.900000095367432</v>
      </c>
      <c r="Z15" s="215">
        <f t="shared" si="0"/>
        <v>6.413458327452342</v>
      </c>
      <c r="AA15" s="151">
        <v>10.670000076293945</v>
      </c>
      <c r="AB15" s="152" t="s">
        <v>381</v>
      </c>
      <c r="AC15" s="2">
        <v>13</v>
      </c>
      <c r="AD15" s="151">
        <v>2.321000099182129</v>
      </c>
      <c r="AE15" s="254" t="s">
        <v>382</v>
      </c>
      <c r="AF15" s="1"/>
    </row>
    <row r="16" spans="1:32" ht="11.25" customHeight="1">
      <c r="A16" s="216">
        <v>14</v>
      </c>
      <c r="B16" s="208">
        <v>5.538000106811523</v>
      </c>
      <c r="C16" s="208">
        <v>5.705999851226807</v>
      </c>
      <c r="D16" s="208">
        <v>5.251999855041504</v>
      </c>
      <c r="E16" s="208">
        <v>5.863999843597412</v>
      </c>
      <c r="F16" s="208">
        <v>4.660999774932861</v>
      </c>
      <c r="G16" s="208">
        <v>4.861000061035156</v>
      </c>
      <c r="H16" s="208">
        <v>4.3979997634887695</v>
      </c>
      <c r="I16" s="208">
        <v>5.168000221252441</v>
      </c>
      <c r="J16" s="208">
        <v>6.76200008392334</v>
      </c>
      <c r="K16" s="208">
        <v>9.720000267028809</v>
      </c>
      <c r="L16" s="208">
        <v>11.380000114440918</v>
      </c>
      <c r="M16" s="208">
        <v>11.65999984741211</v>
      </c>
      <c r="N16" s="208">
        <v>11.489999771118164</v>
      </c>
      <c r="O16" s="208">
        <v>11.319999694824219</v>
      </c>
      <c r="P16" s="208">
        <v>10.869999885559082</v>
      </c>
      <c r="Q16" s="208">
        <v>9.710000038146973</v>
      </c>
      <c r="R16" s="208">
        <v>8.039999961853027</v>
      </c>
      <c r="S16" s="208">
        <v>6.578000068664551</v>
      </c>
      <c r="T16" s="208">
        <v>6.433000087738037</v>
      </c>
      <c r="U16" s="208">
        <v>5.991000175476074</v>
      </c>
      <c r="V16" s="208">
        <v>5.989999771118164</v>
      </c>
      <c r="W16" s="208">
        <v>4.901000022888184</v>
      </c>
      <c r="X16" s="208">
        <v>4.3429999351501465</v>
      </c>
      <c r="Y16" s="208">
        <v>3.4690001010894775</v>
      </c>
      <c r="Z16" s="215">
        <f t="shared" si="0"/>
        <v>7.08770830432574</v>
      </c>
      <c r="AA16" s="151">
        <v>12.600000381469727</v>
      </c>
      <c r="AB16" s="152" t="s">
        <v>383</v>
      </c>
      <c r="AC16" s="2">
        <v>14</v>
      </c>
      <c r="AD16" s="151">
        <v>3.374000072479248</v>
      </c>
      <c r="AE16" s="254" t="s">
        <v>46</v>
      </c>
      <c r="AF16" s="1"/>
    </row>
    <row r="17" spans="1:32" ht="11.25" customHeight="1">
      <c r="A17" s="216">
        <v>15</v>
      </c>
      <c r="B17" s="208">
        <v>3.247999906539917</v>
      </c>
      <c r="C17" s="208">
        <v>3.7130000591278076</v>
      </c>
      <c r="D17" s="208">
        <v>3.322999954223633</v>
      </c>
      <c r="E17" s="208">
        <v>2.921999931335449</v>
      </c>
      <c r="F17" s="208">
        <v>3.0390000343322754</v>
      </c>
      <c r="G17" s="208">
        <v>2.5320000648498535</v>
      </c>
      <c r="H17" s="208">
        <v>2.5859999656677246</v>
      </c>
      <c r="I17" s="208">
        <v>3.7890000343322754</v>
      </c>
      <c r="J17" s="208">
        <v>6.111999988555908</v>
      </c>
      <c r="K17" s="208">
        <v>7.630000114440918</v>
      </c>
      <c r="L17" s="208">
        <v>9.369999885559082</v>
      </c>
      <c r="M17" s="208">
        <v>8.4399995803833</v>
      </c>
      <c r="N17" s="208">
        <v>7.570000171661377</v>
      </c>
      <c r="O17" s="208">
        <v>7.449999809265137</v>
      </c>
      <c r="P17" s="208">
        <v>7.429999828338623</v>
      </c>
      <c r="Q17" s="208">
        <v>6.521999835968018</v>
      </c>
      <c r="R17" s="208">
        <v>4.758999824523926</v>
      </c>
      <c r="S17" s="208">
        <v>3.513000011444092</v>
      </c>
      <c r="T17" s="208">
        <v>2.2790000438690186</v>
      </c>
      <c r="U17" s="208">
        <v>1.0759999752044678</v>
      </c>
      <c r="V17" s="208">
        <v>1.3609999418258667</v>
      </c>
      <c r="W17" s="208">
        <v>-0.041999999433755875</v>
      </c>
      <c r="X17" s="208">
        <v>0.03200000151991844</v>
      </c>
      <c r="Y17" s="208">
        <v>-0.8429999947547913</v>
      </c>
      <c r="Z17" s="215">
        <f t="shared" si="0"/>
        <v>4.075458290365835</v>
      </c>
      <c r="AA17" s="151">
        <v>10.470000267028809</v>
      </c>
      <c r="AB17" s="152" t="s">
        <v>384</v>
      </c>
      <c r="AC17" s="2">
        <v>15</v>
      </c>
      <c r="AD17" s="151">
        <v>-1.0959999561309814</v>
      </c>
      <c r="AE17" s="254" t="s">
        <v>266</v>
      </c>
      <c r="AF17" s="1"/>
    </row>
    <row r="18" spans="1:32" ht="11.25" customHeight="1">
      <c r="A18" s="216">
        <v>16</v>
      </c>
      <c r="B18" s="208">
        <v>-0.7900000214576721</v>
      </c>
      <c r="C18" s="208">
        <v>-1.274999976158142</v>
      </c>
      <c r="D18" s="208">
        <v>-1.3170000314712524</v>
      </c>
      <c r="E18" s="208">
        <v>-1.8229999542236328</v>
      </c>
      <c r="F18" s="208">
        <v>-2.140000104904175</v>
      </c>
      <c r="G18" s="208">
        <v>-1.9290000200271606</v>
      </c>
      <c r="H18" s="208">
        <v>-1.8980000019073486</v>
      </c>
      <c r="I18" s="208">
        <v>-0.8330000042915344</v>
      </c>
      <c r="J18" s="208">
        <v>2.9119999408721924</v>
      </c>
      <c r="K18" s="208">
        <v>4.716000080108643</v>
      </c>
      <c r="L18" s="208">
        <v>6.531000137329102</v>
      </c>
      <c r="M18" s="208">
        <v>9.270000457763672</v>
      </c>
      <c r="N18" s="208">
        <v>8.819999694824219</v>
      </c>
      <c r="O18" s="208">
        <v>8.800000190734863</v>
      </c>
      <c r="P18" s="208">
        <v>8.6899995803833</v>
      </c>
      <c r="Q18" s="208">
        <v>7.679999828338623</v>
      </c>
      <c r="R18" s="208">
        <v>6.046000003814697</v>
      </c>
      <c r="S18" s="208">
        <v>4.26200008392334</v>
      </c>
      <c r="T18" s="208">
        <v>3.2799999713897705</v>
      </c>
      <c r="U18" s="208">
        <v>2.194000005722046</v>
      </c>
      <c r="V18" s="208">
        <v>2.246000051498413</v>
      </c>
      <c r="W18" s="208">
        <v>1.5809999704360962</v>
      </c>
      <c r="X18" s="208">
        <v>0.7699999809265137</v>
      </c>
      <c r="Y18" s="208">
        <v>0.4320000112056732</v>
      </c>
      <c r="Z18" s="215">
        <f t="shared" si="0"/>
        <v>2.7593749947845936</v>
      </c>
      <c r="AA18" s="151">
        <v>10.479999542236328</v>
      </c>
      <c r="AB18" s="152" t="s">
        <v>385</v>
      </c>
      <c r="AC18" s="2">
        <v>16</v>
      </c>
      <c r="AD18" s="151">
        <v>-2.2239999771118164</v>
      </c>
      <c r="AE18" s="254" t="s">
        <v>32</v>
      </c>
      <c r="AF18" s="1"/>
    </row>
    <row r="19" spans="1:32" ht="11.25" customHeight="1">
      <c r="A19" s="216">
        <v>17</v>
      </c>
      <c r="B19" s="208">
        <v>-0.17900000512599945</v>
      </c>
      <c r="C19" s="208">
        <v>-0.9909999966621399</v>
      </c>
      <c r="D19" s="208">
        <v>-1.2960000038146973</v>
      </c>
      <c r="E19" s="208">
        <v>-1.0750000476837158</v>
      </c>
      <c r="F19" s="208">
        <v>-1.4019999504089355</v>
      </c>
      <c r="G19" s="208">
        <v>-1.8550000190734863</v>
      </c>
      <c r="H19" s="208">
        <v>-1.781999945640564</v>
      </c>
      <c r="I19" s="208">
        <v>-0.36899998784065247</v>
      </c>
      <c r="J19" s="208">
        <v>3.3980000019073486</v>
      </c>
      <c r="K19" s="208">
        <v>7.75</v>
      </c>
      <c r="L19" s="208">
        <v>9.59000015258789</v>
      </c>
      <c r="M19" s="208">
        <v>10.420000076293945</v>
      </c>
      <c r="N19" s="208">
        <v>11.1899995803833</v>
      </c>
      <c r="O19" s="208">
        <v>11.229999542236328</v>
      </c>
      <c r="P19" s="208">
        <v>10.890000343322754</v>
      </c>
      <c r="Q19" s="208">
        <v>10.119999885559082</v>
      </c>
      <c r="R19" s="208">
        <v>8</v>
      </c>
      <c r="S19" s="208">
        <v>7.690000057220459</v>
      </c>
      <c r="T19" s="208">
        <v>6.909999847412109</v>
      </c>
      <c r="U19" s="208">
        <v>5.304999828338623</v>
      </c>
      <c r="V19" s="208">
        <v>3.7850000858306885</v>
      </c>
      <c r="W19" s="208">
        <v>4.188000202178955</v>
      </c>
      <c r="X19" s="208">
        <v>3.9240000247955322</v>
      </c>
      <c r="Y19" s="208">
        <v>4.979000091552734</v>
      </c>
      <c r="Z19" s="215">
        <f t="shared" si="0"/>
        <v>4.600833323473732</v>
      </c>
      <c r="AA19" s="151">
        <v>12.119999885559082</v>
      </c>
      <c r="AB19" s="152" t="s">
        <v>386</v>
      </c>
      <c r="AC19" s="2">
        <v>17</v>
      </c>
      <c r="AD19" s="151">
        <v>-2.2869999408721924</v>
      </c>
      <c r="AE19" s="254" t="s">
        <v>387</v>
      </c>
      <c r="AF19" s="1"/>
    </row>
    <row r="20" spans="1:32" ht="11.25" customHeight="1">
      <c r="A20" s="216">
        <v>18</v>
      </c>
      <c r="B20" s="208">
        <v>4.429999828338623</v>
      </c>
      <c r="C20" s="208">
        <v>3.934000015258789</v>
      </c>
      <c r="D20" s="208">
        <v>3.565000057220459</v>
      </c>
      <c r="E20" s="208">
        <v>2.0139999389648438</v>
      </c>
      <c r="F20" s="208">
        <v>1.8029999732971191</v>
      </c>
      <c r="G20" s="208">
        <v>1.656000018119812</v>
      </c>
      <c r="H20" s="208">
        <v>2.86899995803833</v>
      </c>
      <c r="I20" s="208">
        <v>3.946000099182129</v>
      </c>
      <c r="J20" s="208">
        <v>5.117000102996826</v>
      </c>
      <c r="K20" s="208">
        <v>7.340000152587891</v>
      </c>
      <c r="L20" s="208">
        <v>8.859999656677246</v>
      </c>
      <c r="M20" s="208">
        <v>9.539999961853027</v>
      </c>
      <c r="N20" s="208">
        <v>8.84000015258789</v>
      </c>
      <c r="O20" s="208">
        <v>8.819999694824219</v>
      </c>
      <c r="P20" s="208">
        <v>8.199999809265137</v>
      </c>
      <c r="Q20" s="208">
        <v>7.139999866485596</v>
      </c>
      <c r="R20" s="208">
        <v>5.386000156402588</v>
      </c>
      <c r="S20" s="208">
        <v>4.1479997634887695</v>
      </c>
      <c r="T20" s="208">
        <v>3.049999952316284</v>
      </c>
      <c r="U20" s="208">
        <v>2.1630001068115234</v>
      </c>
      <c r="V20" s="208">
        <v>1.4240000247955322</v>
      </c>
      <c r="W20" s="208">
        <v>0.5690000057220459</v>
      </c>
      <c r="X20" s="208">
        <v>0.10499999672174454</v>
      </c>
      <c r="Y20" s="208">
        <v>-0.13699999451637268</v>
      </c>
      <c r="Z20" s="215">
        <f t="shared" si="0"/>
        <v>4.365916637393336</v>
      </c>
      <c r="AA20" s="151">
        <v>10.1899995803833</v>
      </c>
      <c r="AB20" s="152" t="s">
        <v>89</v>
      </c>
      <c r="AC20" s="2">
        <v>18</v>
      </c>
      <c r="AD20" s="151">
        <v>-0.2529999911785126</v>
      </c>
      <c r="AE20" s="254" t="s">
        <v>362</v>
      </c>
      <c r="AF20" s="1"/>
    </row>
    <row r="21" spans="1:32" ht="11.25" customHeight="1">
      <c r="A21" s="216">
        <v>19</v>
      </c>
      <c r="B21" s="208">
        <v>-0.7699999809265137</v>
      </c>
      <c r="C21" s="208">
        <v>-1.4450000524520874</v>
      </c>
      <c r="D21" s="208">
        <v>-2.2039999961853027</v>
      </c>
      <c r="E21" s="208">
        <v>-2.2679998874664307</v>
      </c>
      <c r="F21" s="208">
        <v>-2.8580000400543213</v>
      </c>
      <c r="G21" s="208">
        <v>-2.8269999027252197</v>
      </c>
      <c r="H21" s="208">
        <v>-2.384999990463257</v>
      </c>
      <c r="I21" s="208">
        <v>0.020999999716877937</v>
      </c>
      <c r="J21" s="208">
        <v>2.9149999618530273</v>
      </c>
      <c r="K21" s="208">
        <v>5.4079999923706055</v>
      </c>
      <c r="L21" s="208">
        <v>8.399999618530273</v>
      </c>
      <c r="M21" s="208">
        <v>9.529999732971191</v>
      </c>
      <c r="N21" s="208">
        <v>9.170000076293945</v>
      </c>
      <c r="O21" s="208">
        <v>9.039999961853027</v>
      </c>
      <c r="P21" s="208">
        <v>8.90999984741211</v>
      </c>
      <c r="Q21" s="208">
        <v>7.820000171661377</v>
      </c>
      <c r="R21" s="208">
        <v>6.236999988555908</v>
      </c>
      <c r="S21" s="208">
        <v>5.053999900817871</v>
      </c>
      <c r="T21" s="208">
        <v>3.3440001010894775</v>
      </c>
      <c r="U21" s="208">
        <v>2.436000108718872</v>
      </c>
      <c r="V21" s="208">
        <v>2.003999948501587</v>
      </c>
      <c r="W21" s="208">
        <v>2.078000068664551</v>
      </c>
      <c r="X21" s="208">
        <v>2.0250000953674316</v>
      </c>
      <c r="Y21" s="208">
        <v>1.4129999876022339</v>
      </c>
      <c r="Z21" s="215">
        <f t="shared" si="0"/>
        <v>2.960333321321135</v>
      </c>
      <c r="AA21" s="151">
        <v>10.449999809265137</v>
      </c>
      <c r="AB21" s="152" t="s">
        <v>76</v>
      </c>
      <c r="AC21" s="2">
        <v>19</v>
      </c>
      <c r="AD21" s="151">
        <v>-3.3329999446868896</v>
      </c>
      <c r="AE21" s="254" t="s">
        <v>341</v>
      </c>
      <c r="AF21" s="1"/>
    </row>
    <row r="22" spans="1:32" ht="11.25" customHeight="1">
      <c r="A22" s="224">
        <v>20</v>
      </c>
      <c r="B22" s="210">
        <v>0.48500001430511475</v>
      </c>
      <c r="C22" s="210">
        <v>-0.10499999672174454</v>
      </c>
      <c r="D22" s="210">
        <v>-0.4950000047683716</v>
      </c>
      <c r="E22" s="210">
        <v>-0.6430000066757202</v>
      </c>
      <c r="F22" s="210">
        <v>-0.4429999887943268</v>
      </c>
      <c r="G22" s="210">
        <v>-0.1899999976158142</v>
      </c>
      <c r="H22" s="210">
        <v>-0.5690000057220459</v>
      </c>
      <c r="I22" s="210">
        <v>0.03200000151991844</v>
      </c>
      <c r="J22" s="210">
        <v>4.316999912261963</v>
      </c>
      <c r="K22" s="210">
        <v>6.557000160217285</v>
      </c>
      <c r="L22" s="210">
        <v>9</v>
      </c>
      <c r="M22" s="210">
        <v>10.670000076293945</v>
      </c>
      <c r="N22" s="210">
        <v>9.960000038146973</v>
      </c>
      <c r="O22" s="210">
        <v>10.279999732971191</v>
      </c>
      <c r="P22" s="210">
        <v>9.1899995803833</v>
      </c>
      <c r="Q22" s="210">
        <v>9.039999961853027</v>
      </c>
      <c r="R22" s="210">
        <v>7.260000228881836</v>
      </c>
      <c r="S22" s="210">
        <v>6.815000057220459</v>
      </c>
      <c r="T22" s="210">
        <v>4.61899995803833</v>
      </c>
      <c r="U22" s="210">
        <v>2.8469998836517334</v>
      </c>
      <c r="V22" s="210">
        <v>2.1089999675750732</v>
      </c>
      <c r="W22" s="210">
        <v>1.8450000286102295</v>
      </c>
      <c r="X22" s="210">
        <v>2.1619999408721924</v>
      </c>
      <c r="Y22" s="210">
        <v>1.6549999713897705</v>
      </c>
      <c r="Z22" s="225">
        <f t="shared" si="0"/>
        <v>4.01658331307893</v>
      </c>
      <c r="AA22" s="157">
        <v>11.390000343322754</v>
      </c>
      <c r="AB22" s="211" t="s">
        <v>388</v>
      </c>
      <c r="AC22" s="212">
        <v>20</v>
      </c>
      <c r="AD22" s="157">
        <v>-1.3700000047683716</v>
      </c>
      <c r="AE22" s="255" t="s">
        <v>360</v>
      </c>
      <c r="AF22" s="1"/>
    </row>
    <row r="23" spans="1:32" ht="11.25" customHeight="1">
      <c r="A23" s="216">
        <v>21</v>
      </c>
      <c r="B23" s="208">
        <v>1.4550000429153442</v>
      </c>
      <c r="C23" s="208">
        <v>1.5290000438690186</v>
      </c>
      <c r="D23" s="208">
        <v>1.4129999876022339</v>
      </c>
      <c r="E23" s="208">
        <v>0.8960000276565552</v>
      </c>
      <c r="F23" s="208">
        <v>1.434999942779541</v>
      </c>
      <c r="G23" s="208">
        <v>1.9420000314712524</v>
      </c>
      <c r="H23" s="208">
        <v>2.9240000247955322</v>
      </c>
      <c r="I23" s="208">
        <v>6.019999980926514</v>
      </c>
      <c r="J23" s="208">
        <v>4.0320000648498535</v>
      </c>
      <c r="K23" s="208">
        <v>6.311999797821045</v>
      </c>
      <c r="L23" s="208">
        <v>5.770999908447266</v>
      </c>
      <c r="M23" s="208">
        <v>5.125999927520752</v>
      </c>
      <c r="N23" s="208">
        <v>4.736999988555908</v>
      </c>
      <c r="O23" s="208">
        <v>3.9760000705718994</v>
      </c>
      <c r="P23" s="208">
        <v>4.196000099182129</v>
      </c>
      <c r="Q23" s="208">
        <v>4.017000198364258</v>
      </c>
      <c r="R23" s="208">
        <v>3.871000051498413</v>
      </c>
      <c r="S23" s="208">
        <v>4.125</v>
      </c>
      <c r="T23" s="208">
        <v>3.5880000591278076</v>
      </c>
      <c r="U23" s="208">
        <v>3.7170000076293945</v>
      </c>
      <c r="V23" s="208">
        <v>3.640000104904175</v>
      </c>
      <c r="W23" s="208">
        <v>3.3540000915527344</v>
      </c>
      <c r="X23" s="208">
        <v>3.555000066757202</v>
      </c>
      <c r="Y23" s="208">
        <v>3.3429999351501465</v>
      </c>
      <c r="Z23" s="215">
        <f t="shared" si="0"/>
        <v>3.540583352247874</v>
      </c>
      <c r="AA23" s="151">
        <v>6.831999778747559</v>
      </c>
      <c r="AB23" s="152" t="s">
        <v>172</v>
      </c>
      <c r="AC23" s="2">
        <v>21</v>
      </c>
      <c r="AD23" s="151">
        <v>0.5059999823570251</v>
      </c>
      <c r="AE23" s="254" t="s">
        <v>389</v>
      </c>
      <c r="AF23" s="1"/>
    </row>
    <row r="24" spans="1:32" ht="11.25" customHeight="1">
      <c r="A24" s="216">
        <v>22</v>
      </c>
      <c r="B24" s="208">
        <v>3.3329999446868896</v>
      </c>
      <c r="C24" s="208">
        <v>2.7950000762939453</v>
      </c>
      <c r="D24" s="208">
        <v>2.6059999465942383</v>
      </c>
      <c r="E24" s="208">
        <v>2.627000093460083</v>
      </c>
      <c r="F24" s="208">
        <v>2.690999984741211</v>
      </c>
      <c r="G24" s="208">
        <v>2.236999988555908</v>
      </c>
      <c r="H24" s="208">
        <v>1.5089999437332153</v>
      </c>
      <c r="I24" s="208">
        <v>2.005000114440918</v>
      </c>
      <c r="J24" s="208">
        <v>3.503000020980835</v>
      </c>
      <c r="K24" s="208">
        <v>6.330999851226807</v>
      </c>
      <c r="L24" s="208">
        <v>7.590000152587891</v>
      </c>
      <c r="M24" s="208">
        <v>8.739999771118164</v>
      </c>
      <c r="N24" s="208">
        <v>9.4399995803833</v>
      </c>
      <c r="O24" s="208">
        <v>8.529999732971191</v>
      </c>
      <c r="P24" s="208">
        <v>8.449999809265137</v>
      </c>
      <c r="Q24" s="208">
        <v>7.71999979019165</v>
      </c>
      <c r="R24" s="208">
        <v>6.554999828338623</v>
      </c>
      <c r="S24" s="208">
        <v>5.616000175476074</v>
      </c>
      <c r="T24" s="208">
        <v>5.011000156402588</v>
      </c>
      <c r="U24" s="208">
        <v>3.437999963760376</v>
      </c>
      <c r="V24" s="208">
        <v>2.5199999809265137</v>
      </c>
      <c r="W24" s="208">
        <v>1.687000036239624</v>
      </c>
      <c r="X24" s="208">
        <v>1.5080000162124634</v>
      </c>
      <c r="Y24" s="208">
        <v>1.097000002861023</v>
      </c>
      <c r="Z24" s="215">
        <f t="shared" si="0"/>
        <v>4.480791623393695</v>
      </c>
      <c r="AA24" s="151">
        <v>9.609999656677246</v>
      </c>
      <c r="AB24" s="152" t="s">
        <v>390</v>
      </c>
      <c r="AC24" s="2">
        <v>22</v>
      </c>
      <c r="AD24" s="151">
        <v>0.8119999766349792</v>
      </c>
      <c r="AE24" s="254" t="s">
        <v>391</v>
      </c>
      <c r="AF24" s="1"/>
    </row>
    <row r="25" spans="1:32" ht="11.25" customHeight="1">
      <c r="A25" s="216">
        <v>23</v>
      </c>
      <c r="B25" s="208">
        <v>1.5709999799728394</v>
      </c>
      <c r="C25" s="208">
        <v>-0.9169999957084656</v>
      </c>
      <c r="D25" s="208">
        <v>-1.3600000143051147</v>
      </c>
      <c r="E25" s="208">
        <v>-1.3279999494552612</v>
      </c>
      <c r="F25" s="208">
        <v>-1.8450000286102295</v>
      </c>
      <c r="G25" s="208">
        <v>-1.5920000076293945</v>
      </c>
      <c r="H25" s="208">
        <v>-1.9500000476837158</v>
      </c>
      <c r="I25" s="208">
        <v>-1.0019999742507935</v>
      </c>
      <c r="J25" s="208">
        <v>1.350000023841858</v>
      </c>
      <c r="K25" s="208">
        <v>4.866000175476074</v>
      </c>
      <c r="L25" s="208">
        <v>7.230000019073486</v>
      </c>
      <c r="M25" s="208">
        <v>9.15999984741211</v>
      </c>
      <c r="N25" s="208">
        <v>8.619999885559082</v>
      </c>
      <c r="O25" s="208">
        <v>8.34000015258789</v>
      </c>
      <c r="P25" s="208">
        <v>8.34000015258789</v>
      </c>
      <c r="Q25" s="208">
        <v>7.659999847412109</v>
      </c>
      <c r="R25" s="208">
        <v>6.660999774932861</v>
      </c>
      <c r="S25" s="208">
        <v>6.386000156402588</v>
      </c>
      <c r="T25" s="208">
        <v>3.6410000324249268</v>
      </c>
      <c r="U25" s="208">
        <v>1.656000018119812</v>
      </c>
      <c r="V25" s="208">
        <v>0.8650000095367432</v>
      </c>
      <c r="W25" s="208">
        <v>0.5170000195503235</v>
      </c>
      <c r="X25" s="208">
        <v>-0.07400000095367432</v>
      </c>
      <c r="Y25" s="208">
        <v>-0.24199999868869781</v>
      </c>
      <c r="Z25" s="215">
        <f t="shared" si="0"/>
        <v>2.7730416699002185</v>
      </c>
      <c r="AA25" s="151">
        <v>9.850000381469727</v>
      </c>
      <c r="AB25" s="152" t="s">
        <v>392</v>
      </c>
      <c r="AC25" s="2">
        <v>23</v>
      </c>
      <c r="AD25" s="151">
        <v>-2.25600004196167</v>
      </c>
      <c r="AE25" s="254" t="s">
        <v>359</v>
      </c>
      <c r="AF25" s="1"/>
    </row>
    <row r="26" spans="1:32" ht="11.25" customHeight="1">
      <c r="A26" s="216">
        <v>24</v>
      </c>
      <c r="B26" s="208">
        <v>0.5590000152587891</v>
      </c>
      <c r="C26" s="208">
        <v>-0.010999999940395355</v>
      </c>
      <c r="D26" s="208">
        <v>0.35899999737739563</v>
      </c>
      <c r="E26" s="208">
        <v>0.36899998784065247</v>
      </c>
      <c r="F26" s="208">
        <v>0.4959999918937683</v>
      </c>
      <c r="G26" s="208">
        <v>0.4749999940395355</v>
      </c>
      <c r="H26" s="208">
        <v>1.434999942779541</v>
      </c>
      <c r="I26" s="208">
        <v>2.51200008392334</v>
      </c>
      <c r="J26" s="208">
        <v>4.36899995803833</v>
      </c>
      <c r="K26" s="208">
        <v>7.110000133514404</v>
      </c>
      <c r="L26" s="208">
        <v>10.8100004196167</v>
      </c>
      <c r="M26" s="208">
        <v>11.920000076293945</v>
      </c>
      <c r="N26" s="208">
        <v>11.130000114440918</v>
      </c>
      <c r="O26" s="208">
        <v>10.470000267028809</v>
      </c>
      <c r="P26" s="208">
        <v>10.779999732971191</v>
      </c>
      <c r="Q26" s="208">
        <v>9.619999885559082</v>
      </c>
      <c r="R26" s="208">
        <v>8.640000343322754</v>
      </c>
      <c r="S26" s="208">
        <v>7.369999885559082</v>
      </c>
      <c r="T26" s="208">
        <v>5.1020002365112305</v>
      </c>
      <c r="U26" s="208">
        <v>3.48799991607666</v>
      </c>
      <c r="V26" s="208">
        <v>3.246999979019165</v>
      </c>
      <c r="W26" s="208">
        <v>3.25600004196167</v>
      </c>
      <c r="X26" s="208">
        <v>2.877000093460083</v>
      </c>
      <c r="Y26" s="208">
        <v>2.1700000762939453</v>
      </c>
      <c r="Z26" s="215">
        <f t="shared" si="0"/>
        <v>4.939708382201691</v>
      </c>
      <c r="AA26" s="151">
        <v>12.699999809265137</v>
      </c>
      <c r="AB26" s="152" t="s">
        <v>67</v>
      </c>
      <c r="AC26" s="2">
        <v>24</v>
      </c>
      <c r="AD26" s="151">
        <v>-0.5899999737739563</v>
      </c>
      <c r="AE26" s="254" t="s">
        <v>393</v>
      </c>
      <c r="AF26" s="1"/>
    </row>
    <row r="27" spans="1:32" ht="11.25" customHeight="1">
      <c r="A27" s="216">
        <v>25</v>
      </c>
      <c r="B27" s="208">
        <v>2.5179998874664307</v>
      </c>
      <c r="C27" s="208">
        <v>2.424999952316284</v>
      </c>
      <c r="D27" s="208">
        <v>3.4800000190734863</v>
      </c>
      <c r="E27" s="208">
        <v>2.8469998836517334</v>
      </c>
      <c r="F27" s="208">
        <v>3.2899999618530273</v>
      </c>
      <c r="G27" s="208">
        <v>2.9210000038146973</v>
      </c>
      <c r="H27" s="208">
        <v>4.989999771118164</v>
      </c>
      <c r="I27" s="208">
        <v>6.184000015258789</v>
      </c>
      <c r="J27" s="208">
        <v>6.324999809265137</v>
      </c>
      <c r="K27" s="208">
        <v>6.864999771118164</v>
      </c>
      <c r="L27" s="208">
        <v>7.21999979019165</v>
      </c>
      <c r="M27" s="208">
        <v>7.070000171661377</v>
      </c>
      <c r="N27" s="208">
        <v>7.230000019073486</v>
      </c>
      <c r="O27" s="208">
        <v>7.559999942779541</v>
      </c>
      <c r="P27" s="208">
        <v>7.230000019073486</v>
      </c>
      <c r="Q27" s="208">
        <v>6.997000217437744</v>
      </c>
      <c r="R27" s="208">
        <v>6.9120001792907715</v>
      </c>
      <c r="S27" s="208">
        <v>6.479000091552734</v>
      </c>
      <c r="T27" s="208">
        <v>6.763999938964844</v>
      </c>
      <c r="U27" s="208">
        <v>6.879000186920166</v>
      </c>
      <c r="V27" s="208">
        <v>7.400000095367432</v>
      </c>
      <c r="W27" s="208">
        <v>7.190000057220459</v>
      </c>
      <c r="X27" s="208">
        <v>5.843999862670898</v>
      </c>
      <c r="Y27" s="208">
        <v>7.369999885559082</v>
      </c>
      <c r="Z27" s="215">
        <f t="shared" si="0"/>
        <v>5.832916647195816</v>
      </c>
      <c r="AA27" s="151">
        <v>7.690000057220459</v>
      </c>
      <c r="AB27" s="152" t="s">
        <v>394</v>
      </c>
      <c r="AC27" s="2">
        <v>25</v>
      </c>
      <c r="AD27" s="151">
        <v>2.0230000019073486</v>
      </c>
      <c r="AE27" s="254" t="s">
        <v>395</v>
      </c>
      <c r="AF27" s="1"/>
    </row>
    <row r="28" spans="1:32" ht="11.25" customHeight="1">
      <c r="A28" s="216">
        <v>26</v>
      </c>
      <c r="B28" s="208">
        <v>7.190000057220459</v>
      </c>
      <c r="C28" s="208">
        <v>6.446000099182129</v>
      </c>
      <c r="D28" s="208">
        <v>5.960000038146973</v>
      </c>
      <c r="E28" s="208">
        <v>5.875999927520752</v>
      </c>
      <c r="F28" s="208">
        <v>5.706999778747559</v>
      </c>
      <c r="G28" s="208">
        <v>5.685999870300293</v>
      </c>
      <c r="H28" s="208">
        <v>4.9679999351501465</v>
      </c>
      <c r="I28" s="208">
        <v>5.13700008392334</v>
      </c>
      <c r="J28" s="208">
        <v>7.079999923706055</v>
      </c>
      <c r="K28" s="208">
        <v>7.139999866485596</v>
      </c>
      <c r="L28" s="208">
        <v>8.40999984741211</v>
      </c>
      <c r="M28" s="208">
        <v>9.1899995803833</v>
      </c>
      <c r="N28" s="208">
        <v>8.699999809265137</v>
      </c>
      <c r="O28" s="208">
        <v>9.09000015258789</v>
      </c>
      <c r="P28" s="208">
        <v>8.699999809265137</v>
      </c>
      <c r="Q28" s="208">
        <v>8.010000228881836</v>
      </c>
      <c r="R28" s="208">
        <v>7</v>
      </c>
      <c r="S28" s="208">
        <v>6.083000183105469</v>
      </c>
      <c r="T28" s="208">
        <v>5.256999969482422</v>
      </c>
      <c r="U28" s="208">
        <v>3.875</v>
      </c>
      <c r="V28" s="208">
        <v>3.26200008392334</v>
      </c>
      <c r="W28" s="208">
        <v>2.313999891281128</v>
      </c>
      <c r="X28" s="208">
        <v>2.0199999809265137</v>
      </c>
      <c r="Y28" s="208">
        <v>1.8329999446868896</v>
      </c>
      <c r="Z28" s="215">
        <f t="shared" si="0"/>
        <v>6.03891662756602</v>
      </c>
      <c r="AA28" s="151">
        <v>9.880000114440918</v>
      </c>
      <c r="AB28" s="152" t="s">
        <v>322</v>
      </c>
      <c r="AC28" s="2">
        <v>26</v>
      </c>
      <c r="AD28" s="151">
        <v>1.8220000267028809</v>
      </c>
      <c r="AE28" s="254" t="s">
        <v>40</v>
      </c>
      <c r="AF28" s="1"/>
    </row>
    <row r="29" spans="1:32" ht="11.25" customHeight="1">
      <c r="A29" s="216">
        <v>27</v>
      </c>
      <c r="B29" s="208">
        <v>-1.0010000467300415</v>
      </c>
      <c r="C29" s="208">
        <v>-1.0750000476837158</v>
      </c>
      <c r="D29" s="208">
        <v>-0.5590000152587891</v>
      </c>
      <c r="E29" s="208">
        <v>-1.2860000133514404</v>
      </c>
      <c r="F29" s="208">
        <v>0.1899999976158142</v>
      </c>
      <c r="G29" s="208">
        <v>-1.7289999723434448</v>
      </c>
      <c r="H29" s="208">
        <v>-2.0880000591278076</v>
      </c>
      <c r="I29" s="208">
        <v>-0.05299999937415123</v>
      </c>
      <c r="J29" s="208">
        <v>2.7009999752044678</v>
      </c>
      <c r="K29" s="208">
        <v>6.8979997634887695</v>
      </c>
      <c r="L29" s="208">
        <v>8.550000190734863</v>
      </c>
      <c r="M29" s="208">
        <v>10.199999809265137</v>
      </c>
      <c r="N29" s="208">
        <v>9.40999984741211</v>
      </c>
      <c r="O29" s="208">
        <v>9.430000305175781</v>
      </c>
      <c r="P29" s="208">
        <v>9.699999809265137</v>
      </c>
      <c r="Q29" s="208">
        <v>9.199999809265137</v>
      </c>
      <c r="R29" s="208">
        <v>6.7729997634887695</v>
      </c>
      <c r="S29" s="208">
        <v>4.703999996185303</v>
      </c>
      <c r="T29" s="208">
        <v>3.109999895095825</v>
      </c>
      <c r="U29" s="208">
        <v>2.678999900817871</v>
      </c>
      <c r="V29" s="208">
        <v>1.9819999933242798</v>
      </c>
      <c r="W29" s="208">
        <v>1.9930000305175781</v>
      </c>
      <c r="X29" s="208">
        <v>1.444000005722046</v>
      </c>
      <c r="Y29" s="208">
        <v>1.7289999723434448</v>
      </c>
      <c r="Z29" s="215">
        <f t="shared" si="0"/>
        <v>3.454249954627206</v>
      </c>
      <c r="AA29" s="151">
        <v>11</v>
      </c>
      <c r="AB29" s="152" t="s">
        <v>61</v>
      </c>
      <c r="AC29" s="2">
        <v>27</v>
      </c>
      <c r="AD29" s="151">
        <v>-2.309000015258789</v>
      </c>
      <c r="AE29" s="254" t="s">
        <v>396</v>
      </c>
      <c r="AF29" s="1"/>
    </row>
    <row r="30" spans="1:32" ht="11.25" customHeight="1">
      <c r="A30" s="216">
        <v>28</v>
      </c>
      <c r="B30" s="208">
        <v>1.0750000476837158</v>
      </c>
      <c r="C30" s="208">
        <v>0.9589999914169312</v>
      </c>
      <c r="D30" s="208">
        <v>-0.03200000151991844</v>
      </c>
      <c r="E30" s="208">
        <v>0.12600000202655792</v>
      </c>
      <c r="F30" s="208">
        <v>0.5479999780654907</v>
      </c>
      <c r="G30" s="208">
        <v>0.3370000123977661</v>
      </c>
      <c r="H30" s="208">
        <v>-0.15800000727176666</v>
      </c>
      <c r="I30" s="208">
        <v>1.2549999952316284</v>
      </c>
      <c r="J30" s="208">
        <v>3.3440001010894775</v>
      </c>
      <c r="K30" s="208">
        <v>6.682000160217285</v>
      </c>
      <c r="L30" s="208">
        <v>8.680000305175781</v>
      </c>
      <c r="M30" s="208">
        <v>9.350000381469727</v>
      </c>
      <c r="N30" s="208">
        <v>9.670000076293945</v>
      </c>
      <c r="O30" s="208">
        <v>9.5600004196167</v>
      </c>
      <c r="P30" s="208">
        <v>9.449999809265137</v>
      </c>
      <c r="Q30" s="208">
        <v>9.119999885559082</v>
      </c>
      <c r="R30" s="208">
        <v>7.230000019073486</v>
      </c>
      <c r="S30" s="208">
        <v>5.303999900817871</v>
      </c>
      <c r="T30" s="208">
        <v>5.2179999351501465</v>
      </c>
      <c r="U30" s="208">
        <v>4.478000164031982</v>
      </c>
      <c r="V30" s="208">
        <v>3.812999963760376</v>
      </c>
      <c r="W30" s="208">
        <v>3.138000011444092</v>
      </c>
      <c r="X30" s="208">
        <v>3.315999984741211</v>
      </c>
      <c r="Y30" s="208">
        <v>1.7380000352859497</v>
      </c>
      <c r="Z30" s="215">
        <f t="shared" si="0"/>
        <v>4.341708382125944</v>
      </c>
      <c r="AA30" s="151">
        <v>10.90999984741211</v>
      </c>
      <c r="AB30" s="152" t="s">
        <v>356</v>
      </c>
      <c r="AC30" s="2">
        <v>28</v>
      </c>
      <c r="AD30" s="151">
        <v>-0.24199999868869781</v>
      </c>
      <c r="AE30" s="254" t="s">
        <v>397</v>
      </c>
      <c r="AF30" s="1"/>
    </row>
    <row r="31" spans="1:32" ht="11.25" customHeight="1">
      <c r="A31" s="216">
        <v>29</v>
      </c>
      <c r="B31" s="208">
        <v>0.2849999964237213</v>
      </c>
      <c r="C31" s="208">
        <v>0.6430000066757202</v>
      </c>
      <c r="D31" s="208">
        <v>-0.5899999737739563</v>
      </c>
      <c r="E31" s="208">
        <v>-1.0859999656677246</v>
      </c>
      <c r="F31" s="208">
        <v>-0.8960000276565552</v>
      </c>
      <c r="G31" s="208">
        <v>-0.6119999885559082</v>
      </c>
      <c r="H31" s="208">
        <v>-0.05299999937415123</v>
      </c>
      <c r="I31" s="208">
        <v>-0.17900000512599945</v>
      </c>
      <c r="J31" s="208">
        <v>5.0269999504089355</v>
      </c>
      <c r="K31" s="208">
        <v>5.4770002365112305</v>
      </c>
      <c r="L31" s="208">
        <v>6.067999839782715</v>
      </c>
      <c r="M31" s="208">
        <v>6.330999851226807</v>
      </c>
      <c r="N31" s="208">
        <v>6.857999801635742</v>
      </c>
      <c r="O31" s="208">
        <v>7.130000114440918</v>
      </c>
      <c r="P31" s="208">
        <v>7.369999885559082</v>
      </c>
      <c r="Q31" s="208">
        <v>7.440000057220459</v>
      </c>
      <c r="R31" s="208">
        <v>7.130000114440918</v>
      </c>
      <c r="S31" s="208">
        <v>6.77400016784668</v>
      </c>
      <c r="T31" s="208">
        <v>5.948999881744385</v>
      </c>
      <c r="U31" s="208">
        <v>4.925000190734863</v>
      </c>
      <c r="V31" s="208">
        <v>3.7639999389648438</v>
      </c>
      <c r="W31" s="208">
        <v>2.815000057220459</v>
      </c>
      <c r="X31" s="208">
        <v>1.4119999408721924</v>
      </c>
      <c r="Y31" s="208">
        <v>0.8429999947547913</v>
      </c>
      <c r="Z31" s="215">
        <f t="shared" si="0"/>
        <v>3.4510416694295905</v>
      </c>
      <c r="AA31" s="151">
        <v>7.75</v>
      </c>
      <c r="AB31" s="152" t="s">
        <v>398</v>
      </c>
      <c r="AC31" s="2">
        <v>29</v>
      </c>
      <c r="AD31" s="151">
        <v>-1.340000033378601</v>
      </c>
      <c r="AE31" s="254" t="s">
        <v>399</v>
      </c>
      <c r="AF31" s="1"/>
    </row>
    <row r="32" spans="1:32" ht="11.25" customHeight="1">
      <c r="A32" s="216">
        <v>30</v>
      </c>
      <c r="B32" s="208">
        <v>0.13699999451637268</v>
      </c>
      <c r="C32" s="208">
        <v>-0.7900000214576721</v>
      </c>
      <c r="D32" s="208">
        <v>-1.2009999752044678</v>
      </c>
      <c r="E32" s="208">
        <v>-1.2020000219345093</v>
      </c>
      <c r="F32" s="208">
        <v>-0.13699999451637268</v>
      </c>
      <c r="G32" s="208">
        <v>-2.013000011444092</v>
      </c>
      <c r="H32" s="208">
        <v>-1.7599999904632568</v>
      </c>
      <c r="I32" s="208">
        <v>0.4959999918937683</v>
      </c>
      <c r="J32" s="208">
        <v>4.675000190734863</v>
      </c>
      <c r="K32" s="208">
        <v>7.409999847412109</v>
      </c>
      <c r="L32" s="208">
        <v>9.5</v>
      </c>
      <c r="M32" s="208">
        <v>10.15999984741211</v>
      </c>
      <c r="N32" s="208">
        <v>8.569999694824219</v>
      </c>
      <c r="O32" s="208">
        <v>8.930000305175781</v>
      </c>
      <c r="P32" s="208">
        <v>9.720000267028809</v>
      </c>
      <c r="Q32" s="208">
        <v>8.699999809265137</v>
      </c>
      <c r="R32" s="208">
        <v>6.767000198364258</v>
      </c>
      <c r="S32" s="208">
        <v>5.01200008392334</v>
      </c>
      <c r="T32" s="208">
        <v>3.9590001106262207</v>
      </c>
      <c r="U32" s="208">
        <v>2.8269999027252197</v>
      </c>
      <c r="V32" s="208">
        <v>1.75</v>
      </c>
      <c r="W32" s="208">
        <v>1.0329999923706055</v>
      </c>
      <c r="X32" s="208">
        <v>0.453000009059906</v>
      </c>
      <c r="Y32" s="208">
        <v>-0.1469999998807907</v>
      </c>
      <c r="Z32" s="215">
        <f t="shared" si="0"/>
        <v>3.4520416762679815</v>
      </c>
      <c r="AA32" s="151">
        <v>10.770000457763672</v>
      </c>
      <c r="AB32" s="152" t="s">
        <v>400</v>
      </c>
      <c r="AC32" s="2">
        <v>30</v>
      </c>
      <c r="AD32" s="151">
        <v>-2.3610000610351562</v>
      </c>
      <c r="AE32" s="254" t="s">
        <v>353</v>
      </c>
      <c r="AF32" s="1"/>
    </row>
    <row r="33" spans="1:32" ht="11.25" customHeight="1">
      <c r="A33" s="216">
        <v>31</v>
      </c>
      <c r="B33" s="208">
        <v>-1.4859999418258667</v>
      </c>
      <c r="C33" s="208">
        <v>-1.5499999523162842</v>
      </c>
      <c r="D33" s="208">
        <v>-1.6549999713897705</v>
      </c>
      <c r="E33" s="208">
        <v>-2.0880000591278076</v>
      </c>
      <c r="F33" s="208">
        <v>-1.972000002861023</v>
      </c>
      <c r="G33" s="208">
        <v>-1.6770000457763672</v>
      </c>
      <c r="H33" s="208">
        <v>-2.7850000858306885</v>
      </c>
      <c r="I33" s="208">
        <v>-1.8990000486373901</v>
      </c>
      <c r="J33" s="208">
        <v>1.5399999618530273</v>
      </c>
      <c r="K33" s="208">
        <v>4.591000080108643</v>
      </c>
      <c r="L33" s="208">
        <v>6.501999855041504</v>
      </c>
      <c r="M33" s="208">
        <v>8.739999771118164</v>
      </c>
      <c r="N33" s="208">
        <v>8.170000076293945</v>
      </c>
      <c r="O33" s="208">
        <v>8.0600004196167</v>
      </c>
      <c r="P33" s="208">
        <v>8.260000228881836</v>
      </c>
      <c r="Q33" s="208">
        <v>7.449999809265137</v>
      </c>
      <c r="R33" s="208">
        <v>5.867000102996826</v>
      </c>
      <c r="S33" s="208">
        <v>4.610000133514404</v>
      </c>
      <c r="T33" s="208">
        <v>3.2690000534057617</v>
      </c>
      <c r="U33" s="208">
        <v>1.7400000095367432</v>
      </c>
      <c r="V33" s="208">
        <v>1.0859999656677246</v>
      </c>
      <c r="W33" s="208">
        <v>0.6949999928474426</v>
      </c>
      <c r="X33" s="208">
        <v>-0.1899999976158142</v>
      </c>
      <c r="Y33" s="208">
        <v>-0.6320000290870667</v>
      </c>
      <c r="Z33" s="215">
        <f t="shared" si="0"/>
        <v>2.2769166802366576</v>
      </c>
      <c r="AA33" s="151">
        <v>9.84000015258789</v>
      </c>
      <c r="AB33" s="152" t="s">
        <v>377</v>
      </c>
      <c r="AC33" s="2">
        <v>31</v>
      </c>
      <c r="AD33" s="151">
        <v>-2.994999885559082</v>
      </c>
      <c r="AE33" s="254" t="s">
        <v>401</v>
      </c>
      <c r="AF33" s="1"/>
    </row>
    <row r="34" spans="1:32" ht="15" customHeight="1">
      <c r="A34" s="217" t="s">
        <v>11</v>
      </c>
      <c r="B34" s="218">
        <f aca="true" t="shared" si="1" ref="B34:Q34">AVERAGE(B3:B33)</f>
        <v>2.8414838895682366</v>
      </c>
      <c r="C34" s="218">
        <f t="shared" si="1"/>
        <v>2.237129009659252</v>
      </c>
      <c r="D34" s="218">
        <f t="shared" si="1"/>
        <v>2.1758709628014796</v>
      </c>
      <c r="E34" s="218">
        <f t="shared" si="1"/>
        <v>1.930516135788733</v>
      </c>
      <c r="F34" s="218">
        <f t="shared" si="1"/>
        <v>1.8900322279622477</v>
      </c>
      <c r="G34" s="218">
        <f t="shared" si="1"/>
        <v>1.5791290258207629</v>
      </c>
      <c r="H34" s="218">
        <f t="shared" si="1"/>
        <v>1.770999982111877</v>
      </c>
      <c r="I34" s="218">
        <f t="shared" si="1"/>
        <v>2.878290329789442</v>
      </c>
      <c r="J34" s="218">
        <f t="shared" si="1"/>
        <v>4.7354516137030815</v>
      </c>
      <c r="K34" s="218">
        <f t="shared" si="1"/>
        <v>7.06687101241081</v>
      </c>
      <c r="L34" s="218">
        <f t="shared" si="1"/>
        <v>8.804225783194266</v>
      </c>
      <c r="M34" s="218">
        <f t="shared" si="1"/>
        <v>9.47741933022776</v>
      </c>
      <c r="N34" s="218">
        <f t="shared" si="1"/>
        <v>9.145483816823651</v>
      </c>
      <c r="O34" s="218">
        <f t="shared" si="1"/>
        <v>9.205193573428739</v>
      </c>
      <c r="P34" s="218">
        <f t="shared" si="1"/>
        <v>9.094161248976185</v>
      </c>
      <c r="Q34" s="218">
        <f t="shared" si="1"/>
        <v>8.510870918150871</v>
      </c>
      <c r="R34" s="218">
        <f>AVERAGE(R3:R33)</f>
        <v>7.249387087360505</v>
      </c>
      <c r="S34" s="218">
        <f aca="true" t="shared" si="2" ref="S34:Y34">AVERAGE(S3:S33)</f>
        <v>6.469032272215812</v>
      </c>
      <c r="T34" s="218">
        <f t="shared" si="2"/>
        <v>5.721516155427502</v>
      </c>
      <c r="U34" s="218">
        <f t="shared" si="2"/>
        <v>4.6631613123801445</v>
      </c>
      <c r="V34" s="218">
        <f t="shared" si="2"/>
        <v>4.052258037751721</v>
      </c>
      <c r="W34" s="218">
        <f t="shared" si="2"/>
        <v>3.7379032314544722</v>
      </c>
      <c r="X34" s="218">
        <f t="shared" si="2"/>
        <v>3.2790967736753727</v>
      </c>
      <c r="Y34" s="218">
        <f t="shared" si="2"/>
        <v>2.9961290224905937</v>
      </c>
      <c r="Z34" s="218">
        <f>AVERAGE(B3:Y33)</f>
        <v>5.062983864715563</v>
      </c>
      <c r="AA34" s="219">
        <f>(AVERAGE(最高))</f>
        <v>10.704903233435846</v>
      </c>
      <c r="AB34" s="220"/>
      <c r="AC34" s="221"/>
      <c r="AD34" s="219">
        <f>(AVERAGE(最低))</f>
        <v>0.2745161330507648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12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13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14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15</v>
      </c>
      <c r="B39" s="200"/>
      <c r="C39" s="200"/>
      <c r="D39" s="153">
        <f>COUNTIF(最低,"&lt;0")</f>
        <v>17</v>
      </c>
      <c r="E39" s="198"/>
      <c r="F39" s="198"/>
      <c r="G39" s="198"/>
      <c r="H39" s="198"/>
      <c r="I39" s="198"/>
    </row>
    <row r="40" spans="1:9" ht="11.25" customHeight="1">
      <c r="A40" s="201" t="s">
        <v>16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17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18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19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20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21</v>
      </c>
      <c r="B45" s="205"/>
      <c r="C45" s="205" t="s">
        <v>4</v>
      </c>
      <c r="D45" s="207" t="s">
        <v>7</v>
      </c>
      <c r="E45" s="198"/>
      <c r="F45" s="206" t="s">
        <v>22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16.479999542236328</v>
      </c>
      <c r="C46" s="3">
        <v>3</v>
      </c>
      <c r="D46" s="159" t="s">
        <v>195</v>
      </c>
      <c r="E46" s="198"/>
      <c r="F46" s="156"/>
      <c r="G46" s="157">
        <f>MIN(最低)</f>
        <v>-3.3329999446868896</v>
      </c>
      <c r="H46" s="3">
        <v>3</v>
      </c>
      <c r="I46" s="256" t="s">
        <v>195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402</v>
      </c>
      <c r="B1" s="5"/>
      <c r="C1" s="6"/>
      <c r="D1" s="6"/>
      <c r="E1" s="6"/>
      <c r="F1" s="6"/>
      <c r="G1" s="6"/>
      <c r="H1" s="5"/>
      <c r="I1" s="178">
        <f>'1月'!Z1</f>
        <v>2001</v>
      </c>
      <c r="J1" s="177" t="s">
        <v>2</v>
      </c>
      <c r="K1" s="176" t="str">
        <f>("（平成"&amp;TEXT((I1-1988),"0")&amp;"年）")</f>
        <v>（平成13年）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403</v>
      </c>
      <c r="C3" s="15" t="s">
        <v>404</v>
      </c>
      <c r="D3" s="15" t="s">
        <v>405</v>
      </c>
      <c r="E3" s="15" t="s">
        <v>406</v>
      </c>
      <c r="F3" s="15" t="s">
        <v>407</v>
      </c>
      <c r="G3" s="15" t="s">
        <v>408</v>
      </c>
      <c r="H3" s="15" t="s">
        <v>409</v>
      </c>
      <c r="I3" s="15" t="s">
        <v>410</v>
      </c>
      <c r="J3" s="15" t="s">
        <v>411</v>
      </c>
      <c r="K3" s="15" t="s">
        <v>412</v>
      </c>
      <c r="L3" s="15" t="s">
        <v>413</v>
      </c>
      <c r="M3" s="16" t="s">
        <v>414</v>
      </c>
      <c r="N3" s="7"/>
    </row>
    <row r="4" spans="1:14" ht="18" customHeight="1">
      <c r="A4" s="17" t="s">
        <v>415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 t="e">
        <f>'1月'!Z3</f>
        <v>#DIV/0!</v>
      </c>
      <c r="C5" s="23" t="e">
        <f>'2月'!Z3</f>
        <v>#DIV/0!</v>
      </c>
      <c r="D5" s="23" t="e">
        <f>'3月'!Z3</f>
        <v>#DIV/0!</v>
      </c>
      <c r="E5" s="23" t="e">
        <f>'4月'!Z3</f>
        <v>#DIV/0!</v>
      </c>
      <c r="F5" s="23">
        <f>'5月'!Z3</f>
        <v>8.80183337132136</v>
      </c>
      <c r="G5" s="23">
        <f>'6月'!Z3</f>
        <v>20.321250041325886</v>
      </c>
      <c r="H5" s="23">
        <f>'7月'!Z3</f>
        <v>25.87083355585734</v>
      </c>
      <c r="I5" s="23">
        <f>'8月'!Z3</f>
        <v>24.618333260218304</v>
      </c>
      <c r="J5" s="23">
        <f>'9月'!Z3</f>
        <v>22.304999987284344</v>
      </c>
      <c r="K5" s="23">
        <f>'10月'!Z3</f>
        <v>17.619999686876934</v>
      </c>
      <c r="L5" s="23">
        <f>'11月'!Z3</f>
        <v>14.728333195050558</v>
      </c>
      <c r="M5" s="24">
        <f>'12月'!Z3</f>
        <v>7.296250104904175</v>
      </c>
      <c r="N5" s="7"/>
    </row>
    <row r="6" spans="1:14" ht="18" customHeight="1">
      <c r="A6" s="25">
        <v>2</v>
      </c>
      <c r="B6" s="26" t="e">
        <f>'1月'!Z4</f>
        <v>#DIV/0!</v>
      </c>
      <c r="C6" s="27" t="e">
        <f>'2月'!Z4</f>
        <v>#DIV/0!</v>
      </c>
      <c r="D6" s="27" t="e">
        <f>'3月'!Z4</f>
        <v>#DIV/0!</v>
      </c>
      <c r="E6" s="27" t="e">
        <f>'4月'!Z4</f>
        <v>#DIV/0!</v>
      </c>
      <c r="F6" s="27">
        <f>'5月'!Z4</f>
        <v>9.117083350817362</v>
      </c>
      <c r="G6" s="27">
        <f>'6月'!Z4</f>
        <v>18.514583349227905</v>
      </c>
      <c r="H6" s="27">
        <f>'7月'!Z4</f>
        <v>22.760416507720947</v>
      </c>
      <c r="I6" s="27">
        <f>'8月'!Z4</f>
        <v>22.37708346048991</v>
      </c>
      <c r="J6" s="27">
        <f>'9月'!Z4</f>
        <v>22.335833311080933</v>
      </c>
      <c r="K6" s="27">
        <f>'10月'!Z4</f>
        <v>20.03499976793925</v>
      </c>
      <c r="L6" s="27">
        <f>'11月'!Z4</f>
        <v>15.535833239555359</v>
      </c>
      <c r="M6" s="28">
        <f>'12月'!Z4</f>
        <v>8.374833285808563</v>
      </c>
      <c r="N6" s="7"/>
    </row>
    <row r="7" spans="1:14" ht="18" customHeight="1">
      <c r="A7" s="25">
        <v>3</v>
      </c>
      <c r="B7" s="26" t="e">
        <f>'1月'!Z5</f>
        <v>#DIV/0!</v>
      </c>
      <c r="C7" s="27" t="e">
        <f>'2月'!Z5</f>
        <v>#DIV/0!</v>
      </c>
      <c r="D7" s="27" t="e">
        <f>'3月'!Z5</f>
        <v>#DIV/0!</v>
      </c>
      <c r="E7" s="27" t="e">
        <f>'4月'!Z5</f>
        <v>#DIV/0!</v>
      </c>
      <c r="F7" s="27">
        <f>'5月'!Z5</f>
        <v>10.072083393732706</v>
      </c>
      <c r="G7" s="27">
        <f>'6月'!Z5</f>
        <v>19.509583433469135</v>
      </c>
      <c r="H7" s="27">
        <f>'7月'!Z5</f>
        <v>26.84291648864746</v>
      </c>
      <c r="I7" s="27">
        <f>'8月'!Z5</f>
        <v>24.357916514078777</v>
      </c>
      <c r="J7" s="27">
        <f>'9月'!Z5</f>
        <v>22.03166651725769</v>
      </c>
      <c r="K7" s="27">
        <f>'10月'!Z5</f>
        <v>18.797083218892414</v>
      </c>
      <c r="L7" s="27">
        <f>'11月'!Z5</f>
        <v>14.697916706403097</v>
      </c>
      <c r="M7" s="28">
        <f>'12月'!Z5</f>
        <v>9.951333304246267</v>
      </c>
      <c r="N7" s="7"/>
    </row>
    <row r="8" spans="1:14" ht="18" customHeight="1">
      <c r="A8" s="25">
        <v>4</v>
      </c>
      <c r="B8" s="26" t="e">
        <f>'1月'!Z6</f>
        <v>#DIV/0!</v>
      </c>
      <c r="C8" s="27" t="e">
        <f>'2月'!Z6</f>
        <v>#DIV/0!</v>
      </c>
      <c r="D8" s="27" t="e">
        <f>'3月'!Z6</f>
        <v>#DIV/0!</v>
      </c>
      <c r="E8" s="27" t="e">
        <f>'4月'!Z6</f>
        <v>#DIV/0!</v>
      </c>
      <c r="F8" s="27">
        <f>'5月'!Z6</f>
        <v>10.698333342870077</v>
      </c>
      <c r="G8" s="27">
        <f>'6月'!Z6</f>
        <v>20.99624987443288</v>
      </c>
      <c r="H8" s="27">
        <f>'7月'!Z6</f>
        <v>26.105416854222614</v>
      </c>
      <c r="I8" s="27">
        <f>'8月'!Z6</f>
        <v>24.93291664123535</v>
      </c>
      <c r="J8" s="27">
        <f>'9月'!Z6</f>
        <v>20.252916653951008</v>
      </c>
      <c r="K8" s="27">
        <f>'10月'!Z6</f>
        <v>16.997499982515972</v>
      </c>
      <c r="L8" s="27">
        <f>'11月'!Z6</f>
        <v>11.565583209196726</v>
      </c>
      <c r="M8" s="28">
        <f>'12月'!Z6</f>
        <v>7.450583358605702</v>
      </c>
      <c r="N8" s="7"/>
    </row>
    <row r="9" spans="1:14" ht="18" customHeight="1">
      <c r="A9" s="25">
        <v>5</v>
      </c>
      <c r="B9" s="26" t="e">
        <f>'1月'!Z7</f>
        <v>#DIV/0!</v>
      </c>
      <c r="C9" s="27" t="e">
        <f>'2月'!Z7</f>
        <v>#DIV/0!</v>
      </c>
      <c r="D9" s="27" t="e">
        <f>'3月'!Z7</f>
        <v>#DIV/0!</v>
      </c>
      <c r="E9" s="27" t="e">
        <f>'4月'!Z7</f>
        <v>#DIV/0!</v>
      </c>
      <c r="F9" s="27">
        <f>'5月'!Z7</f>
        <v>13.364166736602783</v>
      </c>
      <c r="G9" s="27">
        <f>'6月'!Z7</f>
        <v>21.13249985376994</v>
      </c>
      <c r="H9" s="27">
        <f>'7月'!Z7</f>
        <v>27.3066668510437</v>
      </c>
      <c r="I9" s="27">
        <f>'8月'!Z7</f>
        <v>22.209583202997845</v>
      </c>
      <c r="J9" s="27">
        <f>'9月'!Z7</f>
        <v>20.8537499109904</v>
      </c>
      <c r="K9" s="27">
        <f>'10月'!Z7</f>
        <v>17.825416564941406</v>
      </c>
      <c r="L9" s="27">
        <f>'11月'!Z7</f>
        <v>11.59375007947286</v>
      </c>
      <c r="M9" s="28">
        <f>'12月'!Z7</f>
        <v>7.927624960740407</v>
      </c>
      <c r="N9" s="7"/>
    </row>
    <row r="10" spans="1:14" ht="18" customHeight="1">
      <c r="A10" s="25">
        <v>6</v>
      </c>
      <c r="B10" s="26" t="e">
        <f>'1月'!Z8</f>
        <v>#DIV/0!</v>
      </c>
      <c r="C10" s="27" t="e">
        <f>'2月'!Z8</f>
        <v>#DIV/0!</v>
      </c>
      <c r="D10" s="27" t="e">
        <f>'3月'!Z8</f>
        <v>#DIV/0!</v>
      </c>
      <c r="E10" s="27" t="e">
        <f>'4月'!Z8</f>
        <v>#DIV/0!</v>
      </c>
      <c r="F10" s="27">
        <f>'5月'!Z8</f>
        <v>16.58333345254262</v>
      </c>
      <c r="G10" s="27">
        <f>'6月'!Z8</f>
        <v>19.218750317891438</v>
      </c>
      <c r="H10" s="27">
        <f>'7月'!Z8</f>
        <v>25.170416673024494</v>
      </c>
      <c r="I10" s="27">
        <f>'8月'!Z8</f>
        <v>22.545000155766804</v>
      </c>
      <c r="J10" s="27">
        <f>'9月'!Z8</f>
        <v>20.417083422342937</v>
      </c>
      <c r="K10" s="27">
        <f>'10月'!Z8</f>
        <v>18.34999982515971</v>
      </c>
      <c r="L10" s="27">
        <f>'11月'!Z8</f>
        <v>15.34416671593984</v>
      </c>
      <c r="M10" s="28">
        <f>'12月'!Z8</f>
        <v>7.57854159673055</v>
      </c>
      <c r="N10" s="7"/>
    </row>
    <row r="11" spans="1:14" ht="18" customHeight="1">
      <c r="A11" s="25">
        <v>7</v>
      </c>
      <c r="B11" s="26" t="e">
        <f>'1月'!Z9</f>
        <v>#DIV/0!</v>
      </c>
      <c r="C11" s="27" t="e">
        <f>'2月'!Z9</f>
        <v>#DIV/0!</v>
      </c>
      <c r="D11" s="27" t="e">
        <f>'3月'!Z9</f>
        <v>#DIV/0!</v>
      </c>
      <c r="E11" s="27" t="e">
        <f>'4月'!Z9</f>
        <v>#DIV/0!</v>
      </c>
      <c r="F11" s="27">
        <f>'5月'!Z9</f>
        <v>19.765416701634724</v>
      </c>
      <c r="G11" s="27">
        <f>'6月'!Z9</f>
        <v>19.397916714350384</v>
      </c>
      <c r="H11" s="27">
        <f>'7月'!Z9</f>
        <v>22.419166564941406</v>
      </c>
      <c r="I11" s="27">
        <f>'8月'!Z9</f>
        <v>21.962916771570843</v>
      </c>
      <c r="J11" s="27">
        <f>'9月'!Z9</f>
        <v>22.009166717529297</v>
      </c>
      <c r="K11" s="27">
        <f>'10月'!Z9</f>
        <v>17.774583498636883</v>
      </c>
      <c r="L11" s="27">
        <f>'11月'!Z9</f>
        <v>11.162916719913483</v>
      </c>
      <c r="M11" s="28">
        <f>'12月'!Z9</f>
        <v>5.837208320697148</v>
      </c>
      <c r="N11" s="7"/>
    </row>
    <row r="12" spans="1:14" ht="18" customHeight="1">
      <c r="A12" s="25">
        <v>8</v>
      </c>
      <c r="B12" s="26" t="e">
        <f>'1月'!Z10</f>
        <v>#DIV/0!</v>
      </c>
      <c r="C12" s="27" t="e">
        <f>'2月'!Z10</f>
        <v>#DIV/0!</v>
      </c>
      <c r="D12" s="27" t="e">
        <f>'3月'!Z10</f>
        <v>#DIV/0!</v>
      </c>
      <c r="E12" s="27" t="e">
        <f>'4月'!Z10</f>
        <v>#DIV/0!</v>
      </c>
      <c r="F12" s="27">
        <f>'5月'!Z10</f>
        <v>17.952499866485596</v>
      </c>
      <c r="G12" s="27">
        <f>'6月'!Z10</f>
        <v>17.931666771570843</v>
      </c>
      <c r="H12" s="27">
        <f>'7月'!Z10</f>
        <v>23.201249758402508</v>
      </c>
      <c r="I12" s="27">
        <f>'8月'!Z10</f>
        <v>21.9916668732961</v>
      </c>
      <c r="J12" s="27">
        <f>'9月'!Z10</f>
        <v>24.27749975522359</v>
      </c>
      <c r="K12" s="27">
        <f>'10月'!Z10</f>
        <v>16.4391667842865</v>
      </c>
      <c r="L12" s="27">
        <f>'11月'!Z10</f>
        <v>11.474416732788086</v>
      </c>
      <c r="M12" s="28">
        <f>'12月'!Z10</f>
        <v>4.607791737963756</v>
      </c>
      <c r="N12" s="7"/>
    </row>
    <row r="13" spans="1:14" ht="18" customHeight="1">
      <c r="A13" s="25">
        <v>9</v>
      </c>
      <c r="B13" s="26" t="e">
        <f>'1月'!Z11</f>
        <v>#DIV/0!</v>
      </c>
      <c r="C13" s="27" t="e">
        <f>'2月'!Z11</f>
        <v>#DIV/0!</v>
      </c>
      <c r="D13" s="27" t="e">
        <f>'3月'!Z11</f>
        <v>#DIV/0!</v>
      </c>
      <c r="E13" s="27" t="e">
        <f>'4月'!Z11</f>
        <v>#DIV/0!</v>
      </c>
      <c r="F13" s="27">
        <f>'5月'!Z11</f>
        <v>14.91041668256124</v>
      </c>
      <c r="G13" s="27">
        <f>'6月'!Z11</f>
        <v>17.90000017484029</v>
      </c>
      <c r="H13" s="27">
        <f>'7月'!Z11</f>
        <v>23.977500041325886</v>
      </c>
      <c r="I13" s="27">
        <f>'8月'!Z11</f>
        <v>24.460416793823242</v>
      </c>
      <c r="J13" s="27">
        <f>'9月'!Z11</f>
        <v>25.235416650772095</v>
      </c>
      <c r="K13" s="27">
        <f>'10月'!Z11</f>
        <v>18.135416666666668</v>
      </c>
      <c r="L13" s="27">
        <f>'11月'!Z11</f>
        <v>11.90624992052714</v>
      </c>
      <c r="M13" s="28">
        <f>'12月'!Z11</f>
        <v>5.503208349148433</v>
      </c>
      <c r="N13" s="7"/>
    </row>
    <row r="14" spans="1:14" ht="18" customHeight="1">
      <c r="A14" s="29">
        <v>10</v>
      </c>
      <c r="B14" s="30" t="e">
        <f>'1月'!Z12</f>
        <v>#DIV/0!</v>
      </c>
      <c r="C14" s="31" t="e">
        <f>'2月'!Z12</f>
        <v>#DIV/0!</v>
      </c>
      <c r="D14" s="31" t="e">
        <f>'3月'!Z12</f>
        <v>#DIV/0!</v>
      </c>
      <c r="E14" s="31" t="e">
        <f>'4月'!Z12</f>
        <v>#DIV/0!</v>
      </c>
      <c r="F14" s="31">
        <f>'5月'!Z12</f>
        <v>16.010416666666668</v>
      </c>
      <c r="G14" s="31">
        <f>'6月'!Z12</f>
        <v>18.74833337465922</v>
      </c>
      <c r="H14" s="31">
        <f>'7月'!Z12</f>
        <v>23.78166667620341</v>
      </c>
      <c r="I14" s="31">
        <f>'8月'!Z12</f>
        <v>26.21833340326945</v>
      </c>
      <c r="J14" s="31">
        <f>'9月'!Z12</f>
        <v>24.803333441416424</v>
      </c>
      <c r="K14" s="31">
        <f>'10月'!Z12</f>
        <v>17.0270832379659</v>
      </c>
      <c r="L14" s="31">
        <f>'11月'!Z12</f>
        <v>10.794583400090536</v>
      </c>
      <c r="M14" s="32">
        <f>'12月'!Z12</f>
        <v>4.0482916113299625</v>
      </c>
      <c r="N14" s="7"/>
    </row>
    <row r="15" spans="1:14" ht="18" customHeight="1">
      <c r="A15" s="21">
        <v>11</v>
      </c>
      <c r="B15" s="22" t="e">
        <f>'1月'!Z13</f>
        <v>#DIV/0!</v>
      </c>
      <c r="C15" s="23" t="e">
        <f>'2月'!Z13</f>
        <v>#DIV/0!</v>
      </c>
      <c r="D15" s="23" t="e">
        <f>'3月'!Z13</f>
        <v>#DIV/0!</v>
      </c>
      <c r="E15" s="23" t="e">
        <f>'4月'!Z13</f>
        <v>#DIV/0!</v>
      </c>
      <c r="F15" s="23">
        <f>'5月'!Z13</f>
        <v>15.864583293596903</v>
      </c>
      <c r="G15" s="23">
        <f>'6月'!Z13</f>
        <v>19.84124994277954</v>
      </c>
      <c r="H15" s="23">
        <f>'7月'!Z13</f>
        <v>26.18458318710327</v>
      </c>
      <c r="I15" s="23">
        <f>'8月'!Z13</f>
        <v>24.02666672070821</v>
      </c>
      <c r="J15" s="23">
        <f>'9月'!Z13</f>
        <v>24.296249945958454</v>
      </c>
      <c r="K15" s="23">
        <f>'10月'!Z13</f>
        <v>20.81208340326945</v>
      </c>
      <c r="L15" s="23">
        <f>'11月'!Z13</f>
        <v>11.123833358287811</v>
      </c>
      <c r="M15" s="24">
        <f>'12月'!Z13</f>
        <v>2.5940416951974234</v>
      </c>
      <c r="N15" s="7"/>
    </row>
    <row r="16" spans="1:14" ht="18" customHeight="1">
      <c r="A16" s="25">
        <v>12</v>
      </c>
      <c r="B16" s="26" t="e">
        <f>'1月'!Z14</f>
        <v>#DIV/0!</v>
      </c>
      <c r="C16" s="27" t="e">
        <f>'2月'!Z14</f>
        <v>#DIV/0!</v>
      </c>
      <c r="D16" s="27" t="e">
        <f>'3月'!Z14</f>
        <v>#DIV/0!</v>
      </c>
      <c r="E16" s="27" t="e">
        <f>'4月'!Z14</f>
        <v>#DIV/0!</v>
      </c>
      <c r="F16" s="27">
        <f>'5月'!Z14</f>
        <v>17.298750082651775</v>
      </c>
      <c r="G16" s="27">
        <f>'6月'!Z14</f>
        <v>18.284999926884968</v>
      </c>
      <c r="H16" s="27">
        <f>'7月'!Z14</f>
        <v>29.84583306312561</v>
      </c>
      <c r="I16" s="27">
        <f>'8月'!Z14</f>
        <v>21.09583330154419</v>
      </c>
      <c r="J16" s="27">
        <f>'9月'!Z14</f>
        <v>24.52749999364217</v>
      </c>
      <c r="K16" s="27">
        <f>'10月'!Z14</f>
        <v>19.122916499773662</v>
      </c>
      <c r="L16" s="27">
        <f>'11月'!Z14</f>
        <v>8.885625004768372</v>
      </c>
      <c r="M16" s="28">
        <f>'12月'!Z14</f>
        <v>4.921208303421736</v>
      </c>
      <c r="N16" s="7"/>
    </row>
    <row r="17" spans="1:14" ht="18" customHeight="1">
      <c r="A17" s="25">
        <v>13</v>
      </c>
      <c r="B17" s="26" t="e">
        <f>'1月'!Z15</f>
        <v>#DIV/0!</v>
      </c>
      <c r="C17" s="27" t="e">
        <f>'2月'!Z15</f>
        <v>#DIV/0!</v>
      </c>
      <c r="D17" s="27" t="e">
        <f>'3月'!Z15</f>
        <v>#DIV/0!</v>
      </c>
      <c r="E17" s="27">
        <f>'4月'!Z15</f>
        <v>12.126166621843973</v>
      </c>
      <c r="F17" s="27">
        <f>'5月'!Z15</f>
        <v>17.884999831517536</v>
      </c>
      <c r="G17" s="27">
        <f>'6月'!Z15</f>
        <v>19.610833088556927</v>
      </c>
      <c r="H17" s="27">
        <f>'7月'!Z15</f>
        <v>28.84500002861023</v>
      </c>
      <c r="I17" s="27">
        <f>'8月'!Z15</f>
        <v>21.573750019073486</v>
      </c>
      <c r="J17" s="27">
        <f>'9月'!Z15</f>
        <v>22.959583202997845</v>
      </c>
      <c r="K17" s="27">
        <f>'10月'!Z15</f>
        <v>18.237500190734863</v>
      </c>
      <c r="L17" s="27">
        <f>'11月'!Z15</f>
        <v>9.25341667731603</v>
      </c>
      <c r="M17" s="28">
        <f>'12月'!Z15</f>
        <v>6.413458327452342</v>
      </c>
      <c r="N17" s="7"/>
    </row>
    <row r="18" spans="1:14" ht="18" customHeight="1">
      <c r="A18" s="25">
        <v>14</v>
      </c>
      <c r="B18" s="26" t="e">
        <f>'1月'!Z16</f>
        <v>#DIV/0!</v>
      </c>
      <c r="C18" s="27" t="e">
        <f>'2月'!Z16</f>
        <v>#DIV/0!</v>
      </c>
      <c r="D18" s="27" t="e">
        <f>'3月'!Z16</f>
        <v>#DIV/0!</v>
      </c>
      <c r="E18" s="27">
        <f>'4月'!Z16</f>
        <v>13.868749976158142</v>
      </c>
      <c r="F18" s="27">
        <f>'5月'!Z16</f>
        <v>19.12416648864746</v>
      </c>
      <c r="G18" s="27">
        <f>'6月'!Z16</f>
        <v>17.16000000635783</v>
      </c>
      <c r="H18" s="27">
        <f>'7月'!Z16</f>
        <v>27.80958326657613</v>
      </c>
      <c r="I18" s="27">
        <f>'8月'!Z16</f>
        <v>23.930833260218304</v>
      </c>
      <c r="J18" s="27">
        <f>'9月'!Z16</f>
        <v>22.878333568572998</v>
      </c>
      <c r="K18" s="27">
        <f>'10月'!Z16</f>
        <v>16.695833404858906</v>
      </c>
      <c r="L18" s="27">
        <f>'11月'!Z16</f>
        <v>9.418916682402292</v>
      </c>
      <c r="M18" s="28">
        <f>'12月'!Z16</f>
        <v>7.08770830432574</v>
      </c>
      <c r="N18" s="7"/>
    </row>
    <row r="19" spans="1:14" ht="18" customHeight="1">
      <c r="A19" s="25">
        <v>15</v>
      </c>
      <c r="B19" s="26" t="e">
        <f>'1月'!Z17</f>
        <v>#DIV/0!</v>
      </c>
      <c r="C19" s="27" t="e">
        <f>'2月'!Z17</f>
        <v>#DIV/0!</v>
      </c>
      <c r="D19" s="27" t="e">
        <f>'3月'!Z17</f>
        <v>#DIV/0!</v>
      </c>
      <c r="E19" s="27">
        <f>'4月'!Z17</f>
        <v>12.776666581630707</v>
      </c>
      <c r="F19" s="27">
        <f>'5月'!Z17</f>
        <v>20.00208306312561</v>
      </c>
      <c r="G19" s="27">
        <f>'6月'!Z17</f>
        <v>16.009583234786987</v>
      </c>
      <c r="H19" s="27">
        <f>'7月'!Z17</f>
        <v>27.843333562215168</v>
      </c>
      <c r="I19" s="27">
        <f>'8月'!Z17</f>
        <v>22.512083371480305</v>
      </c>
      <c r="J19" s="27">
        <f>'9月'!Z17</f>
        <v>23.52833350499471</v>
      </c>
      <c r="K19" s="27">
        <f>'10月'!Z17</f>
        <v>15.413333217302958</v>
      </c>
      <c r="L19" s="27">
        <f>'11月'!Z17</f>
        <v>7.941999971866608</v>
      </c>
      <c r="M19" s="28">
        <f>'12月'!Z17</f>
        <v>4.075458290365835</v>
      </c>
      <c r="N19" s="7"/>
    </row>
    <row r="20" spans="1:14" ht="18" customHeight="1">
      <c r="A20" s="25">
        <v>16</v>
      </c>
      <c r="B20" s="26" t="e">
        <f>'1月'!Z18</f>
        <v>#DIV/0!</v>
      </c>
      <c r="C20" s="27" t="e">
        <f>'2月'!Z18</f>
        <v>#DIV/0!</v>
      </c>
      <c r="D20" s="27" t="e">
        <f>'3月'!Z18</f>
        <v>#DIV/0!</v>
      </c>
      <c r="E20" s="27">
        <f>'4月'!Z18</f>
        <v>12.880000015099844</v>
      </c>
      <c r="F20" s="27">
        <f>'5月'!Z18</f>
        <v>17.928333202997845</v>
      </c>
      <c r="G20" s="27">
        <f>'6月'!Z18</f>
        <v>16.972083290417988</v>
      </c>
      <c r="H20" s="27">
        <f>'7月'!Z18</f>
        <v>28.03041648864746</v>
      </c>
      <c r="I20" s="27">
        <f>'8月'!Z18</f>
        <v>21.851249933242798</v>
      </c>
      <c r="J20" s="27">
        <f>'9月'!Z18</f>
        <v>23.042916695276897</v>
      </c>
      <c r="K20" s="27">
        <f>'10月'!Z18</f>
        <v>16.446666717529297</v>
      </c>
      <c r="L20" s="27">
        <f>'11月'!Z18</f>
        <v>9.86870833237966</v>
      </c>
      <c r="M20" s="28">
        <f>'12月'!Z18</f>
        <v>2.7593749947845936</v>
      </c>
      <c r="N20" s="7"/>
    </row>
    <row r="21" spans="1:14" ht="18" customHeight="1">
      <c r="A21" s="25">
        <v>17</v>
      </c>
      <c r="B21" s="26" t="e">
        <f>'1月'!Z19</f>
        <v>#DIV/0!</v>
      </c>
      <c r="C21" s="27" t="e">
        <f>'2月'!Z19</f>
        <v>#DIV/0!</v>
      </c>
      <c r="D21" s="27" t="e">
        <f>'3月'!Z19</f>
        <v>#DIV/0!</v>
      </c>
      <c r="E21" s="27">
        <f>'4月'!Z19</f>
        <v>15.538333217302958</v>
      </c>
      <c r="F21" s="27">
        <f>'5月'!Z19</f>
        <v>16.413749933242798</v>
      </c>
      <c r="G21" s="27">
        <f>'6月'!Z19</f>
        <v>20.330000241597492</v>
      </c>
      <c r="H21" s="27">
        <f>'7月'!Z19</f>
        <v>25.56208340326945</v>
      </c>
      <c r="I21" s="27">
        <f>'8月'!Z19</f>
        <v>22.22124989827474</v>
      </c>
      <c r="J21" s="27">
        <f>'9月'!Z19</f>
        <v>21.942499955495197</v>
      </c>
      <c r="K21" s="27">
        <f>'10月'!Z19</f>
        <v>16.382083296775818</v>
      </c>
      <c r="L21" s="27">
        <f>'11月'!Z19</f>
        <v>10.248624980449677</v>
      </c>
      <c r="M21" s="28">
        <f>'12月'!Z19</f>
        <v>4.600833323473732</v>
      </c>
      <c r="N21" s="7"/>
    </row>
    <row r="22" spans="1:14" ht="18" customHeight="1">
      <c r="A22" s="25">
        <v>18</v>
      </c>
      <c r="B22" s="26" t="e">
        <f>'1月'!Z20</f>
        <v>#DIV/0!</v>
      </c>
      <c r="C22" s="27" t="e">
        <f>'2月'!Z20</f>
        <v>#DIV/0!</v>
      </c>
      <c r="D22" s="27" t="e">
        <f>'3月'!Z20</f>
        <v>#DIV/0!</v>
      </c>
      <c r="E22" s="27">
        <f>'4月'!Z20</f>
        <v>15.920833190282186</v>
      </c>
      <c r="F22" s="27">
        <f>'5月'!Z20</f>
        <v>18.618333220481873</v>
      </c>
      <c r="G22" s="27">
        <f>'6月'!Z20</f>
        <v>21.947083393732708</v>
      </c>
      <c r="H22" s="27">
        <f>'7月'!Z20</f>
        <v>22.59375007947286</v>
      </c>
      <c r="I22" s="27">
        <f>'8月'!Z20</f>
        <v>21.75375008583069</v>
      </c>
      <c r="J22" s="27">
        <f>'9月'!Z20</f>
        <v>23.860416809717815</v>
      </c>
      <c r="K22" s="27">
        <f>'10月'!Z20</f>
        <v>12.28375001748403</v>
      </c>
      <c r="L22" s="27">
        <f>'11月'!Z20</f>
        <v>9.95633335908254</v>
      </c>
      <c r="M22" s="28">
        <f>'12月'!Z20</f>
        <v>4.365916637393336</v>
      </c>
      <c r="N22" s="7"/>
    </row>
    <row r="23" spans="1:14" ht="18" customHeight="1">
      <c r="A23" s="25">
        <v>19</v>
      </c>
      <c r="B23" s="26" t="e">
        <f>'1月'!Z21</f>
        <v>#DIV/0!</v>
      </c>
      <c r="C23" s="27" t="e">
        <f>'2月'!Z21</f>
        <v>#DIV/0!</v>
      </c>
      <c r="D23" s="27" t="e">
        <f>'3月'!Z21</f>
        <v>#DIV/0!</v>
      </c>
      <c r="E23" s="27">
        <f>'4月'!Z21</f>
        <v>15.081666628519693</v>
      </c>
      <c r="F23" s="27">
        <f>'5月'!Z21</f>
        <v>19.37833325068156</v>
      </c>
      <c r="G23" s="27">
        <f>'6月'!Z21</f>
        <v>24.00750009218852</v>
      </c>
      <c r="H23" s="27">
        <f>'7月'!Z21</f>
        <v>22.03416673342387</v>
      </c>
      <c r="I23" s="27">
        <f>'8月'!Z21</f>
        <v>21.09083326657613</v>
      </c>
      <c r="J23" s="27">
        <f>'9月'!Z21</f>
        <v>22.987500031789143</v>
      </c>
      <c r="K23" s="27">
        <f>'10月'!Z21</f>
        <v>12.723750114440918</v>
      </c>
      <c r="L23" s="27">
        <f>'11月'!Z21</f>
        <v>9.389749934275946</v>
      </c>
      <c r="M23" s="28">
        <f>'12月'!Z21</f>
        <v>2.960333321321135</v>
      </c>
      <c r="N23" s="7"/>
    </row>
    <row r="24" spans="1:14" ht="18" customHeight="1">
      <c r="A24" s="29">
        <v>20</v>
      </c>
      <c r="B24" s="30" t="e">
        <f>'1月'!Z22</f>
        <v>#DIV/0!</v>
      </c>
      <c r="C24" s="31" t="e">
        <f>'2月'!Z22</f>
        <v>#DIV/0!</v>
      </c>
      <c r="D24" s="31" t="e">
        <f>'3月'!Z22</f>
        <v>#DIV/0!</v>
      </c>
      <c r="E24" s="31">
        <f>'4月'!Z22</f>
        <v>14.177916526794434</v>
      </c>
      <c r="F24" s="31">
        <f>'5月'!Z22</f>
        <v>18.5583332379659</v>
      </c>
      <c r="G24" s="31">
        <f>'6月'!Z22</f>
        <v>19.491250038146973</v>
      </c>
      <c r="H24" s="31">
        <f>'7月'!Z22</f>
        <v>23.72541658083598</v>
      </c>
      <c r="I24" s="31">
        <f>'8月'!Z22</f>
        <v>23.233333349227905</v>
      </c>
      <c r="J24" s="31">
        <f>'9月'!Z22</f>
        <v>20.367500066757202</v>
      </c>
      <c r="K24" s="31">
        <f>'10月'!Z22</f>
        <v>12.772916793823242</v>
      </c>
      <c r="L24" s="31">
        <f>'11月'!Z22</f>
        <v>8.935374975204468</v>
      </c>
      <c r="M24" s="32">
        <f>'12月'!Z22</f>
        <v>4.01658331307893</v>
      </c>
      <c r="N24" s="7"/>
    </row>
    <row r="25" spans="1:14" ht="18" customHeight="1">
      <c r="A25" s="21">
        <v>21</v>
      </c>
      <c r="B25" s="22" t="e">
        <f>'1月'!Z23</f>
        <v>#DIV/0!</v>
      </c>
      <c r="C25" s="23" t="e">
        <f>'2月'!Z23</f>
        <v>#DIV/0!</v>
      </c>
      <c r="D25" s="23" t="e">
        <f>'3月'!Z23</f>
        <v>#DIV/0!</v>
      </c>
      <c r="E25" s="23">
        <f>'4月'!Z23</f>
        <v>8.78083328406016</v>
      </c>
      <c r="F25" s="23">
        <f>'5月'!Z23</f>
        <v>18.013333479563396</v>
      </c>
      <c r="G25" s="23">
        <f>'6月'!Z23</f>
        <v>16.606249928474426</v>
      </c>
      <c r="H25" s="23">
        <f>'7月'!Z23</f>
        <v>26.886666854222614</v>
      </c>
      <c r="I25" s="23">
        <f>'8月'!Z23</f>
        <v>23.670416911443073</v>
      </c>
      <c r="J25" s="23">
        <f>'9月'!Z23</f>
        <v>17.65541672706604</v>
      </c>
      <c r="K25" s="23">
        <f>'10月'!Z23</f>
        <v>14.150000055631002</v>
      </c>
      <c r="L25" s="23">
        <f>'11月'!Z23</f>
        <v>9.551083326339722</v>
      </c>
      <c r="M25" s="24">
        <f>'12月'!Z23</f>
        <v>3.540583352247874</v>
      </c>
      <c r="N25" s="7"/>
    </row>
    <row r="26" spans="1:14" ht="18" customHeight="1">
      <c r="A26" s="25">
        <v>22</v>
      </c>
      <c r="B26" s="26" t="e">
        <f>'1月'!Z24</f>
        <v>#DIV/0!</v>
      </c>
      <c r="C26" s="27" t="e">
        <f>'2月'!Z24</f>
        <v>#DIV/0!</v>
      </c>
      <c r="D26" s="27" t="e">
        <f>'3月'!Z24</f>
        <v>#DIV/0!</v>
      </c>
      <c r="E26" s="27">
        <f>'4月'!Z24</f>
        <v>11.12208346525828</v>
      </c>
      <c r="F26" s="27">
        <f>'5月'!Z24</f>
        <v>17.352500041325886</v>
      </c>
      <c r="G26" s="27">
        <f>'6月'!Z24</f>
        <v>18.787916660308838</v>
      </c>
      <c r="H26" s="27">
        <f>'7月'!Z24</f>
        <v>28.073333263397217</v>
      </c>
      <c r="I26" s="27">
        <f>'8月'!Z24</f>
        <v>24.701249996821087</v>
      </c>
      <c r="J26" s="27">
        <f>'9月'!Z24</f>
        <v>14.196250081062317</v>
      </c>
      <c r="K26" s="27">
        <f>'10月'!Z24</f>
        <v>16.603333314259846</v>
      </c>
      <c r="L26" s="27">
        <f>'11月'!Z24</f>
        <v>10.766458332538605</v>
      </c>
      <c r="M26" s="28">
        <f>'12月'!Z24</f>
        <v>4.480791623393695</v>
      </c>
      <c r="N26" s="7"/>
    </row>
    <row r="27" spans="1:14" ht="18" customHeight="1">
      <c r="A27" s="25">
        <v>23</v>
      </c>
      <c r="B27" s="26" t="e">
        <f>'1月'!Z25</f>
        <v>#DIV/0!</v>
      </c>
      <c r="C27" s="27" t="e">
        <f>'2月'!Z25</f>
        <v>#DIV/0!</v>
      </c>
      <c r="D27" s="27" t="e">
        <f>'3月'!Z25</f>
        <v>#DIV/0!</v>
      </c>
      <c r="E27" s="27">
        <f>'4月'!Z25</f>
        <v>11.089958320061365</v>
      </c>
      <c r="F27" s="27">
        <f>'5月'!Z25</f>
        <v>18.541666746139526</v>
      </c>
      <c r="G27" s="27">
        <f>'6月'!Z25</f>
        <v>21.303750038146973</v>
      </c>
      <c r="H27" s="27">
        <f>'7月'!Z25</f>
        <v>29.09124978383382</v>
      </c>
      <c r="I27" s="27">
        <f>'8月'!Z25</f>
        <v>26.12583351135254</v>
      </c>
      <c r="J27" s="27">
        <f>'9月'!Z25</f>
        <v>15.56375010808309</v>
      </c>
      <c r="K27" s="27">
        <f>'10月'!Z25</f>
        <v>18.765833218892414</v>
      </c>
      <c r="L27" s="27">
        <f>'11月'!Z25</f>
        <v>11.180000066757202</v>
      </c>
      <c r="M27" s="28">
        <f>'12月'!Z25</f>
        <v>2.7730416699002185</v>
      </c>
      <c r="N27" s="7"/>
    </row>
    <row r="28" spans="1:14" ht="18" customHeight="1">
      <c r="A28" s="25">
        <v>24</v>
      </c>
      <c r="B28" s="26" t="e">
        <f>'1月'!Z26</f>
        <v>#DIV/0!</v>
      </c>
      <c r="C28" s="27" t="e">
        <f>'2月'!Z26</f>
        <v>#DIV/0!</v>
      </c>
      <c r="D28" s="27" t="e">
        <f>'3月'!Z26</f>
        <v>#DIV/0!</v>
      </c>
      <c r="E28" s="27">
        <f>'4月'!Z26</f>
        <v>14.443749984105429</v>
      </c>
      <c r="F28" s="27">
        <f>'5月'!Z26</f>
        <v>18.31374986966451</v>
      </c>
      <c r="G28" s="27">
        <f>'6月'!Z26</f>
        <v>22.491249958674114</v>
      </c>
      <c r="H28" s="27">
        <f>'7月'!Z26</f>
        <v>28.46333320935567</v>
      </c>
      <c r="I28" s="27">
        <f>'8月'!Z26</f>
        <v>24.294583320617676</v>
      </c>
      <c r="J28" s="27">
        <f>'9月'!Z26</f>
        <v>16.052916765213013</v>
      </c>
      <c r="K28" s="27">
        <f>'10月'!Z26</f>
        <v>17.08708345890045</v>
      </c>
      <c r="L28" s="27">
        <f>'11月'!Z26</f>
        <v>10.630875011285147</v>
      </c>
      <c r="M28" s="28">
        <f>'12月'!Z26</f>
        <v>4.939708382201691</v>
      </c>
      <c r="N28" s="7"/>
    </row>
    <row r="29" spans="1:14" ht="18" customHeight="1">
      <c r="A29" s="25">
        <v>25</v>
      </c>
      <c r="B29" s="26" t="e">
        <f>'1月'!Z27</f>
        <v>#DIV/0!</v>
      </c>
      <c r="C29" s="27" t="e">
        <f>'2月'!Z27</f>
        <v>#DIV/0!</v>
      </c>
      <c r="D29" s="27" t="e">
        <f>'3月'!Z27</f>
        <v>#DIV/0!</v>
      </c>
      <c r="E29" s="27">
        <f>'4月'!Z27</f>
        <v>10.450000007947287</v>
      </c>
      <c r="F29" s="27">
        <f>'5月'!Z27</f>
        <v>19.53208327293396</v>
      </c>
      <c r="G29" s="27">
        <f>'6月'!Z27</f>
        <v>22.8108332157135</v>
      </c>
      <c r="H29" s="27">
        <f>'7月'!Z27</f>
        <v>26.956666628519695</v>
      </c>
      <c r="I29" s="27">
        <f>'8月'!Z27</f>
        <v>23.621250073115032</v>
      </c>
      <c r="J29" s="27">
        <f>'9月'!Z27</f>
        <v>17.362083435058594</v>
      </c>
      <c r="K29" s="27">
        <f>'10月'!Z27</f>
        <v>15.603333274523417</v>
      </c>
      <c r="L29" s="27">
        <f>'11月'!Z27</f>
        <v>11.350749989350637</v>
      </c>
      <c r="M29" s="28">
        <f>'12月'!Z27</f>
        <v>5.832916647195816</v>
      </c>
      <c r="N29" s="7"/>
    </row>
    <row r="30" spans="1:14" ht="18" customHeight="1">
      <c r="A30" s="25">
        <v>26</v>
      </c>
      <c r="B30" s="26" t="e">
        <f>'1月'!Z28</f>
        <v>#DIV/0!</v>
      </c>
      <c r="C30" s="27" t="e">
        <f>'2月'!Z28</f>
        <v>#DIV/0!</v>
      </c>
      <c r="D30" s="27" t="e">
        <f>'3月'!Z28</f>
        <v>#DIV/0!</v>
      </c>
      <c r="E30" s="27">
        <f>'4月'!Z28</f>
        <v>11.040833294391632</v>
      </c>
      <c r="F30" s="27">
        <f>'5月'!Z28</f>
        <v>21.37791673342387</v>
      </c>
      <c r="G30" s="27">
        <f>'6月'!Z28</f>
        <v>23.65833314259847</v>
      </c>
      <c r="H30" s="27">
        <f>'7月'!Z28</f>
        <v>23.7599999109904</v>
      </c>
      <c r="I30" s="27">
        <f>'8月'!Z28</f>
        <v>23.555416742960613</v>
      </c>
      <c r="J30" s="27">
        <f>'9月'!Z28</f>
        <v>19.954999923706055</v>
      </c>
      <c r="K30" s="27">
        <f>'10月'!Z28</f>
        <v>14.761666695276896</v>
      </c>
      <c r="L30" s="27">
        <f>'11月'!Z28</f>
        <v>8.72008341550827</v>
      </c>
      <c r="M30" s="28">
        <f>'12月'!Z28</f>
        <v>6.03891662756602</v>
      </c>
      <c r="N30" s="7"/>
    </row>
    <row r="31" spans="1:14" ht="18" customHeight="1">
      <c r="A31" s="25">
        <v>27</v>
      </c>
      <c r="B31" s="26" t="e">
        <f>'1月'!Z29</f>
        <v>#DIV/0!</v>
      </c>
      <c r="C31" s="27" t="e">
        <f>'2月'!Z29</f>
        <v>#DIV/0!</v>
      </c>
      <c r="D31" s="27" t="e">
        <f>'3月'!Z29</f>
        <v>#DIV/0!</v>
      </c>
      <c r="E31" s="27">
        <f>'4月'!Z29</f>
        <v>12.832375009854635</v>
      </c>
      <c r="F31" s="27">
        <f>'5月'!Z29</f>
        <v>18.15708335240682</v>
      </c>
      <c r="G31" s="27">
        <f>'6月'!Z29</f>
        <v>24.329583326975506</v>
      </c>
      <c r="H31" s="27">
        <f>'7月'!Z29</f>
        <v>22.709166526794434</v>
      </c>
      <c r="I31" s="27">
        <f>'8月'!Z29</f>
        <v>23.387916882832844</v>
      </c>
      <c r="J31" s="27">
        <f>'9月'!Z29</f>
        <v>20.81166672706604</v>
      </c>
      <c r="K31" s="27">
        <f>'10月'!Z29</f>
        <v>14.12166659037272</v>
      </c>
      <c r="L31" s="27">
        <f>'11月'!Z29</f>
        <v>6.805250038703282</v>
      </c>
      <c r="M31" s="28">
        <f>'12月'!Z29</f>
        <v>3.454249954627206</v>
      </c>
      <c r="N31" s="7"/>
    </row>
    <row r="32" spans="1:14" ht="18" customHeight="1">
      <c r="A32" s="25">
        <v>28</v>
      </c>
      <c r="B32" s="26" t="e">
        <f>'1月'!Z30</f>
        <v>#DIV/0!</v>
      </c>
      <c r="C32" s="27" t="e">
        <f>'2月'!Z30</f>
        <v>#DIV/0!</v>
      </c>
      <c r="D32" s="27" t="e">
        <f>'3月'!Z30</f>
        <v>#DIV/0!</v>
      </c>
      <c r="E32" s="27">
        <f>'4月'!Z30</f>
        <v>15.916250069936117</v>
      </c>
      <c r="F32" s="27">
        <f>'5月'!Z30</f>
        <v>17.25666658083598</v>
      </c>
      <c r="G32" s="27">
        <f>'6月'!Z30</f>
        <v>24.90458353360494</v>
      </c>
      <c r="H32" s="27">
        <f>'7月'!Z30</f>
        <v>21.18249996503194</v>
      </c>
      <c r="I32" s="27">
        <f>'8月'!Z30</f>
        <v>23.37958335876465</v>
      </c>
      <c r="J32" s="27">
        <f>'9月'!Z30</f>
        <v>17.772083322207134</v>
      </c>
      <c r="K32" s="27">
        <f>'10月'!Z30</f>
        <v>14.524583339691162</v>
      </c>
      <c r="L32" s="27">
        <f>'11月'!Z30</f>
        <v>7.2630833343913155</v>
      </c>
      <c r="M32" s="28">
        <f>'12月'!Z30</f>
        <v>4.341708382125944</v>
      </c>
      <c r="N32" s="7"/>
    </row>
    <row r="33" spans="1:14" ht="18" customHeight="1">
      <c r="A33" s="25">
        <v>29</v>
      </c>
      <c r="B33" s="26" t="e">
        <f>'1月'!Z31</f>
        <v>#DIV/0!</v>
      </c>
      <c r="C33" s="27" t="e">
        <f>'2月'!Z31</f>
        <v>#DIV/0!</v>
      </c>
      <c r="D33" s="27" t="e">
        <f>'3月'!Z31</f>
        <v>#DIV/0!</v>
      </c>
      <c r="E33" s="27">
        <f>'4月'!Z31</f>
        <v>16.989166537920635</v>
      </c>
      <c r="F33" s="27">
        <f>'5月'!Z31</f>
        <v>18.918333292007446</v>
      </c>
      <c r="G33" s="27">
        <f>'6月'!Z31</f>
        <v>24.12583335240682</v>
      </c>
      <c r="H33" s="27">
        <f>'7月'!Z31</f>
        <v>21.892500003178913</v>
      </c>
      <c r="I33" s="27">
        <f>'8月'!Z31</f>
        <v>23.080000082651775</v>
      </c>
      <c r="J33" s="27">
        <f>'9月'!Z31</f>
        <v>15.881250063578287</v>
      </c>
      <c r="K33" s="27">
        <f>'10月'!Z31</f>
        <v>16.37708330154419</v>
      </c>
      <c r="L33" s="27">
        <f>'11月'!Z31</f>
        <v>9.756999959548315</v>
      </c>
      <c r="M33" s="28">
        <f>'12月'!Z31</f>
        <v>3.4510416694295905</v>
      </c>
      <c r="N33" s="7"/>
    </row>
    <row r="34" spans="1:14" ht="18" customHeight="1">
      <c r="A34" s="25">
        <v>30</v>
      </c>
      <c r="B34" s="26" t="e">
        <f>'1月'!Z32</f>
        <v>#DIV/0!</v>
      </c>
      <c r="C34" s="27"/>
      <c r="D34" s="27" t="e">
        <f>'3月'!Z32</f>
        <v>#DIV/0!</v>
      </c>
      <c r="E34" s="27">
        <f>'4月'!Z32</f>
        <v>12.432916661103567</v>
      </c>
      <c r="F34" s="27">
        <f>'5月'!Z32</f>
        <v>19.664166688919067</v>
      </c>
      <c r="G34" s="27">
        <f>'6月'!Z32</f>
        <v>23.754166682561237</v>
      </c>
      <c r="H34" s="27">
        <f>'7月'!Z32</f>
        <v>25.11791690190633</v>
      </c>
      <c r="I34" s="27">
        <f>'8月'!Z32</f>
        <v>22.607499917348225</v>
      </c>
      <c r="J34" s="27">
        <f>'9月'!Z32</f>
        <v>17.27041681607564</v>
      </c>
      <c r="K34" s="27">
        <f>'10月'!Z32</f>
        <v>13.702916582425436</v>
      </c>
      <c r="L34" s="27">
        <f>'11月'!Z32</f>
        <v>11.002666711807251</v>
      </c>
      <c r="M34" s="28">
        <f>'12月'!Z32</f>
        <v>3.4520416762679815</v>
      </c>
      <c r="N34" s="7"/>
    </row>
    <row r="35" spans="1:14" ht="18" customHeight="1">
      <c r="A35" s="33">
        <v>31</v>
      </c>
      <c r="B35" s="34" t="e">
        <f>'1月'!Z33</f>
        <v>#DIV/0!</v>
      </c>
      <c r="C35" s="35"/>
      <c r="D35" s="35" t="e">
        <f>'3月'!Z33</f>
        <v>#DIV/0!</v>
      </c>
      <c r="E35" s="35"/>
      <c r="F35" s="35">
        <f>'5月'!Z33</f>
        <v>19.81708335876465</v>
      </c>
      <c r="G35" s="35"/>
      <c r="H35" s="35">
        <f>'7月'!Z33</f>
        <v>27.34291672706604</v>
      </c>
      <c r="I35" s="35">
        <f>'8月'!Z33</f>
        <v>21.621250073115032</v>
      </c>
      <c r="J35" s="35"/>
      <c r="K35" s="35">
        <f>'10月'!Z33</f>
        <v>14.142083247502645</v>
      </c>
      <c r="L35" s="35"/>
      <c r="M35" s="36">
        <f>'12月'!Z33</f>
        <v>2.2769166802366576</v>
      </c>
      <c r="N35" s="7"/>
    </row>
    <row r="36" spans="1:14" ht="18" customHeight="1">
      <c r="A36" s="179" t="s">
        <v>11</v>
      </c>
      <c r="B36" s="180" t="e">
        <f>AVERAGE(B5:B35)</f>
        <v>#DIV/0!</v>
      </c>
      <c r="C36" s="181" t="e">
        <f aca="true" t="shared" si="0" ref="C36:M36">AVERAGE(C5:C35)</f>
        <v>#DIV/0!</v>
      </c>
      <c r="D36" s="181" t="e">
        <f t="shared" si="0"/>
        <v>#DIV/0!</v>
      </c>
      <c r="E36" s="181" t="e">
        <f t="shared" si="0"/>
        <v>#DIV/0!</v>
      </c>
      <c r="F36" s="181">
        <f t="shared" si="0"/>
        <v>16.944897825359014</v>
      </c>
      <c r="G36" s="181">
        <f t="shared" si="0"/>
        <v>20.336597233348424</v>
      </c>
      <c r="H36" s="181">
        <f t="shared" si="0"/>
        <v>25.528602133515065</v>
      </c>
      <c r="I36" s="181">
        <f t="shared" si="0"/>
        <v>23.19383068238535</v>
      </c>
      <c r="J36" s="181">
        <f t="shared" si="0"/>
        <v>20.914444470405574</v>
      </c>
      <c r="K36" s="181">
        <f t="shared" si="0"/>
        <v>16.442956966738546</v>
      </c>
      <c r="L36" s="181">
        <f t="shared" si="0"/>
        <v>10.695119446040026</v>
      </c>
      <c r="M36" s="182">
        <f t="shared" si="0"/>
        <v>5.062983864715565</v>
      </c>
      <c r="N36" s="7"/>
    </row>
    <row r="37" spans="1:14" ht="18" customHeight="1">
      <c r="A37" s="37" t="s">
        <v>416</v>
      </c>
      <c r="B37" s="38" t="e">
        <f>AVERAGE(B5:B14)</f>
        <v>#DIV/0!</v>
      </c>
      <c r="C37" s="39" t="e">
        <f aca="true" t="shared" si="1" ref="C37:M37">AVERAGE(C5:C14)</f>
        <v>#DIV/0!</v>
      </c>
      <c r="D37" s="39" t="e">
        <f t="shared" si="1"/>
        <v>#DIV/0!</v>
      </c>
      <c r="E37" s="39" t="e">
        <f t="shared" si="1"/>
        <v>#DIV/0!</v>
      </c>
      <c r="F37" s="39">
        <f t="shared" si="1"/>
        <v>13.727558356523513</v>
      </c>
      <c r="G37" s="39">
        <f t="shared" si="1"/>
        <v>19.36708339055379</v>
      </c>
      <c r="H37" s="39">
        <f t="shared" si="1"/>
        <v>24.743624997138976</v>
      </c>
      <c r="I37" s="39">
        <f t="shared" si="1"/>
        <v>23.56741670767466</v>
      </c>
      <c r="J37" s="39">
        <f t="shared" si="1"/>
        <v>22.452166636784874</v>
      </c>
      <c r="K37" s="39">
        <f t="shared" si="1"/>
        <v>17.900124923388166</v>
      </c>
      <c r="L37" s="39">
        <f t="shared" si="1"/>
        <v>12.880374991893769</v>
      </c>
      <c r="M37" s="40">
        <f t="shared" si="1"/>
        <v>6.857566663017498</v>
      </c>
      <c r="N37" s="7"/>
    </row>
    <row r="38" spans="1:14" ht="18" customHeight="1">
      <c r="A38" s="41" t="s">
        <v>417</v>
      </c>
      <c r="B38" s="42" t="e">
        <f>AVERAGE(B15:B24)</f>
        <v>#DIV/0!</v>
      </c>
      <c r="C38" s="43" t="e">
        <f aca="true" t="shared" si="2" ref="C38:M38">AVERAGE(C15:C24)</f>
        <v>#DIV/0!</v>
      </c>
      <c r="D38" s="43" t="e">
        <f t="shared" si="2"/>
        <v>#DIV/0!</v>
      </c>
      <c r="E38" s="43" t="e">
        <f t="shared" si="2"/>
        <v>#DIV/0!</v>
      </c>
      <c r="F38" s="43">
        <f t="shared" si="2"/>
        <v>18.107166560490928</v>
      </c>
      <c r="G38" s="43">
        <f t="shared" si="2"/>
        <v>19.365458325544992</v>
      </c>
      <c r="H38" s="43">
        <f t="shared" si="2"/>
        <v>26.247416639328</v>
      </c>
      <c r="I38" s="43">
        <f t="shared" si="2"/>
        <v>22.328958320617676</v>
      </c>
      <c r="J38" s="43">
        <f t="shared" si="2"/>
        <v>23.039083377520242</v>
      </c>
      <c r="K38" s="43">
        <f t="shared" si="2"/>
        <v>16.089083365599315</v>
      </c>
      <c r="L38" s="43">
        <f t="shared" si="2"/>
        <v>9.50225832760334</v>
      </c>
      <c r="M38" s="44">
        <f t="shared" si="2"/>
        <v>4.37949165108148</v>
      </c>
      <c r="N38" s="7"/>
    </row>
    <row r="39" spans="1:14" ht="18" customHeight="1">
      <c r="A39" s="45" t="s">
        <v>418</v>
      </c>
      <c r="B39" s="46" t="e">
        <f>AVERAGE(B25:B35)</f>
        <v>#DIV/0!</v>
      </c>
      <c r="C39" s="47" t="e">
        <f aca="true" t="shared" si="3" ref="C39:M39">AVERAGE(C25:C35)</f>
        <v>#DIV/0!</v>
      </c>
      <c r="D39" s="47" t="e">
        <f t="shared" si="3"/>
        <v>#DIV/0!</v>
      </c>
      <c r="E39" s="47">
        <f t="shared" si="3"/>
        <v>12.50981666346391</v>
      </c>
      <c r="F39" s="47">
        <f t="shared" si="3"/>
        <v>18.813143946907736</v>
      </c>
      <c r="G39" s="47">
        <f t="shared" si="3"/>
        <v>22.277249983946483</v>
      </c>
      <c r="H39" s="47">
        <f t="shared" si="3"/>
        <v>25.588749979481555</v>
      </c>
      <c r="I39" s="47">
        <f t="shared" si="3"/>
        <v>23.640454624638416</v>
      </c>
      <c r="J39" s="47">
        <f t="shared" si="3"/>
        <v>17.252083396911623</v>
      </c>
      <c r="K39" s="47">
        <f t="shared" si="3"/>
        <v>15.439962098092746</v>
      </c>
      <c r="L39" s="47">
        <f t="shared" si="3"/>
        <v>9.702725018622974</v>
      </c>
      <c r="M39" s="48">
        <f t="shared" si="3"/>
        <v>4.052901515017518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419</v>
      </c>
      <c r="B1" s="50"/>
      <c r="C1" s="50"/>
      <c r="D1" s="50"/>
      <c r="E1" s="50"/>
      <c r="F1" s="50"/>
      <c r="G1" s="51"/>
      <c r="H1" s="51"/>
      <c r="I1" s="175">
        <f>'1月'!Z1</f>
        <v>2001</v>
      </c>
      <c r="J1" s="174" t="s">
        <v>2</v>
      </c>
      <c r="K1" s="173" t="str">
        <f>("（平成"&amp;TEXT((I1-1988),"0")&amp;"年）")</f>
        <v>（平成13年）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403</v>
      </c>
      <c r="C3" s="60" t="s">
        <v>404</v>
      </c>
      <c r="D3" s="60" t="s">
        <v>405</v>
      </c>
      <c r="E3" s="60" t="s">
        <v>406</v>
      </c>
      <c r="F3" s="60" t="s">
        <v>407</v>
      </c>
      <c r="G3" s="60" t="s">
        <v>408</v>
      </c>
      <c r="H3" s="60" t="s">
        <v>409</v>
      </c>
      <c r="I3" s="60" t="s">
        <v>410</v>
      </c>
      <c r="J3" s="60" t="s">
        <v>411</v>
      </c>
      <c r="K3" s="60" t="s">
        <v>412</v>
      </c>
      <c r="L3" s="60" t="s">
        <v>413</v>
      </c>
      <c r="M3" s="61" t="s">
        <v>414</v>
      </c>
      <c r="N3" s="52"/>
    </row>
    <row r="4" spans="1:14" ht="16.5" customHeight="1">
      <c r="A4" s="62" t="s">
        <v>415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 t="str">
        <f>'1月'!AA3</f>
        <v>****</v>
      </c>
      <c r="C5" s="68" t="str">
        <f>'2月'!AA3</f>
        <v>****</v>
      </c>
      <c r="D5" s="68" t="str">
        <f>'3月'!AA3</f>
        <v>****</v>
      </c>
      <c r="E5" s="68" t="str">
        <f>'4月'!AA3</f>
        <v>****</v>
      </c>
      <c r="F5" s="68">
        <f>'5月'!AA3</f>
        <v>12.229999542236328</v>
      </c>
      <c r="G5" s="68">
        <f>'6月'!AA3</f>
        <v>27.770000457763672</v>
      </c>
      <c r="H5" s="68">
        <f>'7月'!AA3</f>
        <v>34.849998474121094</v>
      </c>
      <c r="I5" s="68">
        <f>'8月'!AA3</f>
        <v>28.43000030517578</v>
      </c>
      <c r="J5" s="68">
        <f>'9月'!AA3</f>
        <v>25.559999465942383</v>
      </c>
      <c r="K5" s="68">
        <f>'10月'!AA3</f>
        <v>18.700000762939453</v>
      </c>
      <c r="L5" s="68">
        <f>'11月'!AA3</f>
        <v>22.18000030517578</v>
      </c>
      <c r="M5" s="69">
        <f>'12月'!AA3</f>
        <v>12.640000343322754</v>
      </c>
      <c r="N5" s="52"/>
    </row>
    <row r="6" spans="1:14" ht="16.5" customHeight="1">
      <c r="A6" s="70">
        <v>2</v>
      </c>
      <c r="B6" s="71" t="str">
        <f>'1月'!AA4</f>
        <v>****</v>
      </c>
      <c r="C6" s="72" t="str">
        <f>'2月'!AA4</f>
        <v>****</v>
      </c>
      <c r="D6" s="72" t="str">
        <f>'3月'!AA4</f>
        <v>****</v>
      </c>
      <c r="E6" s="72" t="str">
        <f>'4月'!AA4</f>
        <v>****</v>
      </c>
      <c r="F6" s="72">
        <f>'5月'!AA4</f>
        <v>10.829999923706055</v>
      </c>
      <c r="G6" s="72">
        <f>'6月'!AA4</f>
        <v>23.950000762939453</v>
      </c>
      <c r="H6" s="72">
        <f>'7月'!AA4</f>
        <v>26.360000610351562</v>
      </c>
      <c r="I6" s="72">
        <f>'8月'!AA4</f>
        <v>24.579999923706055</v>
      </c>
      <c r="J6" s="72">
        <f>'9月'!AA4</f>
        <v>26.170000076293945</v>
      </c>
      <c r="K6" s="72">
        <f>'10月'!AA4</f>
        <v>26.3700008392334</v>
      </c>
      <c r="L6" s="72">
        <f>'11月'!AA4</f>
        <v>20.43000030517578</v>
      </c>
      <c r="M6" s="73">
        <f>'12月'!AA4</f>
        <v>15.899999618530273</v>
      </c>
      <c r="N6" s="52"/>
    </row>
    <row r="7" spans="1:14" ht="16.5" customHeight="1">
      <c r="A7" s="70">
        <v>3</v>
      </c>
      <c r="B7" s="71" t="str">
        <f>'1月'!AA5</f>
        <v>****</v>
      </c>
      <c r="C7" s="72" t="str">
        <f>'2月'!AA5</f>
        <v>****</v>
      </c>
      <c r="D7" s="72" t="str">
        <f>'3月'!AA5</f>
        <v>****</v>
      </c>
      <c r="E7" s="72" t="str">
        <f>'4月'!AA5</f>
        <v>****</v>
      </c>
      <c r="F7" s="72">
        <f>'5月'!AA5</f>
        <v>12.869999885559082</v>
      </c>
      <c r="G7" s="72">
        <f>'6月'!AA5</f>
        <v>26.649999618530273</v>
      </c>
      <c r="H7" s="72">
        <f>'7月'!AA5</f>
        <v>32.83000183105469</v>
      </c>
      <c r="I7" s="72">
        <f>'8月'!AA5</f>
        <v>27.139999389648438</v>
      </c>
      <c r="J7" s="72">
        <f>'9月'!AA5</f>
        <v>24.90999984741211</v>
      </c>
      <c r="K7" s="72">
        <f>'10月'!AA5</f>
        <v>25.219999313354492</v>
      </c>
      <c r="L7" s="72">
        <f>'11月'!AA5</f>
        <v>18.540000915527344</v>
      </c>
      <c r="M7" s="73">
        <f>'12月'!AA5</f>
        <v>16.479999542236328</v>
      </c>
      <c r="N7" s="52"/>
    </row>
    <row r="8" spans="1:14" ht="16.5" customHeight="1">
      <c r="A8" s="70">
        <v>4</v>
      </c>
      <c r="B8" s="71" t="str">
        <f>'1月'!AA6</f>
        <v>****</v>
      </c>
      <c r="C8" s="72" t="str">
        <f>'2月'!AA6</f>
        <v>****</v>
      </c>
      <c r="D8" s="72" t="str">
        <f>'3月'!AA6</f>
        <v>****</v>
      </c>
      <c r="E8" s="72" t="str">
        <f>'4月'!AA6</f>
        <v>****</v>
      </c>
      <c r="F8" s="72">
        <f>'5月'!AA6</f>
        <v>14.210000038146973</v>
      </c>
      <c r="G8" s="72">
        <f>'6月'!AA6</f>
        <v>27.260000228881836</v>
      </c>
      <c r="H8" s="72">
        <f>'7月'!AA6</f>
        <v>32.380001068115234</v>
      </c>
      <c r="I8" s="72">
        <f>'8月'!AA6</f>
        <v>34.9900016784668</v>
      </c>
      <c r="J8" s="72">
        <f>'9月'!AA6</f>
        <v>21.6200008392334</v>
      </c>
      <c r="K8" s="72">
        <f>'10月'!AA6</f>
        <v>20.670000076293945</v>
      </c>
      <c r="L8" s="72">
        <f>'11月'!AA6</f>
        <v>17.56999969482422</v>
      </c>
      <c r="M8" s="73">
        <f>'12月'!AA6</f>
        <v>8.729999542236328</v>
      </c>
      <c r="N8" s="52"/>
    </row>
    <row r="9" spans="1:14" ht="16.5" customHeight="1">
      <c r="A9" s="70">
        <v>5</v>
      </c>
      <c r="B9" s="71" t="str">
        <f>'1月'!AA7</f>
        <v>****</v>
      </c>
      <c r="C9" s="72" t="str">
        <f>'2月'!AA7</f>
        <v>****</v>
      </c>
      <c r="D9" s="72" t="str">
        <f>'3月'!AA7</f>
        <v>****</v>
      </c>
      <c r="E9" s="72" t="str">
        <f>'4月'!AA7</f>
        <v>****</v>
      </c>
      <c r="F9" s="72">
        <f>'5月'!AA7</f>
        <v>16.649999618530273</v>
      </c>
      <c r="G9" s="72">
        <f>'6月'!AA7</f>
        <v>24.530000686645508</v>
      </c>
      <c r="H9" s="72">
        <f>'7月'!AA7</f>
        <v>31.940000534057617</v>
      </c>
      <c r="I9" s="72">
        <f>'8月'!AA7</f>
        <v>24.540000915527344</v>
      </c>
      <c r="J9" s="72">
        <f>'9月'!AA7</f>
        <v>24.1200008392334</v>
      </c>
      <c r="K9" s="72">
        <f>'10月'!AA7</f>
        <v>19.34000015258789</v>
      </c>
      <c r="L9" s="72">
        <f>'11月'!AA7</f>
        <v>18.010000228881836</v>
      </c>
      <c r="M9" s="73">
        <f>'12月'!AA7</f>
        <v>11.3100004196167</v>
      </c>
      <c r="N9" s="52"/>
    </row>
    <row r="10" spans="1:14" ht="16.5" customHeight="1">
      <c r="A10" s="70">
        <v>6</v>
      </c>
      <c r="B10" s="71" t="str">
        <f>'1月'!AA8</f>
        <v>****</v>
      </c>
      <c r="C10" s="72" t="str">
        <f>'2月'!AA8</f>
        <v>****</v>
      </c>
      <c r="D10" s="72" t="str">
        <f>'3月'!AA8</f>
        <v>****</v>
      </c>
      <c r="E10" s="72" t="str">
        <f>'4月'!AA8</f>
        <v>****</v>
      </c>
      <c r="F10" s="72">
        <f>'5月'!AA8</f>
        <v>20.790000915527344</v>
      </c>
      <c r="G10" s="72">
        <f>'6月'!AA8</f>
        <v>20.639999389648438</v>
      </c>
      <c r="H10" s="72">
        <f>'7月'!AA8</f>
        <v>29.649999618530273</v>
      </c>
      <c r="I10" s="72">
        <f>'8月'!AA8</f>
        <v>24.860000610351562</v>
      </c>
      <c r="J10" s="72">
        <f>'9月'!AA8</f>
        <v>22.940000534057617</v>
      </c>
      <c r="K10" s="72">
        <f>'10月'!AA8</f>
        <v>22.940000534057617</v>
      </c>
      <c r="L10" s="72">
        <f>'11月'!AA8</f>
        <v>19.469999313354492</v>
      </c>
      <c r="M10" s="73">
        <f>'12月'!AA8</f>
        <v>10.779999732971191</v>
      </c>
      <c r="N10" s="52"/>
    </row>
    <row r="11" spans="1:14" ht="16.5" customHeight="1">
      <c r="A11" s="70">
        <v>7</v>
      </c>
      <c r="B11" s="71" t="str">
        <f>'1月'!AA9</f>
        <v>****</v>
      </c>
      <c r="C11" s="72" t="str">
        <f>'2月'!AA9</f>
        <v>****</v>
      </c>
      <c r="D11" s="72" t="str">
        <f>'3月'!AA9</f>
        <v>****</v>
      </c>
      <c r="E11" s="72" t="str">
        <f>'4月'!AA9</f>
        <v>****</v>
      </c>
      <c r="F11" s="72">
        <f>'5月'!AA9</f>
        <v>25.079999923706055</v>
      </c>
      <c r="G11" s="72">
        <f>'6月'!AA9</f>
        <v>23.290000915527344</v>
      </c>
      <c r="H11" s="72">
        <f>'7月'!AA9</f>
        <v>25.809999465942383</v>
      </c>
      <c r="I11" s="72">
        <f>'8月'!AA9</f>
        <v>23.90999984741211</v>
      </c>
      <c r="J11" s="72">
        <f>'9月'!AA9</f>
        <v>24.860000610351562</v>
      </c>
      <c r="K11" s="72">
        <f>'10月'!AA9</f>
        <v>20.719999313354492</v>
      </c>
      <c r="L11" s="72">
        <f>'11月'!AA9</f>
        <v>15.460000038146973</v>
      </c>
      <c r="M11" s="73">
        <f>'12月'!AA9</f>
        <v>10.300000190734863</v>
      </c>
      <c r="N11" s="52"/>
    </row>
    <row r="12" spans="1:14" ht="16.5" customHeight="1">
      <c r="A12" s="70">
        <v>8</v>
      </c>
      <c r="B12" s="71" t="str">
        <f>'1月'!AA10</f>
        <v>****</v>
      </c>
      <c r="C12" s="72" t="str">
        <f>'2月'!AA10</f>
        <v>****</v>
      </c>
      <c r="D12" s="72" t="str">
        <f>'3月'!AA10</f>
        <v>****</v>
      </c>
      <c r="E12" s="72" t="str">
        <f>'4月'!AA10</f>
        <v>****</v>
      </c>
      <c r="F12" s="72">
        <f>'5月'!AA10</f>
        <v>22.65999984741211</v>
      </c>
      <c r="G12" s="72">
        <f>'6月'!AA10</f>
        <v>20.059999465942383</v>
      </c>
      <c r="H12" s="72">
        <f>'7月'!AA10</f>
        <v>26.920000076293945</v>
      </c>
      <c r="I12" s="72">
        <f>'8月'!AA10</f>
        <v>23.969999313354492</v>
      </c>
      <c r="J12" s="72">
        <f>'9月'!AA10</f>
        <v>28.049999237060547</v>
      </c>
      <c r="K12" s="72">
        <f>'10月'!AA10</f>
        <v>17.829999923706055</v>
      </c>
      <c r="L12" s="72">
        <f>'11月'!AA10</f>
        <v>16.239999771118164</v>
      </c>
      <c r="M12" s="73">
        <f>'12月'!AA10</f>
        <v>11.020000457763672</v>
      </c>
      <c r="N12" s="52"/>
    </row>
    <row r="13" spans="1:14" ht="16.5" customHeight="1">
      <c r="A13" s="70">
        <v>9</v>
      </c>
      <c r="B13" s="71" t="str">
        <f>'1月'!AA11</f>
        <v>****</v>
      </c>
      <c r="C13" s="72" t="str">
        <f>'2月'!AA11</f>
        <v>****</v>
      </c>
      <c r="D13" s="72" t="str">
        <f>'3月'!AA11</f>
        <v>****</v>
      </c>
      <c r="E13" s="72" t="str">
        <f>'4月'!AA11</f>
        <v>****</v>
      </c>
      <c r="F13" s="72">
        <f>'5月'!AA11</f>
        <v>17.75</v>
      </c>
      <c r="G13" s="72">
        <f>'6月'!AA11</f>
        <v>20.639999389648438</v>
      </c>
      <c r="H13" s="72">
        <f>'7月'!AA11</f>
        <v>27.1299991607666</v>
      </c>
      <c r="I13" s="72">
        <f>'8月'!AA11</f>
        <v>28.799999237060547</v>
      </c>
      <c r="J13" s="72">
        <f>'9月'!AA11</f>
        <v>28.059999465942383</v>
      </c>
      <c r="K13" s="72">
        <f>'10月'!AA11</f>
        <v>21.65999984741211</v>
      </c>
      <c r="L13" s="72">
        <f>'11月'!AA11</f>
        <v>15.850000381469727</v>
      </c>
      <c r="M13" s="73">
        <f>'12月'!AA11</f>
        <v>10.0600004196167</v>
      </c>
      <c r="N13" s="52"/>
    </row>
    <row r="14" spans="1:14" ht="16.5" customHeight="1">
      <c r="A14" s="74">
        <v>10</v>
      </c>
      <c r="B14" s="75" t="str">
        <f>'1月'!AA12</f>
        <v>****</v>
      </c>
      <c r="C14" s="76" t="str">
        <f>'2月'!AA12</f>
        <v>****</v>
      </c>
      <c r="D14" s="76" t="str">
        <f>'3月'!AA12</f>
        <v>****</v>
      </c>
      <c r="E14" s="76" t="str">
        <f>'4月'!AA12</f>
        <v>****</v>
      </c>
      <c r="F14" s="76">
        <f>'5月'!AA12</f>
        <v>20.8700008392334</v>
      </c>
      <c r="G14" s="76">
        <f>'6月'!AA12</f>
        <v>23.760000228881836</v>
      </c>
      <c r="H14" s="76">
        <f>'7月'!AA12</f>
        <v>26.770000457763672</v>
      </c>
      <c r="I14" s="76">
        <f>'8月'!AA12</f>
        <v>28.040000915527344</v>
      </c>
      <c r="J14" s="76">
        <f>'9月'!AA12</f>
        <v>25.84000015258789</v>
      </c>
      <c r="K14" s="76">
        <f>'10月'!AA12</f>
        <v>18.799999237060547</v>
      </c>
      <c r="L14" s="76">
        <f>'11月'!AA12</f>
        <v>11.710000038146973</v>
      </c>
      <c r="M14" s="77">
        <f>'12月'!AA12</f>
        <v>10.449999809265137</v>
      </c>
      <c r="N14" s="52"/>
    </row>
    <row r="15" spans="1:14" ht="16.5" customHeight="1">
      <c r="A15" s="66">
        <v>11</v>
      </c>
      <c r="B15" s="67" t="str">
        <f>'1月'!AA13</f>
        <v>****</v>
      </c>
      <c r="C15" s="68" t="str">
        <f>'2月'!AA13</f>
        <v>****</v>
      </c>
      <c r="D15" s="68" t="str">
        <f>'3月'!AA13</f>
        <v>****</v>
      </c>
      <c r="E15" s="68" t="str">
        <f>'4月'!AA13</f>
        <v>****</v>
      </c>
      <c r="F15" s="68">
        <f>'5月'!AA13</f>
        <v>20.100000381469727</v>
      </c>
      <c r="G15" s="68">
        <f>'6月'!AA13</f>
        <v>24.829999923706055</v>
      </c>
      <c r="H15" s="68">
        <f>'7月'!AA13</f>
        <v>32.810001373291016</v>
      </c>
      <c r="I15" s="68">
        <f>'8月'!AA13</f>
        <v>27.399999618530273</v>
      </c>
      <c r="J15" s="68">
        <f>'9月'!AA13</f>
        <v>24.889999389648438</v>
      </c>
      <c r="K15" s="68">
        <f>'10月'!AA13</f>
        <v>24.68000030517578</v>
      </c>
      <c r="L15" s="68">
        <f>'11月'!AA13</f>
        <v>15.699999809265137</v>
      </c>
      <c r="M15" s="69">
        <f>'12月'!AA13</f>
        <v>7.599999904632568</v>
      </c>
      <c r="N15" s="52"/>
    </row>
    <row r="16" spans="1:14" ht="16.5" customHeight="1">
      <c r="A16" s="70">
        <v>12</v>
      </c>
      <c r="B16" s="71" t="str">
        <f>'1月'!AA14</f>
        <v>****</v>
      </c>
      <c r="C16" s="72" t="str">
        <f>'2月'!AA14</f>
        <v>****</v>
      </c>
      <c r="D16" s="72" t="str">
        <f>'3月'!AA14</f>
        <v>****</v>
      </c>
      <c r="E16" s="72" t="str">
        <f>'4月'!AA14</f>
        <v>****</v>
      </c>
      <c r="F16" s="72">
        <f>'5月'!AA14</f>
        <v>25.040000915527344</v>
      </c>
      <c r="G16" s="72">
        <f>'6月'!AA14</f>
        <v>20.149999618530273</v>
      </c>
      <c r="H16" s="72">
        <f>'7月'!AA14</f>
        <v>36.189998626708984</v>
      </c>
      <c r="I16" s="72">
        <f>'8月'!AA14</f>
        <v>23.040000915527344</v>
      </c>
      <c r="J16" s="72">
        <f>'9月'!AA14</f>
        <v>28.469999313354492</v>
      </c>
      <c r="K16" s="72">
        <f>'10月'!AA14</f>
        <v>23.18000030517578</v>
      </c>
      <c r="L16" s="72">
        <f>'11月'!AA14</f>
        <v>11.050000190734863</v>
      </c>
      <c r="M16" s="73">
        <f>'12月'!AA14</f>
        <v>11.380000114440918</v>
      </c>
      <c r="N16" s="52"/>
    </row>
    <row r="17" spans="1:14" ht="16.5" customHeight="1">
      <c r="A17" s="70">
        <v>13</v>
      </c>
      <c r="B17" s="71" t="str">
        <f>'1月'!AA15</f>
        <v>****</v>
      </c>
      <c r="C17" s="72" t="str">
        <f>'2月'!AA15</f>
        <v>****</v>
      </c>
      <c r="D17" s="72" t="str">
        <f>'3月'!AA15</f>
        <v>****</v>
      </c>
      <c r="E17" s="72" t="str">
        <f>'4月'!AA15</f>
        <v>****</v>
      </c>
      <c r="F17" s="72">
        <f>'5月'!AA15</f>
        <v>22.56999969482422</v>
      </c>
      <c r="G17" s="72">
        <f>'6月'!AA15</f>
        <v>21.709999084472656</v>
      </c>
      <c r="H17" s="72">
        <f>'7月'!AA15</f>
        <v>36.25</v>
      </c>
      <c r="I17" s="72">
        <f>'8月'!AA15</f>
        <v>24.040000915527344</v>
      </c>
      <c r="J17" s="72">
        <f>'9月'!AA15</f>
        <v>25.329999923706055</v>
      </c>
      <c r="K17" s="72">
        <f>'10月'!AA15</f>
        <v>24.889999389648438</v>
      </c>
      <c r="L17" s="72">
        <f>'11月'!AA15</f>
        <v>14.039999961853027</v>
      </c>
      <c r="M17" s="73">
        <f>'12月'!AA15</f>
        <v>10.670000076293945</v>
      </c>
      <c r="N17" s="52"/>
    </row>
    <row r="18" spans="1:14" ht="16.5" customHeight="1">
      <c r="A18" s="70">
        <v>14</v>
      </c>
      <c r="B18" s="71" t="str">
        <f>'1月'!AA16</f>
        <v>****</v>
      </c>
      <c r="C18" s="72" t="str">
        <f>'2月'!AA16</f>
        <v>****</v>
      </c>
      <c r="D18" s="72" t="str">
        <f>'3月'!AA16</f>
        <v>****</v>
      </c>
      <c r="E18" s="72">
        <f>'4月'!AA16</f>
        <v>17.809999465942383</v>
      </c>
      <c r="F18" s="72">
        <f>'5月'!AA16</f>
        <v>23.969999313354492</v>
      </c>
      <c r="G18" s="72">
        <f>'6月'!AA16</f>
        <v>18.799999237060547</v>
      </c>
      <c r="H18" s="72">
        <f>'7月'!AA16</f>
        <v>31.8799991607666</v>
      </c>
      <c r="I18" s="72">
        <f>'8月'!AA16</f>
        <v>31.389999389648438</v>
      </c>
      <c r="J18" s="72">
        <f>'9月'!AA16</f>
        <v>25.579999923706055</v>
      </c>
      <c r="K18" s="72">
        <f>'10月'!AA16</f>
        <v>22.59000015258789</v>
      </c>
      <c r="L18" s="72">
        <f>'11月'!AA16</f>
        <v>15.020000457763672</v>
      </c>
      <c r="M18" s="73">
        <f>'12月'!AA16</f>
        <v>12.600000381469727</v>
      </c>
      <c r="N18" s="52"/>
    </row>
    <row r="19" spans="1:14" ht="16.5" customHeight="1">
      <c r="A19" s="70">
        <v>15</v>
      </c>
      <c r="B19" s="71" t="str">
        <f>'1月'!AA17</f>
        <v>****</v>
      </c>
      <c r="C19" s="72" t="str">
        <f>'2月'!AA17</f>
        <v>****</v>
      </c>
      <c r="D19" s="72" t="str">
        <f>'3月'!AA17</f>
        <v>****</v>
      </c>
      <c r="E19" s="72">
        <f>'4月'!AA17</f>
        <v>17.59000015258789</v>
      </c>
      <c r="F19" s="72">
        <f>'5月'!AA17</f>
        <v>24.649999618530273</v>
      </c>
      <c r="G19" s="72">
        <f>'6月'!AA17</f>
        <v>16.850000381469727</v>
      </c>
      <c r="H19" s="72">
        <f>'7月'!AA17</f>
        <v>32.13999938964844</v>
      </c>
      <c r="I19" s="72">
        <f>'8月'!AA17</f>
        <v>26.34000015258789</v>
      </c>
      <c r="J19" s="72">
        <f>'9月'!AA17</f>
        <v>26.3700008392334</v>
      </c>
      <c r="K19" s="72">
        <f>'10月'!AA17</f>
        <v>19.989999771118164</v>
      </c>
      <c r="L19" s="72">
        <f>'11月'!AA17</f>
        <v>13.989999771118164</v>
      </c>
      <c r="M19" s="73">
        <f>'12月'!AA17</f>
        <v>10.470000267028809</v>
      </c>
      <c r="N19" s="52"/>
    </row>
    <row r="20" spans="1:14" ht="16.5" customHeight="1">
      <c r="A20" s="70">
        <v>16</v>
      </c>
      <c r="B20" s="71" t="str">
        <f>'1月'!AA18</f>
        <v>****</v>
      </c>
      <c r="C20" s="72" t="str">
        <f>'2月'!AA18</f>
        <v>****</v>
      </c>
      <c r="D20" s="72" t="str">
        <f>'3月'!AA18</f>
        <v>****</v>
      </c>
      <c r="E20" s="72">
        <f>'4月'!AA18</f>
        <v>16.280000686645508</v>
      </c>
      <c r="F20" s="72">
        <f>'5月'!AA18</f>
        <v>19.899999618530273</v>
      </c>
      <c r="G20" s="72">
        <f>'6月'!AA18</f>
        <v>19.6200008392334</v>
      </c>
      <c r="H20" s="72">
        <f>'7月'!AA18</f>
        <v>35.84000015258789</v>
      </c>
      <c r="I20" s="72">
        <f>'8月'!AA18</f>
        <v>24.40999984741211</v>
      </c>
      <c r="J20" s="72">
        <f>'9月'!AA18</f>
        <v>25.93000030517578</v>
      </c>
      <c r="K20" s="72">
        <f>'10月'!AA18</f>
        <v>21.309999465942383</v>
      </c>
      <c r="L20" s="72">
        <f>'11月'!AA18</f>
        <v>16.649999618530273</v>
      </c>
      <c r="M20" s="73">
        <f>'12月'!AA18</f>
        <v>10.479999542236328</v>
      </c>
      <c r="N20" s="52"/>
    </row>
    <row r="21" spans="1:14" ht="16.5" customHeight="1">
      <c r="A21" s="70">
        <v>17</v>
      </c>
      <c r="B21" s="71" t="str">
        <f>'1月'!AA19</f>
        <v>****</v>
      </c>
      <c r="C21" s="72" t="str">
        <f>'2月'!AA19</f>
        <v>****</v>
      </c>
      <c r="D21" s="72" t="str">
        <f>'3月'!AA19</f>
        <v>****</v>
      </c>
      <c r="E21" s="72">
        <f>'4月'!AA19</f>
        <v>20.75</v>
      </c>
      <c r="F21" s="72">
        <f>'5月'!AA19</f>
        <v>21.639999389648438</v>
      </c>
      <c r="G21" s="72">
        <f>'6月'!AA19</f>
        <v>23.68000030517578</v>
      </c>
      <c r="H21" s="72">
        <f>'7月'!AA19</f>
        <v>28.739999771118164</v>
      </c>
      <c r="I21" s="72">
        <f>'8月'!AA19</f>
        <v>24.579999923706055</v>
      </c>
      <c r="J21" s="72">
        <f>'9月'!AA19</f>
        <v>25.290000915527344</v>
      </c>
      <c r="K21" s="72">
        <f>'10月'!AA19</f>
        <v>17.559999465942383</v>
      </c>
      <c r="L21" s="72">
        <f>'11月'!AA19</f>
        <v>17.09000015258789</v>
      </c>
      <c r="M21" s="73">
        <f>'12月'!AA19</f>
        <v>12.119999885559082</v>
      </c>
      <c r="N21" s="52"/>
    </row>
    <row r="22" spans="1:14" ht="16.5" customHeight="1">
      <c r="A22" s="70">
        <v>18</v>
      </c>
      <c r="B22" s="71" t="str">
        <f>'1月'!AA20</f>
        <v>****</v>
      </c>
      <c r="C22" s="72" t="str">
        <f>'2月'!AA20</f>
        <v>****</v>
      </c>
      <c r="D22" s="72" t="str">
        <f>'3月'!AA20</f>
        <v>****</v>
      </c>
      <c r="E22" s="72">
        <f>'4月'!AA20</f>
        <v>20.399999618530273</v>
      </c>
      <c r="F22" s="72">
        <f>'5月'!AA20</f>
        <v>26.760000228881836</v>
      </c>
      <c r="G22" s="72">
        <f>'6月'!AA20</f>
        <v>26.6200008392334</v>
      </c>
      <c r="H22" s="72">
        <f>'7月'!AA20</f>
        <v>25.450000762939453</v>
      </c>
      <c r="I22" s="72">
        <f>'8月'!AA20</f>
        <v>24.809999465942383</v>
      </c>
      <c r="J22" s="72">
        <f>'9月'!AA20</f>
        <v>28.790000915527344</v>
      </c>
      <c r="K22" s="72">
        <f>'10月'!AA20</f>
        <v>14.949999809265137</v>
      </c>
      <c r="L22" s="72">
        <f>'11月'!AA20</f>
        <v>13.65999984741211</v>
      </c>
      <c r="M22" s="73">
        <f>'12月'!AA20</f>
        <v>10.1899995803833</v>
      </c>
      <c r="N22" s="52"/>
    </row>
    <row r="23" spans="1:14" ht="16.5" customHeight="1">
      <c r="A23" s="70">
        <v>19</v>
      </c>
      <c r="B23" s="71" t="str">
        <f>'1月'!AA21</f>
        <v>****</v>
      </c>
      <c r="C23" s="72" t="str">
        <f>'2月'!AA21</f>
        <v>****</v>
      </c>
      <c r="D23" s="72" t="str">
        <f>'3月'!AA21</f>
        <v>****</v>
      </c>
      <c r="E23" s="72">
        <f>'4月'!AA21</f>
        <v>19.34000015258789</v>
      </c>
      <c r="F23" s="72">
        <f>'5月'!AA21</f>
        <v>27.200000762939453</v>
      </c>
      <c r="G23" s="72">
        <f>'6月'!AA21</f>
        <v>27.489999771118164</v>
      </c>
      <c r="H23" s="72">
        <f>'7月'!AA21</f>
        <v>25.25</v>
      </c>
      <c r="I23" s="72">
        <f>'8月'!AA21</f>
        <v>24.670000076293945</v>
      </c>
      <c r="J23" s="72">
        <f>'9月'!AA21</f>
        <v>25.780000686645508</v>
      </c>
      <c r="K23" s="72">
        <f>'10月'!AA21</f>
        <v>16.799999237060547</v>
      </c>
      <c r="L23" s="72">
        <f>'11月'!AA21</f>
        <v>16.149999618530273</v>
      </c>
      <c r="M23" s="73">
        <f>'12月'!AA21</f>
        <v>10.449999809265137</v>
      </c>
      <c r="N23" s="52"/>
    </row>
    <row r="24" spans="1:14" ht="16.5" customHeight="1">
      <c r="A24" s="74">
        <v>20</v>
      </c>
      <c r="B24" s="75" t="str">
        <f>'1月'!AA22</f>
        <v>****</v>
      </c>
      <c r="C24" s="76" t="str">
        <f>'2月'!AA22</f>
        <v>****</v>
      </c>
      <c r="D24" s="76" t="str">
        <f>'3月'!AA22</f>
        <v>****</v>
      </c>
      <c r="E24" s="76">
        <f>'4月'!AA22</f>
        <v>20.43000030517578</v>
      </c>
      <c r="F24" s="76">
        <f>'5月'!AA22</f>
        <v>22.729999542236328</v>
      </c>
      <c r="G24" s="76">
        <f>'6月'!AA22</f>
        <v>23.65999984741211</v>
      </c>
      <c r="H24" s="76">
        <f>'7月'!AA22</f>
        <v>26.1299991607666</v>
      </c>
      <c r="I24" s="76">
        <f>'8月'!AA22</f>
        <v>27.219999313354492</v>
      </c>
      <c r="J24" s="76">
        <f>'9月'!AA22</f>
        <v>22.329999923706055</v>
      </c>
      <c r="K24" s="76">
        <f>'10月'!AA22</f>
        <v>18.459999084472656</v>
      </c>
      <c r="L24" s="76">
        <f>'11月'!AA22</f>
        <v>15.869999885559082</v>
      </c>
      <c r="M24" s="77">
        <f>'12月'!AA22</f>
        <v>11.390000343322754</v>
      </c>
      <c r="N24" s="52"/>
    </row>
    <row r="25" spans="1:14" ht="16.5" customHeight="1">
      <c r="A25" s="66">
        <v>21</v>
      </c>
      <c r="B25" s="67" t="str">
        <f>'1月'!AA23</f>
        <v>****</v>
      </c>
      <c r="C25" s="68" t="str">
        <f>'2月'!AA23</f>
        <v>****</v>
      </c>
      <c r="D25" s="68" t="str">
        <f>'3月'!AA23</f>
        <v>****</v>
      </c>
      <c r="E25" s="68">
        <f>'4月'!AA23</f>
        <v>10.529999732971191</v>
      </c>
      <c r="F25" s="68">
        <f>'5月'!AA23</f>
        <v>21.079999923706055</v>
      </c>
      <c r="G25" s="68">
        <f>'6月'!AA23</f>
        <v>17.780000686645508</v>
      </c>
      <c r="H25" s="68">
        <f>'7月'!AA23</f>
        <v>29.690000534057617</v>
      </c>
      <c r="I25" s="68">
        <f>'8月'!AA23</f>
        <v>26.739999771118164</v>
      </c>
      <c r="J25" s="68">
        <f>'9月'!AA23</f>
        <v>20.049999237060547</v>
      </c>
      <c r="K25" s="68">
        <f>'10月'!AA23</f>
        <v>18.989999771118164</v>
      </c>
      <c r="L25" s="68">
        <f>'11月'!AA23</f>
        <v>16.510000228881836</v>
      </c>
      <c r="M25" s="69">
        <f>'12月'!AA23</f>
        <v>6.831999778747559</v>
      </c>
      <c r="N25" s="52"/>
    </row>
    <row r="26" spans="1:14" ht="16.5" customHeight="1">
      <c r="A26" s="70">
        <v>22</v>
      </c>
      <c r="B26" s="71" t="str">
        <f>'1月'!AA24</f>
        <v>****</v>
      </c>
      <c r="C26" s="72" t="str">
        <f>'2月'!AA24</f>
        <v>****</v>
      </c>
      <c r="D26" s="72" t="str">
        <f>'3月'!AA24</f>
        <v>****</v>
      </c>
      <c r="E26" s="72">
        <f>'4月'!AA24</f>
        <v>15.880000114440918</v>
      </c>
      <c r="F26" s="72">
        <f>'5月'!AA24</f>
        <v>18.920000076293945</v>
      </c>
      <c r="G26" s="72">
        <f>'6月'!AA24</f>
        <v>21.34000015258789</v>
      </c>
      <c r="H26" s="72">
        <f>'7月'!AA24</f>
        <v>30.489999771118164</v>
      </c>
      <c r="I26" s="72">
        <f>'8月'!AA24</f>
        <v>25.610000610351562</v>
      </c>
      <c r="J26" s="72">
        <f>'9月'!AA24</f>
        <v>17.6200008392334</v>
      </c>
      <c r="K26" s="72">
        <f>'10月'!AA24</f>
        <v>22.780000686645508</v>
      </c>
      <c r="L26" s="72">
        <f>'11月'!AA24</f>
        <v>18.860000610351562</v>
      </c>
      <c r="M26" s="73">
        <f>'12月'!AA24</f>
        <v>9.609999656677246</v>
      </c>
      <c r="N26" s="52"/>
    </row>
    <row r="27" spans="1:14" ht="16.5" customHeight="1">
      <c r="A27" s="70">
        <v>23</v>
      </c>
      <c r="B27" s="71" t="str">
        <f>'1月'!AA25</f>
        <v>****</v>
      </c>
      <c r="C27" s="72" t="str">
        <f>'2月'!AA25</f>
        <v>****</v>
      </c>
      <c r="D27" s="72" t="str">
        <f>'3月'!AA25</f>
        <v>****</v>
      </c>
      <c r="E27" s="72">
        <f>'4月'!AA25</f>
        <v>16.639999389648438</v>
      </c>
      <c r="F27" s="72">
        <f>'5月'!AA25</f>
        <v>20.350000381469727</v>
      </c>
      <c r="G27" s="72">
        <f>'6月'!AA25</f>
        <v>25.950000762939453</v>
      </c>
      <c r="H27" s="72">
        <f>'7月'!AA25</f>
        <v>35</v>
      </c>
      <c r="I27" s="72">
        <f>'8月'!AA25</f>
        <v>29.889999389648438</v>
      </c>
      <c r="J27" s="72">
        <f>'9月'!AA25</f>
        <v>20.059999465942383</v>
      </c>
      <c r="K27" s="72">
        <f>'10月'!AA25</f>
        <v>24.260000228881836</v>
      </c>
      <c r="L27" s="72">
        <f>'11月'!AA25</f>
        <v>19.549999237060547</v>
      </c>
      <c r="M27" s="73">
        <f>'12月'!AA25</f>
        <v>9.850000381469727</v>
      </c>
      <c r="N27" s="52"/>
    </row>
    <row r="28" spans="1:14" ht="16.5" customHeight="1">
      <c r="A28" s="70">
        <v>24</v>
      </c>
      <c r="B28" s="71" t="str">
        <f>'1月'!AA26</f>
        <v>****</v>
      </c>
      <c r="C28" s="72" t="str">
        <f>'2月'!AA26</f>
        <v>****</v>
      </c>
      <c r="D28" s="72" t="str">
        <f>'3月'!AA26</f>
        <v>****</v>
      </c>
      <c r="E28" s="72">
        <f>'4月'!AA26</f>
        <v>19.6299991607666</v>
      </c>
      <c r="F28" s="72">
        <f>'5月'!AA26</f>
        <v>20.600000381469727</v>
      </c>
      <c r="G28" s="72">
        <f>'6月'!AA26</f>
        <v>24.959999084472656</v>
      </c>
      <c r="H28" s="72">
        <f>'7月'!AA26</f>
        <v>33.18000030517578</v>
      </c>
      <c r="I28" s="72">
        <f>'8月'!AA26</f>
        <v>27.920000076293945</v>
      </c>
      <c r="J28" s="72">
        <f>'9月'!AA26</f>
        <v>23.670000076293945</v>
      </c>
      <c r="K28" s="72">
        <f>'10月'!AA26</f>
        <v>23.75</v>
      </c>
      <c r="L28" s="72">
        <f>'11月'!AA26</f>
        <v>19.360000610351562</v>
      </c>
      <c r="M28" s="73">
        <f>'12月'!AA26</f>
        <v>12.699999809265137</v>
      </c>
      <c r="N28" s="52"/>
    </row>
    <row r="29" spans="1:14" ht="16.5" customHeight="1">
      <c r="A29" s="70">
        <v>25</v>
      </c>
      <c r="B29" s="71" t="str">
        <f>'1月'!AA27</f>
        <v>****</v>
      </c>
      <c r="C29" s="72" t="str">
        <f>'2月'!AA27</f>
        <v>****</v>
      </c>
      <c r="D29" s="72" t="str">
        <f>'3月'!AA27</f>
        <v>****</v>
      </c>
      <c r="E29" s="72">
        <f>'4月'!AA27</f>
        <v>13.579999923706055</v>
      </c>
      <c r="F29" s="72">
        <f>'5月'!AA27</f>
        <v>25.600000381469727</v>
      </c>
      <c r="G29" s="72">
        <f>'6月'!AA27</f>
        <v>25.1200008392334</v>
      </c>
      <c r="H29" s="72">
        <f>'7月'!AA27</f>
        <v>29.479999542236328</v>
      </c>
      <c r="I29" s="72">
        <f>'8月'!AA27</f>
        <v>26.229999542236328</v>
      </c>
      <c r="J29" s="72">
        <f>'9月'!AA27</f>
        <v>21.959999084472656</v>
      </c>
      <c r="K29" s="72">
        <f>'10月'!AA27</f>
        <v>20.709999084472656</v>
      </c>
      <c r="L29" s="72">
        <f>'11月'!AA27</f>
        <v>19.510000228881836</v>
      </c>
      <c r="M29" s="73">
        <f>'12月'!AA27</f>
        <v>7.690000057220459</v>
      </c>
      <c r="N29" s="52"/>
    </row>
    <row r="30" spans="1:14" ht="16.5" customHeight="1">
      <c r="A30" s="70">
        <v>26</v>
      </c>
      <c r="B30" s="71" t="str">
        <f>'1月'!AA28</f>
        <v>****</v>
      </c>
      <c r="C30" s="72" t="str">
        <f>'2月'!AA28</f>
        <v>****</v>
      </c>
      <c r="D30" s="72" t="str">
        <f>'3月'!AA28</f>
        <v>****</v>
      </c>
      <c r="E30" s="72">
        <f>'4月'!AA28</f>
        <v>14.739999771118164</v>
      </c>
      <c r="F30" s="72">
        <f>'5月'!AA28</f>
        <v>24.829999923706055</v>
      </c>
      <c r="G30" s="72">
        <f>'6月'!AA28</f>
        <v>25.940000534057617</v>
      </c>
      <c r="H30" s="72">
        <f>'7月'!AA28</f>
        <v>25.75</v>
      </c>
      <c r="I30" s="72">
        <f>'8月'!AA28</f>
        <v>26.469999313354492</v>
      </c>
      <c r="J30" s="72">
        <f>'9月'!AA28</f>
        <v>24.329999923706055</v>
      </c>
      <c r="K30" s="72">
        <f>'10月'!AA28</f>
        <v>18.5</v>
      </c>
      <c r="L30" s="72">
        <f>'11月'!AA28</f>
        <v>11.649999618530273</v>
      </c>
      <c r="M30" s="73">
        <f>'12月'!AA28</f>
        <v>9.880000114440918</v>
      </c>
      <c r="N30" s="52"/>
    </row>
    <row r="31" spans="1:14" ht="16.5" customHeight="1">
      <c r="A31" s="70">
        <v>27</v>
      </c>
      <c r="B31" s="71" t="str">
        <f>'1月'!AA29</f>
        <v>****</v>
      </c>
      <c r="C31" s="72" t="str">
        <f>'2月'!AA29</f>
        <v>****</v>
      </c>
      <c r="D31" s="72" t="str">
        <f>'3月'!AA29</f>
        <v>****</v>
      </c>
      <c r="E31" s="72">
        <f>'4月'!AA29</f>
        <v>18.489999771118164</v>
      </c>
      <c r="F31" s="72">
        <f>'5月'!AA29</f>
        <v>21.3700008392334</v>
      </c>
      <c r="G31" s="72">
        <f>'6月'!AA29</f>
        <v>27.780000686645508</v>
      </c>
      <c r="H31" s="72">
        <f>'7月'!AA29</f>
        <v>25.540000915527344</v>
      </c>
      <c r="I31" s="72">
        <f>'8月'!AA29</f>
        <v>26.1200008392334</v>
      </c>
      <c r="J31" s="72">
        <f>'9月'!AA29</f>
        <v>26.6299991607666</v>
      </c>
      <c r="K31" s="72">
        <f>'10月'!AA29</f>
        <v>19.360000610351562</v>
      </c>
      <c r="L31" s="72">
        <f>'11月'!AA29</f>
        <v>13.359999656677246</v>
      </c>
      <c r="M31" s="73">
        <f>'12月'!AA29</f>
        <v>11</v>
      </c>
      <c r="N31" s="52"/>
    </row>
    <row r="32" spans="1:14" ht="16.5" customHeight="1">
      <c r="A32" s="70">
        <v>28</v>
      </c>
      <c r="B32" s="71" t="str">
        <f>'1月'!AA30</f>
        <v>****</v>
      </c>
      <c r="C32" s="72" t="str">
        <f>'2月'!AA30</f>
        <v>****</v>
      </c>
      <c r="D32" s="72" t="str">
        <f>'3月'!AA30</f>
        <v>****</v>
      </c>
      <c r="E32" s="72">
        <f>'4月'!AA30</f>
        <v>22.579999923706055</v>
      </c>
      <c r="F32" s="72">
        <f>'5月'!AA30</f>
        <v>19.979999542236328</v>
      </c>
      <c r="G32" s="72">
        <f>'6月'!AA30</f>
        <v>30.290000915527344</v>
      </c>
      <c r="H32" s="72">
        <f>'7月'!AA30</f>
        <v>23.920000076293945</v>
      </c>
      <c r="I32" s="72">
        <f>'8月'!AA30</f>
        <v>26.31999969482422</v>
      </c>
      <c r="J32" s="72">
        <f>'9月'!AA30</f>
        <v>22.170000076293945</v>
      </c>
      <c r="K32" s="72">
        <f>'10月'!AA30</f>
        <v>18.059999465942383</v>
      </c>
      <c r="L32" s="72">
        <f>'11月'!AA30</f>
        <v>15.9399995803833</v>
      </c>
      <c r="M32" s="73">
        <f>'12月'!AA30</f>
        <v>10.90999984741211</v>
      </c>
      <c r="N32" s="52"/>
    </row>
    <row r="33" spans="1:14" ht="16.5" customHeight="1">
      <c r="A33" s="70">
        <v>29</v>
      </c>
      <c r="B33" s="71" t="str">
        <f>'1月'!AA31</f>
        <v>****</v>
      </c>
      <c r="C33" s="72" t="str">
        <f>'2月'!AA31</f>
        <v>****</v>
      </c>
      <c r="D33" s="72" t="str">
        <f>'3月'!AA31</f>
        <v>****</v>
      </c>
      <c r="E33" s="72">
        <f>'4月'!AA31</f>
        <v>20.280000686645508</v>
      </c>
      <c r="F33" s="72">
        <f>'5月'!AA31</f>
        <v>22.270000457763672</v>
      </c>
      <c r="G33" s="72">
        <f>'6月'!AA31</f>
        <v>30.65999984741211</v>
      </c>
      <c r="H33" s="72">
        <f>'7月'!AA31</f>
        <v>24.59000015258789</v>
      </c>
      <c r="I33" s="72">
        <f>'8月'!AA31</f>
        <v>25.829999923706055</v>
      </c>
      <c r="J33" s="72">
        <f>'9月'!AA31</f>
        <v>18.889999389648438</v>
      </c>
      <c r="K33" s="72">
        <f>'10月'!AA31</f>
        <v>22.079999923706055</v>
      </c>
      <c r="L33" s="72">
        <f>'11月'!AA31</f>
        <v>16.989999771118164</v>
      </c>
      <c r="M33" s="73">
        <f>'12月'!AA31</f>
        <v>7.75</v>
      </c>
      <c r="N33" s="52"/>
    </row>
    <row r="34" spans="1:14" ht="16.5" customHeight="1">
      <c r="A34" s="70">
        <v>30</v>
      </c>
      <c r="B34" s="71" t="str">
        <f>'1月'!AA32</f>
        <v>****</v>
      </c>
      <c r="C34" s="72"/>
      <c r="D34" s="72" t="str">
        <f>'3月'!AA32</f>
        <v>****</v>
      </c>
      <c r="E34" s="72">
        <f>'4月'!AA32</f>
        <v>16.739999771118164</v>
      </c>
      <c r="F34" s="72">
        <f>'5月'!AA32</f>
        <v>23.56999969482422</v>
      </c>
      <c r="G34" s="72">
        <f>'6月'!AA32</f>
        <v>26.670000076293945</v>
      </c>
      <c r="H34" s="72">
        <f>'7月'!AA32</f>
        <v>31.15999984741211</v>
      </c>
      <c r="I34" s="72">
        <f>'8月'!AA32</f>
        <v>25.43000030517578</v>
      </c>
      <c r="J34" s="72">
        <f>'9月'!AA32</f>
        <v>21.040000915527344</v>
      </c>
      <c r="K34" s="72">
        <f>'10月'!AA32</f>
        <v>16.770000457763672</v>
      </c>
      <c r="L34" s="72">
        <f>'11月'!AA32</f>
        <v>19.260000228881836</v>
      </c>
      <c r="M34" s="73">
        <f>'12月'!AA32</f>
        <v>10.770000457763672</v>
      </c>
      <c r="N34" s="52"/>
    </row>
    <row r="35" spans="1:14" ht="16.5" customHeight="1">
      <c r="A35" s="78">
        <v>31</v>
      </c>
      <c r="B35" s="79" t="str">
        <f>'1月'!AA33</f>
        <v>****</v>
      </c>
      <c r="C35" s="80"/>
      <c r="D35" s="80" t="str">
        <f>'3月'!AA33</f>
        <v>****</v>
      </c>
      <c r="E35" s="80"/>
      <c r="F35" s="80">
        <f>'5月'!AA33</f>
        <v>24.420000076293945</v>
      </c>
      <c r="G35" s="80"/>
      <c r="H35" s="80">
        <f>'7月'!AA33</f>
        <v>32.380001068115234</v>
      </c>
      <c r="I35" s="80">
        <f>'8月'!AA33</f>
        <v>23.079999923706055</v>
      </c>
      <c r="J35" s="80"/>
      <c r="K35" s="80">
        <f>'10月'!AA33</f>
        <v>18.040000915527344</v>
      </c>
      <c r="L35" s="80"/>
      <c r="M35" s="81">
        <f>'12月'!AA33</f>
        <v>9.84000015258789</v>
      </c>
      <c r="N35" s="82"/>
    </row>
    <row r="36" spans="1:14" ht="16.5" customHeight="1">
      <c r="A36" s="233" t="s">
        <v>11</v>
      </c>
      <c r="B36" s="183" t="e">
        <f>AVERAGE(B5:B35)</f>
        <v>#DIV/0!</v>
      </c>
      <c r="C36" s="184" t="e">
        <f aca="true" t="shared" si="0" ref="C36:M36">AVERAGE(C5:C35)</f>
        <v>#DIV/0!</v>
      </c>
      <c r="D36" s="184" t="e">
        <f t="shared" si="0"/>
        <v>#DIV/0!</v>
      </c>
      <c r="E36" s="184">
        <f t="shared" si="0"/>
        <v>17.74647050745347</v>
      </c>
      <c r="F36" s="184">
        <f t="shared" si="0"/>
        <v>21.015806505756995</v>
      </c>
      <c r="G36" s="184">
        <f t="shared" si="0"/>
        <v>23.948333485921225</v>
      </c>
      <c r="H36" s="184">
        <f t="shared" si="0"/>
        <v>29.887096835720925</v>
      </c>
      <c r="I36" s="184">
        <f t="shared" si="0"/>
        <v>26.34838713369062</v>
      </c>
      <c r="J36" s="184">
        <f t="shared" si="0"/>
        <v>24.243666712443034</v>
      </c>
      <c r="K36" s="184">
        <f t="shared" si="0"/>
        <v>20.64387090744511</v>
      </c>
      <c r="L36" s="184">
        <f t="shared" si="0"/>
        <v>16.522333335876464</v>
      </c>
      <c r="M36" s="185">
        <f t="shared" si="0"/>
        <v>10.704903233435846</v>
      </c>
      <c r="N36" s="82"/>
    </row>
    <row r="37" spans="1:14" ht="16.5" customHeight="1">
      <c r="A37" s="234" t="s">
        <v>420</v>
      </c>
      <c r="B37" s="230">
        <f>MAX(B5:B35)</f>
        <v>0</v>
      </c>
      <c r="C37" s="231">
        <f aca="true" t="shared" si="1" ref="C37:M37">MAX(C5:C35)</f>
        <v>0</v>
      </c>
      <c r="D37" s="231">
        <f t="shared" si="1"/>
        <v>0</v>
      </c>
      <c r="E37" s="231">
        <f t="shared" si="1"/>
        <v>22.579999923706055</v>
      </c>
      <c r="F37" s="231">
        <f t="shared" si="1"/>
        <v>27.200000762939453</v>
      </c>
      <c r="G37" s="231">
        <f t="shared" si="1"/>
        <v>30.65999984741211</v>
      </c>
      <c r="H37" s="231">
        <f t="shared" si="1"/>
        <v>36.25</v>
      </c>
      <c r="I37" s="231">
        <f t="shared" si="1"/>
        <v>34.9900016784668</v>
      </c>
      <c r="J37" s="231">
        <f t="shared" si="1"/>
        <v>28.790000915527344</v>
      </c>
      <c r="K37" s="231">
        <f t="shared" si="1"/>
        <v>26.3700008392334</v>
      </c>
      <c r="L37" s="231">
        <f t="shared" si="1"/>
        <v>22.18000030517578</v>
      </c>
      <c r="M37" s="232">
        <f t="shared" si="1"/>
        <v>16.479999542236328</v>
      </c>
      <c r="N37" s="82"/>
    </row>
    <row r="38" spans="1:14" ht="16.5" customHeight="1">
      <c r="A38" s="235" t="s">
        <v>416</v>
      </c>
      <c r="B38" s="83" t="e">
        <f>AVERAGE(B5:B14)</f>
        <v>#DIV/0!</v>
      </c>
      <c r="C38" s="84" t="e">
        <f aca="true" t="shared" si="2" ref="C38:M38">AVERAGE(C5:C14)</f>
        <v>#DIV/0!</v>
      </c>
      <c r="D38" s="84" t="e">
        <f t="shared" si="2"/>
        <v>#DIV/0!</v>
      </c>
      <c r="E38" s="84" t="e">
        <f t="shared" si="2"/>
        <v>#DIV/0!</v>
      </c>
      <c r="F38" s="84">
        <f t="shared" si="2"/>
        <v>17.39400005340576</v>
      </c>
      <c r="G38" s="84">
        <f t="shared" si="2"/>
        <v>23.85500011444092</v>
      </c>
      <c r="H38" s="84">
        <f t="shared" si="2"/>
        <v>29.464000129699706</v>
      </c>
      <c r="I38" s="84">
        <f t="shared" si="2"/>
        <v>26.92600021362305</v>
      </c>
      <c r="J38" s="84">
        <f t="shared" si="2"/>
        <v>25.213000106811524</v>
      </c>
      <c r="K38" s="84">
        <f t="shared" si="2"/>
        <v>21.225</v>
      </c>
      <c r="L38" s="84">
        <f t="shared" si="2"/>
        <v>17.54600009918213</v>
      </c>
      <c r="M38" s="85">
        <f t="shared" si="2"/>
        <v>11.767000007629395</v>
      </c>
      <c r="N38" s="82"/>
    </row>
    <row r="39" spans="1:14" ht="16.5" customHeight="1">
      <c r="A39" s="236" t="s">
        <v>417</v>
      </c>
      <c r="B39" s="86" t="e">
        <f>AVERAGE(B15:B24)</f>
        <v>#DIV/0!</v>
      </c>
      <c r="C39" s="87" t="e">
        <f aca="true" t="shared" si="3" ref="C39:M39">AVERAGE(C15:C24)</f>
        <v>#DIV/0!</v>
      </c>
      <c r="D39" s="87" t="e">
        <f t="shared" si="3"/>
        <v>#DIV/0!</v>
      </c>
      <c r="E39" s="87">
        <f t="shared" si="3"/>
        <v>18.94285719735282</v>
      </c>
      <c r="F39" s="87">
        <f t="shared" si="3"/>
        <v>23.45599994659424</v>
      </c>
      <c r="G39" s="87">
        <f t="shared" si="3"/>
        <v>22.34099998474121</v>
      </c>
      <c r="H39" s="87">
        <f t="shared" si="3"/>
        <v>31.067999839782715</v>
      </c>
      <c r="I39" s="87">
        <f t="shared" si="3"/>
        <v>25.789999961853027</v>
      </c>
      <c r="J39" s="87">
        <f t="shared" si="3"/>
        <v>25.876000213623048</v>
      </c>
      <c r="K39" s="87">
        <f t="shared" si="3"/>
        <v>20.440999698638915</v>
      </c>
      <c r="L39" s="87">
        <f t="shared" si="3"/>
        <v>14.92199993133545</v>
      </c>
      <c r="M39" s="88">
        <f t="shared" si="3"/>
        <v>10.734999990463256</v>
      </c>
      <c r="N39" s="52"/>
    </row>
    <row r="40" spans="1:14" ht="16.5" customHeight="1">
      <c r="A40" s="237" t="s">
        <v>418</v>
      </c>
      <c r="B40" s="89" t="e">
        <f>AVERAGE(B25:B35)</f>
        <v>#DIV/0!</v>
      </c>
      <c r="C40" s="90" t="e">
        <f aca="true" t="shared" si="4" ref="C40:M40">AVERAGE(C25:C35)</f>
        <v>#DIV/0!</v>
      </c>
      <c r="D40" s="90" t="e">
        <f t="shared" si="4"/>
        <v>#DIV/0!</v>
      </c>
      <c r="E40" s="90">
        <f t="shared" si="4"/>
        <v>16.908999824523924</v>
      </c>
      <c r="F40" s="90">
        <f t="shared" si="4"/>
        <v>22.09000015258789</v>
      </c>
      <c r="G40" s="90">
        <f t="shared" si="4"/>
        <v>25.649000358581542</v>
      </c>
      <c r="H40" s="90">
        <f t="shared" si="4"/>
        <v>29.198182019320402</v>
      </c>
      <c r="I40" s="90">
        <f t="shared" si="4"/>
        <v>26.330909035422586</v>
      </c>
      <c r="J40" s="90">
        <f t="shared" si="4"/>
        <v>21.641999816894533</v>
      </c>
      <c r="K40" s="90">
        <f t="shared" si="4"/>
        <v>20.3000001040372</v>
      </c>
      <c r="L40" s="90">
        <f t="shared" si="4"/>
        <v>17.098999977111816</v>
      </c>
      <c r="M40" s="91">
        <f t="shared" si="4"/>
        <v>9.712000023234975</v>
      </c>
      <c r="N40" s="52"/>
    </row>
    <row r="41" spans="1:14" ht="16.5" customHeight="1">
      <c r="A41" s="238" t="s">
        <v>421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9" t="s">
        <v>422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0</v>
      </c>
      <c r="F42" s="96">
        <f t="shared" si="6"/>
        <v>5</v>
      </c>
      <c r="G42" s="96">
        <f t="shared" si="6"/>
        <v>12</v>
      </c>
      <c r="H42" s="96">
        <f t="shared" si="6"/>
        <v>29</v>
      </c>
      <c r="I42" s="96">
        <f t="shared" si="6"/>
        <v>19</v>
      </c>
      <c r="J42" s="96">
        <f t="shared" si="6"/>
        <v>14</v>
      </c>
      <c r="K42" s="96">
        <f t="shared" si="6"/>
        <v>2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7" t="s">
        <v>423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2</v>
      </c>
      <c r="H43" s="99">
        <f t="shared" si="7"/>
        <v>15</v>
      </c>
      <c r="I43" s="99">
        <f t="shared" si="7"/>
        <v>2</v>
      </c>
      <c r="J43" s="99">
        <f t="shared" si="7"/>
        <v>0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40"/>
      <c r="B44" s="186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8"/>
      <c r="N44" s="52"/>
    </row>
    <row r="45" spans="1:13" ht="12">
      <c r="A45" s="101" t="s">
        <v>424</v>
      </c>
      <c r="B45" s="102" t="s">
        <v>403</v>
      </c>
      <c r="C45" s="102" t="s">
        <v>404</v>
      </c>
      <c r="D45" s="102" t="s">
        <v>405</v>
      </c>
      <c r="E45" s="102" t="s">
        <v>406</v>
      </c>
      <c r="F45" s="102" t="s">
        <v>407</v>
      </c>
      <c r="G45" s="102" t="s">
        <v>408</v>
      </c>
      <c r="H45" s="102" t="s">
        <v>409</v>
      </c>
      <c r="I45" s="102" t="s">
        <v>410</v>
      </c>
      <c r="J45" s="102" t="s">
        <v>411</v>
      </c>
      <c r="K45" s="102" t="s">
        <v>412</v>
      </c>
      <c r="L45" s="102" t="s">
        <v>413</v>
      </c>
      <c r="M45" s="102" t="s">
        <v>414</v>
      </c>
    </row>
    <row r="46" spans="2:13" ht="12">
      <c r="B46" s="252" t="s">
        <v>425</v>
      </c>
      <c r="C46" s="103" t="s">
        <v>425</v>
      </c>
      <c r="D46" s="103" t="s">
        <v>425</v>
      </c>
      <c r="E46" s="103" t="s">
        <v>425</v>
      </c>
      <c r="F46" s="103" t="s">
        <v>425</v>
      </c>
      <c r="G46" s="103" t="s">
        <v>425</v>
      </c>
      <c r="H46" s="103" t="s">
        <v>425</v>
      </c>
      <c r="I46" s="103" t="s">
        <v>425</v>
      </c>
      <c r="J46" s="103" t="s">
        <v>425</v>
      </c>
      <c r="K46" s="103" t="s">
        <v>425</v>
      </c>
      <c r="L46" s="103" t="s">
        <v>425</v>
      </c>
      <c r="M46" s="103" t="s">
        <v>425</v>
      </c>
    </row>
    <row r="48" spans="1:13" ht="12">
      <c r="A48" s="101" t="s">
        <v>426</v>
      </c>
      <c r="B48" s="102" t="s">
        <v>403</v>
      </c>
      <c r="C48" s="102" t="s">
        <v>404</v>
      </c>
      <c r="D48" s="102" t="s">
        <v>405</v>
      </c>
      <c r="E48" s="102" t="s">
        <v>406</v>
      </c>
      <c r="F48" s="102" t="s">
        <v>407</v>
      </c>
      <c r="G48" s="102" t="s">
        <v>408</v>
      </c>
      <c r="H48" s="102" t="s">
        <v>409</v>
      </c>
      <c r="I48" s="102" t="s">
        <v>410</v>
      </c>
      <c r="J48" s="102" t="s">
        <v>411</v>
      </c>
      <c r="K48" s="102" t="s">
        <v>412</v>
      </c>
      <c r="L48" s="102" t="s">
        <v>413</v>
      </c>
      <c r="M48" s="102" t="s">
        <v>414</v>
      </c>
    </row>
    <row r="49" spans="2:13" ht="12">
      <c r="B49" s="252" t="s">
        <v>427</v>
      </c>
      <c r="C49" s="103" t="s">
        <v>427</v>
      </c>
      <c r="D49" s="103" t="s">
        <v>427</v>
      </c>
      <c r="E49" s="103" t="s">
        <v>427</v>
      </c>
      <c r="F49" s="103" t="s">
        <v>427</v>
      </c>
      <c r="G49" s="103" t="s">
        <v>427</v>
      </c>
      <c r="H49" s="103" t="s">
        <v>427</v>
      </c>
      <c r="I49" s="103" t="s">
        <v>427</v>
      </c>
      <c r="J49" s="103" t="s">
        <v>427</v>
      </c>
      <c r="K49" s="103" t="s">
        <v>427</v>
      </c>
      <c r="L49" s="103" t="s">
        <v>427</v>
      </c>
      <c r="M49" s="103" t="s">
        <v>427</v>
      </c>
    </row>
    <row r="51" spans="1:13" ht="12">
      <c r="A51" s="101" t="s">
        <v>428</v>
      </c>
      <c r="B51" s="102" t="s">
        <v>403</v>
      </c>
      <c r="C51" s="102" t="s">
        <v>404</v>
      </c>
      <c r="D51" s="102" t="s">
        <v>405</v>
      </c>
      <c r="E51" s="102" t="s">
        <v>406</v>
      </c>
      <c r="F51" s="102" t="s">
        <v>407</v>
      </c>
      <c r="G51" s="102" t="s">
        <v>408</v>
      </c>
      <c r="H51" s="102" t="s">
        <v>409</v>
      </c>
      <c r="I51" s="102" t="s">
        <v>410</v>
      </c>
      <c r="J51" s="102" t="s">
        <v>411</v>
      </c>
      <c r="K51" s="102" t="s">
        <v>412</v>
      </c>
      <c r="L51" s="102" t="s">
        <v>413</v>
      </c>
      <c r="M51" s="102" t="s">
        <v>414</v>
      </c>
    </row>
    <row r="52" spans="2:13" ht="12">
      <c r="B52" s="252" t="s">
        <v>429</v>
      </c>
      <c r="C52" s="103" t="s">
        <v>429</v>
      </c>
      <c r="D52" s="103" t="s">
        <v>429</v>
      </c>
      <c r="E52" s="103" t="s">
        <v>429</v>
      </c>
      <c r="F52" s="103" t="s">
        <v>429</v>
      </c>
      <c r="G52" s="103" t="s">
        <v>429</v>
      </c>
      <c r="H52" s="103" t="s">
        <v>429</v>
      </c>
      <c r="I52" s="103" t="s">
        <v>429</v>
      </c>
      <c r="J52" s="103" t="s">
        <v>429</v>
      </c>
      <c r="K52" s="103" t="s">
        <v>429</v>
      </c>
      <c r="L52" s="103" t="s">
        <v>429</v>
      </c>
      <c r="M52" s="103" t="s">
        <v>429</v>
      </c>
    </row>
    <row r="56" ht="12">
      <c r="A56" s="101" t="s">
        <v>430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431</v>
      </c>
      <c r="B1" s="105"/>
      <c r="C1" s="105"/>
      <c r="D1" s="105"/>
      <c r="E1" s="105"/>
      <c r="F1" s="105"/>
      <c r="G1" s="106"/>
      <c r="H1" s="106"/>
      <c r="I1" s="172">
        <f>'1月'!Z1</f>
        <v>2001</v>
      </c>
      <c r="J1" s="171" t="s">
        <v>2</v>
      </c>
      <c r="K1" s="170" t="str">
        <f>("（平成"&amp;TEXT((I1-1988),"0")&amp;"年）")</f>
        <v>（平成13年）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403</v>
      </c>
      <c r="C3" s="115" t="s">
        <v>404</v>
      </c>
      <c r="D3" s="115" t="s">
        <v>405</v>
      </c>
      <c r="E3" s="115" t="s">
        <v>406</v>
      </c>
      <c r="F3" s="115" t="s">
        <v>407</v>
      </c>
      <c r="G3" s="115" t="s">
        <v>408</v>
      </c>
      <c r="H3" s="115" t="s">
        <v>409</v>
      </c>
      <c r="I3" s="115" t="s">
        <v>410</v>
      </c>
      <c r="J3" s="115" t="s">
        <v>411</v>
      </c>
      <c r="K3" s="115" t="s">
        <v>412</v>
      </c>
      <c r="L3" s="115" t="s">
        <v>413</v>
      </c>
      <c r="M3" s="116" t="s">
        <v>414</v>
      </c>
      <c r="N3" s="107"/>
    </row>
    <row r="4" spans="1:14" ht="18" customHeight="1">
      <c r="A4" s="117" t="s">
        <v>415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 t="str">
        <f>'1月'!AD3</f>
        <v>****</v>
      </c>
      <c r="C5" s="123" t="str">
        <f>'2月'!AD3</f>
        <v>****</v>
      </c>
      <c r="D5" s="123" t="str">
        <f>'3月'!AD3</f>
        <v>****</v>
      </c>
      <c r="E5" s="123" t="str">
        <f>'4月'!AD3</f>
        <v>****</v>
      </c>
      <c r="F5" s="123">
        <f>'5月'!AD3</f>
        <v>6.5960001945495605</v>
      </c>
      <c r="G5" s="123">
        <f>'6月'!AD3</f>
        <v>16.5</v>
      </c>
      <c r="H5" s="123">
        <f>'7月'!AD3</f>
        <v>18.709999084472656</v>
      </c>
      <c r="I5" s="123">
        <f>'8月'!AD3</f>
        <v>22.239999771118164</v>
      </c>
      <c r="J5" s="123">
        <f>'9月'!AD3</f>
        <v>19.34000015258789</v>
      </c>
      <c r="K5" s="123">
        <f>'10月'!AD3</f>
        <v>15.890000343322754</v>
      </c>
      <c r="L5" s="123">
        <f>'11月'!AD3</f>
        <v>9.050000190734863</v>
      </c>
      <c r="M5" s="124">
        <f>'12月'!AD3</f>
        <v>1.6339999437332153</v>
      </c>
      <c r="N5" s="107"/>
    </row>
    <row r="6" spans="1:14" ht="18" customHeight="1">
      <c r="A6" s="125">
        <v>2</v>
      </c>
      <c r="B6" s="126" t="str">
        <f>'1月'!AD4</f>
        <v>****</v>
      </c>
      <c r="C6" s="127" t="str">
        <f>'2月'!AD4</f>
        <v>****</v>
      </c>
      <c r="D6" s="127" t="str">
        <f>'3月'!AD4</f>
        <v>****</v>
      </c>
      <c r="E6" s="127" t="str">
        <f>'4月'!AD4</f>
        <v>****</v>
      </c>
      <c r="F6" s="127">
        <f>'5月'!AD4</f>
        <v>8.020000457763672</v>
      </c>
      <c r="G6" s="127">
        <f>'6月'!AD4</f>
        <v>14.5</v>
      </c>
      <c r="H6" s="127">
        <f>'7月'!AD4</f>
        <v>18.530000686645508</v>
      </c>
      <c r="I6" s="127">
        <f>'8月'!AD4</f>
        <v>21.1299991607666</v>
      </c>
      <c r="J6" s="127">
        <f>'9月'!AD4</f>
        <v>17.899999618530273</v>
      </c>
      <c r="K6" s="127">
        <f>'10月'!AD4</f>
        <v>14.65999984741211</v>
      </c>
      <c r="L6" s="127">
        <f>'11月'!AD4</f>
        <v>11.170000076293945</v>
      </c>
      <c r="M6" s="128">
        <f>'12月'!AD4</f>
        <v>2.9200000762939453</v>
      </c>
      <c r="N6" s="107"/>
    </row>
    <row r="7" spans="1:14" ht="18" customHeight="1">
      <c r="A7" s="125">
        <v>3</v>
      </c>
      <c r="B7" s="126" t="str">
        <f>'1月'!AD5</f>
        <v>****</v>
      </c>
      <c r="C7" s="127" t="str">
        <f>'2月'!AD5</f>
        <v>****</v>
      </c>
      <c r="D7" s="127" t="str">
        <f>'3月'!AD5</f>
        <v>****</v>
      </c>
      <c r="E7" s="127" t="str">
        <f>'4月'!AD5</f>
        <v>****</v>
      </c>
      <c r="F7" s="127">
        <f>'5月'!AD5</f>
        <v>8.609999656677246</v>
      </c>
      <c r="G7" s="127">
        <f>'6月'!AD5</f>
        <v>12.510000228881836</v>
      </c>
      <c r="H7" s="127">
        <f>'7月'!AD5</f>
        <v>21.170000076293945</v>
      </c>
      <c r="I7" s="127">
        <f>'8月'!AD5</f>
        <v>20.809999465942383</v>
      </c>
      <c r="J7" s="127">
        <f>'9月'!AD5</f>
        <v>20.290000915527344</v>
      </c>
      <c r="K7" s="127">
        <f>'10月'!AD5</f>
        <v>13.760000228881836</v>
      </c>
      <c r="L7" s="127">
        <f>'11月'!AD5</f>
        <v>11.260000228881836</v>
      </c>
      <c r="M7" s="128">
        <f>'12月'!AD5</f>
        <v>5.293000221252441</v>
      </c>
      <c r="N7" s="107"/>
    </row>
    <row r="8" spans="1:14" ht="18" customHeight="1">
      <c r="A8" s="125">
        <v>4</v>
      </c>
      <c r="B8" s="126" t="str">
        <f>'1月'!AD6</f>
        <v>****</v>
      </c>
      <c r="C8" s="127" t="str">
        <f>'2月'!AD6</f>
        <v>****</v>
      </c>
      <c r="D8" s="127" t="str">
        <f>'3月'!AD6</f>
        <v>****</v>
      </c>
      <c r="E8" s="127" t="str">
        <f>'4月'!AD6</f>
        <v>****</v>
      </c>
      <c r="F8" s="127">
        <f>'5月'!AD6</f>
        <v>7.559999942779541</v>
      </c>
      <c r="G8" s="127">
        <f>'6月'!AD6</f>
        <v>15.399999618530273</v>
      </c>
      <c r="H8" s="127">
        <f>'7月'!AD6</f>
        <v>22.530000686645508</v>
      </c>
      <c r="I8" s="127">
        <f>'8月'!AD6</f>
        <v>21.65999984741211</v>
      </c>
      <c r="J8" s="127">
        <f>'9月'!AD6</f>
        <v>19.170000076293945</v>
      </c>
      <c r="K8" s="127">
        <f>'10月'!AD6</f>
        <v>11.279999732971191</v>
      </c>
      <c r="L8" s="127">
        <f>'11月'!AD6</f>
        <v>6.324999809265137</v>
      </c>
      <c r="M8" s="128">
        <f>'12月'!AD6</f>
        <v>4.9029998779296875</v>
      </c>
      <c r="N8" s="107"/>
    </row>
    <row r="9" spans="1:14" ht="18" customHeight="1">
      <c r="A9" s="125">
        <v>5</v>
      </c>
      <c r="B9" s="126" t="str">
        <f>'1月'!AD7</f>
        <v>****</v>
      </c>
      <c r="C9" s="127" t="str">
        <f>'2月'!AD7</f>
        <v>****</v>
      </c>
      <c r="D9" s="127" t="str">
        <f>'3月'!AD7</f>
        <v>****</v>
      </c>
      <c r="E9" s="127" t="str">
        <f>'4月'!AD7</f>
        <v>****</v>
      </c>
      <c r="F9" s="127">
        <f>'5月'!AD7</f>
        <v>9.390000343322754</v>
      </c>
      <c r="G9" s="127">
        <f>'6月'!AD7</f>
        <v>16.229999542236328</v>
      </c>
      <c r="H9" s="127">
        <f>'7月'!AD7</f>
        <v>22.549999237060547</v>
      </c>
      <c r="I9" s="127">
        <f>'8月'!AD7</f>
        <v>20.3700008392334</v>
      </c>
      <c r="J9" s="127">
        <f>'9月'!AD7</f>
        <v>18.139999389648438</v>
      </c>
      <c r="K9" s="127">
        <f>'10月'!AD7</f>
        <v>16.59000015258789</v>
      </c>
      <c r="L9" s="127">
        <f>'11月'!AD7</f>
        <v>3.890000104904175</v>
      </c>
      <c r="M9" s="128">
        <f>'12月'!AD7</f>
        <v>2.8889999389648438</v>
      </c>
      <c r="N9" s="107"/>
    </row>
    <row r="10" spans="1:14" ht="18" customHeight="1">
      <c r="A10" s="125">
        <v>6</v>
      </c>
      <c r="B10" s="126" t="str">
        <f>'1月'!AD8</f>
        <v>****</v>
      </c>
      <c r="C10" s="127" t="str">
        <f>'2月'!AD8</f>
        <v>****</v>
      </c>
      <c r="D10" s="127" t="str">
        <f>'3月'!AD8</f>
        <v>****</v>
      </c>
      <c r="E10" s="127" t="str">
        <f>'4月'!AD8</f>
        <v>****</v>
      </c>
      <c r="F10" s="127">
        <f>'5月'!AD8</f>
        <v>10.75</v>
      </c>
      <c r="G10" s="127">
        <f>'6月'!AD8</f>
        <v>17.860000610351562</v>
      </c>
      <c r="H10" s="127">
        <f>'7月'!AD8</f>
        <v>21.540000915527344</v>
      </c>
      <c r="I10" s="127">
        <f>'8月'!AD8</f>
        <v>20.6299991607666</v>
      </c>
      <c r="J10" s="127">
        <f>'9月'!AD8</f>
        <v>19.09000015258789</v>
      </c>
      <c r="K10" s="127">
        <f>'10月'!AD8</f>
        <v>14.380000114440918</v>
      </c>
      <c r="L10" s="127">
        <f>'11月'!AD8</f>
        <v>9.84000015258789</v>
      </c>
      <c r="M10" s="128">
        <f>'12月'!AD8</f>
        <v>4.46999979019165</v>
      </c>
      <c r="N10" s="107"/>
    </row>
    <row r="11" spans="1:14" ht="18" customHeight="1">
      <c r="A11" s="125">
        <v>7</v>
      </c>
      <c r="B11" s="126" t="str">
        <f>'1月'!AD9</f>
        <v>****</v>
      </c>
      <c r="C11" s="127" t="str">
        <f>'2月'!AD9</f>
        <v>****</v>
      </c>
      <c r="D11" s="127" t="str">
        <f>'3月'!AD9</f>
        <v>****</v>
      </c>
      <c r="E11" s="127" t="str">
        <f>'4月'!AD9</f>
        <v>****</v>
      </c>
      <c r="F11" s="127">
        <f>'5月'!AD9</f>
        <v>14.6899995803833</v>
      </c>
      <c r="G11" s="127">
        <f>'6月'!AD9</f>
        <v>17.459999084472656</v>
      </c>
      <c r="H11" s="127">
        <f>'7月'!AD9</f>
        <v>18.459999084472656</v>
      </c>
      <c r="I11" s="127">
        <f>'8月'!AD9</f>
        <v>21.139999389648438</v>
      </c>
      <c r="J11" s="127">
        <f>'9月'!AD9</f>
        <v>18.530000686645508</v>
      </c>
      <c r="K11" s="127">
        <f>'10月'!AD9</f>
        <v>15.90999984741211</v>
      </c>
      <c r="L11" s="127">
        <f>'11月'!AD9</f>
        <v>6.663000106811523</v>
      </c>
      <c r="M11" s="128">
        <f>'12月'!AD9</f>
        <v>1.465000033378601</v>
      </c>
      <c r="N11" s="107"/>
    </row>
    <row r="12" spans="1:14" ht="18" customHeight="1">
      <c r="A12" s="125">
        <v>8</v>
      </c>
      <c r="B12" s="126" t="str">
        <f>'1月'!AD10</f>
        <v>****</v>
      </c>
      <c r="C12" s="127" t="str">
        <f>'2月'!AD10</f>
        <v>****</v>
      </c>
      <c r="D12" s="127" t="str">
        <f>'3月'!AD10</f>
        <v>****</v>
      </c>
      <c r="E12" s="127" t="str">
        <f>'4月'!AD10</f>
        <v>****</v>
      </c>
      <c r="F12" s="127">
        <f>'5月'!AD10</f>
        <v>16.059999465942383</v>
      </c>
      <c r="G12" s="127">
        <f>'6月'!AD10</f>
        <v>16.270000457763672</v>
      </c>
      <c r="H12" s="127">
        <f>'7月'!AD10</f>
        <v>19</v>
      </c>
      <c r="I12" s="127">
        <f>'8月'!AD10</f>
        <v>20.790000915527344</v>
      </c>
      <c r="J12" s="127">
        <f>'9月'!AD10</f>
        <v>20.950000762939453</v>
      </c>
      <c r="K12" s="127">
        <f>'10月'!AD10</f>
        <v>15.0600004196167</v>
      </c>
      <c r="L12" s="127">
        <f>'11月'!AD10</f>
        <v>5.15500020980835</v>
      </c>
      <c r="M12" s="128">
        <f>'12月'!AD10</f>
        <v>-1.159000039100647</v>
      </c>
      <c r="N12" s="107"/>
    </row>
    <row r="13" spans="1:14" ht="18" customHeight="1">
      <c r="A13" s="125">
        <v>9</v>
      </c>
      <c r="B13" s="126" t="str">
        <f>'1月'!AD11</f>
        <v>****</v>
      </c>
      <c r="C13" s="127" t="str">
        <f>'2月'!AD11</f>
        <v>****</v>
      </c>
      <c r="D13" s="127" t="str">
        <f>'3月'!AD11</f>
        <v>****</v>
      </c>
      <c r="E13" s="127" t="str">
        <f>'4月'!AD11</f>
        <v>****</v>
      </c>
      <c r="F13" s="127">
        <f>'5月'!AD11</f>
        <v>13.279999732971191</v>
      </c>
      <c r="G13" s="127">
        <f>'6月'!AD11</f>
        <v>15.869999885559082</v>
      </c>
      <c r="H13" s="127">
        <f>'7月'!AD11</f>
        <v>20.3799991607666</v>
      </c>
      <c r="I13" s="127">
        <f>'8月'!AD11</f>
        <v>20.8799991607666</v>
      </c>
      <c r="J13" s="127">
        <f>'9月'!AD11</f>
        <v>24.200000762939453</v>
      </c>
      <c r="K13" s="127">
        <f>'10月'!AD11</f>
        <v>16.31999969482422</v>
      </c>
      <c r="L13" s="127">
        <f>'11月'!AD11</f>
        <v>8.930000305175781</v>
      </c>
      <c r="M13" s="128">
        <f>'12月'!AD11</f>
        <v>1.687999963760376</v>
      </c>
      <c r="N13" s="107"/>
    </row>
    <row r="14" spans="1:14" ht="18" customHeight="1">
      <c r="A14" s="129">
        <v>10</v>
      </c>
      <c r="B14" s="130" t="str">
        <f>'1月'!AD12</f>
        <v>****</v>
      </c>
      <c r="C14" s="131" t="str">
        <f>'2月'!AD12</f>
        <v>****</v>
      </c>
      <c r="D14" s="131" t="str">
        <f>'3月'!AD12</f>
        <v>****</v>
      </c>
      <c r="E14" s="131" t="str">
        <f>'4月'!AD12</f>
        <v>****</v>
      </c>
      <c r="F14" s="131">
        <f>'5月'!AD12</f>
        <v>13.119999885559082</v>
      </c>
      <c r="G14" s="131">
        <f>'6月'!AD12</f>
        <v>16.8799991607666</v>
      </c>
      <c r="H14" s="131">
        <f>'7月'!AD12</f>
        <v>20.3700008392334</v>
      </c>
      <c r="I14" s="131">
        <f>'8月'!AD12</f>
        <v>24.139999389648438</v>
      </c>
      <c r="J14" s="131">
        <f>'9月'!AD12</f>
        <v>24.149999618530273</v>
      </c>
      <c r="K14" s="131">
        <f>'10月'!AD12</f>
        <v>15.0600004196167</v>
      </c>
      <c r="L14" s="131">
        <f>'11月'!AD12</f>
        <v>8.739999771118164</v>
      </c>
      <c r="M14" s="132">
        <f>'12月'!AD12</f>
        <v>-1.2330000400543213</v>
      </c>
      <c r="N14" s="107"/>
    </row>
    <row r="15" spans="1:14" ht="18" customHeight="1">
      <c r="A15" s="121">
        <v>11</v>
      </c>
      <c r="B15" s="122" t="str">
        <f>'1月'!AD13</f>
        <v>****</v>
      </c>
      <c r="C15" s="123" t="str">
        <f>'2月'!AD13</f>
        <v>****</v>
      </c>
      <c r="D15" s="123" t="str">
        <f>'3月'!AD13</f>
        <v>****</v>
      </c>
      <c r="E15" s="123" t="str">
        <f>'4月'!AD13</f>
        <v>****</v>
      </c>
      <c r="F15" s="123">
        <f>'5月'!AD13</f>
        <v>11.880000114440918</v>
      </c>
      <c r="G15" s="123">
        <f>'6月'!AD13</f>
        <v>15.890000343322754</v>
      </c>
      <c r="H15" s="123">
        <f>'7月'!AD13</f>
        <v>21.350000381469727</v>
      </c>
      <c r="I15" s="123">
        <f>'8月'!AD13</f>
        <v>22.06999969482422</v>
      </c>
      <c r="J15" s="123">
        <f>'9月'!AD13</f>
        <v>23.639999389648438</v>
      </c>
      <c r="K15" s="123">
        <f>'10月'!AD13</f>
        <v>17.8799991607666</v>
      </c>
      <c r="L15" s="123">
        <f>'11月'!AD13</f>
        <v>4.796999931335449</v>
      </c>
      <c r="M15" s="124">
        <f>'12月'!AD13</f>
        <v>-2.065999984741211</v>
      </c>
      <c r="N15" s="107"/>
    </row>
    <row r="16" spans="1:14" ht="18" customHeight="1">
      <c r="A16" s="125">
        <v>12</v>
      </c>
      <c r="B16" s="126" t="str">
        <f>'1月'!AD14</f>
        <v>****</v>
      </c>
      <c r="C16" s="127" t="str">
        <f>'2月'!AD14</f>
        <v>****</v>
      </c>
      <c r="D16" s="127" t="str">
        <f>'3月'!AD14</f>
        <v>****</v>
      </c>
      <c r="E16" s="127" t="str">
        <f>'4月'!AD14</f>
        <v>****</v>
      </c>
      <c r="F16" s="127">
        <f>'5月'!AD14</f>
        <v>9.050000190734863</v>
      </c>
      <c r="G16" s="127">
        <f>'6月'!AD14</f>
        <v>16.469999313354492</v>
      </c>
      <c r="H16" s="127">
        <f>'7月'!AD14</f>
        <v>24.610000610351562</v>
      </c>
      <c r="I16" s="127">
        <f>'8月'!AD14</f>
        <v>20.200000762939453</v>
      </c>
      <c r="J16" s="127">
        <f>'9月'!AD14</f>
        <v>21.8799991607666</v>
      </c>
      <c r="K16" s="127">
        <f>'10月'!AD14</f>
        <v>15.640000343322754</v>
      </c>
      <c r="L16" s="127">
        <f>'11月'!AD14</f>
        <v>6.442999839782715</v>
      </c>
      <c r="M16" s="128">
        <f>'12月'!AD14</f>
        <v>-0.4959999918937683</v>
      </c>
      <c r="N16" s="107"/>
    </row>
    <row r="17" spans="1:14" ht="18" customHeight="1">
      <c r="A17" s="125">
        <v>13</v>
      </c>
      <c r="B17" s="126" t="str">
        <f>'1月'!AD15</f>
        <v>****</v>
      </c>
      <c r="C17" s="127" t="str">
        <f>'2月'!AD15</f>
        <v>****</v>
      </c>
      <c r="D17" s="127" t="str">
        <f>'3月'!AD15</f>
        <v>****</v>
      </c>
      <c r="E17" s="127" t="str">
        <f>'4月'!AD15</f>
        <v>****</v>
      </c>
      <c r="F17" s="127">
        <f>'5月'!AD15</f>
        <v>12.220000267028809</v>
      </c>
      <c r="G17" s="127">
        <f>'6月'!AD15</f>
        <v>17.34000015258789</v>
      </c>
      <c r="H17" s="127">
        <f>'7月'!AD15</f>
        <v>24.989999771118164</v>
      </c>
      <c r="I17" s="127">
        <f>'8月'!AD15</f>
        <v>19.600000381469727</v>
      </c>
      <c r="J17" s="127">
        <f>'9月'!AD15</f>
        <v>21.360000610351562</v>
      </c>
      <c r="K17" s="127">
        <f>'10月'!AD15</f>
        <v>12.449999809265137</v>
      </c>
      <c r="L17" s="127">
        <f>'11月'!AD15</f>
        <v>5.4710001945495605</v>
      </c>
      <c r="M17" s="128">
        <f>'12月'!AD15</f>
        <v>2.321000099182129</v>
      </c>
      <c r="N17" s="107"/>
    </row>
    <row r="18" spans="1:14" ht="18" customHeight="1">
      <c r="A18" s="125">
        <v>14</v>
      </c>
      <c r="B18" s="126" t="str">
        <f>'1月'!AD16</f>
        <v>****</v>
      </c>
      <c r="C18" s="127" t="str">
        <f>'2月'!AD16</f>
        <v>****</v>
      </c>
      <c r="D18" s="127" t="str">
        <f>'3月'!AD16</f>
        <v>****</v>
      </c>
      <c r="E18" s="127">
        <f>'4月'!AD16</f>
        <v>7.550000190734863</v>
      </c>
      <c r="F18" s="127">
        <f>'5月'!AD16</f>
        <v>12.619999885559082</v>
      </c>
      <c r="G18" s="127">
        <f>'6月'!AD16</f>
        <v>15.8100004196167</v>
      </c>
      <c r="H18" s="127">
        <f>'7月'!AD16</f>
        <v>24.709999084472656</v>
      </c>
      <c r="I18" s="127">
        <f>'8月'!AD16</f>
        <v>21.65999984741211</v>
      </c>
      <c r="J18" s="127">
        <f>'9月'!AD16</f>
        <v>21.489999771118164</v>
      </c>
      <c r="K18" s="127">
        <f>'10月'!AD16</f>
        <v>10.850000381469727</v>
      </c>
      <c r="L18" s="127">
        <f>'11月'!AD16</f>
        <v>5.8429999351501465</v>
      </c>
      <c r="M18" s="128">
        <f>'12月'!AD16</f>
        <v>3.374000072479248</v>
      </c>
      <c r="N18" s="107"/>
    </row>
    <row r="19" spans="1:14" ht="18" customHeight="1">
      <c r="A19" s="125">
        <v>15</v>
      </c>
      <c r="B19" s="126" t="str">
        <f>'1月'!AD17</f>
        <v>****</v>
      </c>
      <c r="C19" s="127" t="str">
        <f>'2月'!AD17</f>
        <v>****</v>
      </c>
      <c r="D19" s="127" t="str">
        <f>'3月'!AD17</f>
        <v>****</v>
      </c>
      <c r="E19" s="127">
        <f>'4月'!AD17</f>
        <v>7.539999961853027</v>
      </c>
      <c r="F19" s="127">
        <f>'5月'!AD17</f>
        <v>16.559999465942383</v>
      </c>
      <c r="G19" s="127">
        <f>'6月'!AD17</f>
        <v>15.020000457763672</v>
      </c>
      <c r="H19" s="127">
        <f>'7月'!AD17</f>
        <v>24.5</v>
      </c>
      <c r="I19" s="127">
        <f>'8月'!AD17</f>
        <v>20.950000762939453</v>
      </c>
      <c r="J19" s="127">
        <f>'9月'!AD17</f>
        <v>21.510000228881836</v>
      </c>
      <c r="K19" s="127">
        <f>'10月'!AD17</f>
        <v>10.699999809265137</v>
      </c>
      <c r="L19" s="127">
        <f>'11月'!AD17</f>
        <v>3.4260001182556152</v>
      </c>
      <c r="M19" s="128">
        <f>'12月'!AD17</f>
        <v>-1.0959999561309814</v>
      </c>
      <c r="N19" s="107"/>
    </row>
    <row r="20" spans="1:14" ht="18" customHeight="1">
      <c r="A20" s="125">
        <v>16</v>
      </c>
      <c r="B20" s="126" t="str">
        <f>'1月'!AD18</f>
        <v>****</v>
      </c>
      <c r="C20" s="127" t="str">
        <f>'2月'!AD18</f>
        <v>****</v>
      </c>
      <c r="D20" s="127" t="str">
        <f>'3月'!AD18</f>
        <v>****</v>
      </c>
      <c r="E20" s="127">
        <f>'4月'!AD18</f>
        <v>6.294000148773193</v>
      </c>
      <c r="F20" s="127">
        <f>'5月'!AD18</f>
        <v>13.210000038146973</v>
      </c>
      <c r="G20" s="127">
        <f>'6月'!AD18</f>
        <v>15.0600004196167</v>
      </c>
      <c r="H20" s="127">
        <f>'7月'!AD18</f>
        <v>24.290000915527344</v>
      </c>
      <c r="I20" s="127">
        <f>'8月'!AD18</f>
        <v>20.270000457763672</v>
      </c>
      <c r="J20" s="127">
        <f>'9月'!AD18</f>
        <v>20.540000915527344</v>
      </c>
      <c r="K20" s="127">
        <f>'10月'!AD18</f>
        <v>11.3100004196167</v>
      </c>
      <c r="L20" s="127">
        <f>'11月'!AD18</f>
        <v>4.269000053405762</v>
      </c>
      <c r="M20" s="128">
        <f>'12月'!AD18</f>
        <v>-2.2239999771118164</v>
      </c>
      <c r="N20" s="107"/>
    </row>
    <row r="21" spans="1:14" ht="18" customHeight="1">
      <c r="A21" s="125">
        <v>17</v>
      </c>
      <c r="B21" s="126" t="str">
        <f>'1月'!AD19</f>
        <v>****</v>
      </c>
      <c r="C21" s="127" t="str">
        <f>'2月'!AD19</f>
        <v>****</v>
      </c>
      <c r="D21" s="127" t="str">
        <f>'3月'!AD19</f>
        <v>****</v>
      </c>
      <c r="E21" s="127">
        <f>'4月'!AD19</f>
        <v>9.1899995803833</v>
      </c>
      <c r="F21" s="127">
        <f>'5月'!AD19</f>
        <v>12.119999885559082</v>
      </c>
      <c r="G21" s="127">
        <f>'6月'!AD19</f>
        <v>15.729999542236328</v>
      </c>
      <c r="H21" s="127">
        <f>'7月'!AD19</f>
        <v>22.649999618530273</v>
      </c>
      <c r="I21" s="127">
        <f>'8月'!AD19</f>
        <v>18.09000015258789</v>
      </c>
      <c r="J21" s="127">
        <f>'9月'!AD19</f>
        <v>19.809999465942383</v>
      </c>
      <c r="K21" s="127">
        <f>'10月'!AD19</f>
        <v>14.859999656677246</v>
      </c>
      <c r="L21" s="127">
        <f>'11月'!AD19</f>
        <v>4.375999927520752</v>
      </c>
      <c r="M21" s="128">
        <f>'12月'!AD19</f>
        <v>-2.2869999408721924</v>
      </c>
      <c r="N21" s="107"/>
    </row>
    <row r="22" spans="1:14" ht="18" customHeight="1">
      <c r="A22" s="125">
        <v>18</v>
      </c>
      <c r="B22" s="126" t="str">
        <f>'1月'!AD20</f>
        <v>****</v>
      </c>
      <c r="C22" s="127" t="str">
        <f>'2月'!AD20</f>
        <v>****</v>
      </c>
      <c r="D22" s="127" t="str">
        <f>'3月'!AD20</f>
        <v>****</v>
      </c>
      <c r="E22" s="127">
        <f>'4月'!AD20</f>
        <v>10.210000038146973</v>
      </c>
      <c r="F22" s="127">
        <f>'5月'!AD20</f>
        <v>10.680000305175781</v>
      </c>
      <c r="G22" s="127">
        <f>'6月'!AD20</f>
        <v>17.579999923706055</v>
      </c>
      <c r="H22" s="127">
        <f>'7月'!AD20</f>
        <v>20.520000457763672</v>
      </c>
      <c r="I22" s="127">
        <f>'8月'!AD20</f>
        <v>18.479999542236328</v>
      </c>
      <c r="J22" s="127">
        <f>'9月'!AD20</f>
        <v>20.1299991607666</v>
      </c>
      <c r="K22" s="127">
        <f>'10月'!AD20</f>
        <v>10.279999732971191</v>
      </c>
      <c r="L22" s="127">
        <f>'11月'!AD20</f>
        <v>5.322999954223633</v>
      </c>
      <c r="M22" s="128">
        <f>'12月'!AD20</f>
        <v>-0.2529999911785126</v>
      </c>
      <c r="N22" s="107"/>
    </row>
    <row r="23" spans="1:14" ht="18" customHeight="1">
      <c r="A23" s="125">
        <v>19</v>
      </c>
      <c r="B23" s="126" t="str">
        <f>'1月'!AD21</f>
        <v>****</v>
      </c>
      <c r="C23" s="127" t="str">
        <f>'2月'!AD21</f>
        <v>****</v>
      </c>
      <c r="D23" s="127" t="str">
        <f>'3月'!AD21</f>
        <v>****</v>
      </c>
      <c r="E23" s="127">
        <f>'4月'!AD21</f>
        <v>12.130000114440918</v>
      </c>
      <c r="F23" s="127">
        <f>'5月'!AD21</f>
        <v>15.34000015258789</v>
      </c>
      <c r="G23" s="127">
        <f>'6月'!AD21</f>
        <v>20.93000030517578</v>
      </c>
      <c r="H23" s="127">
        <f>'7月'!AD21</f>
        <v>20.770000457763672</v>
      </c>
      <c r="I23" s="127">
        <f>'8月'!AD21</f>
        <v>17.18000030517578</v>
      </c>
      <c r="J23" s="127">
        <f>'9月'!AD21</f>
        <v>21.350000381469727</v>
      </c>
      <c r="K23" s="127">
        <f>'10月'!AD21</f>
        <v>7.809999942779541</v>
      </c>
      <c r="L23" s="127">
        <f>'11月'!AD21</f>
        <v>2.436000108718872</v>
      </c>
      <c r="M23" s="128">
        <f>'12月'!AD21</f>
        <v>-3.3329999446868896</v>
      </c>
      <c r="N23" s="107"/>
    </row>
    <row r="24" spans="1:14" ht="18" customHeight="1">
      <c r="A24" s="129">
        <v>20</v>
      </c>
      <c r="B24" s="130" t="str">
        <f>'1月'!AD22</f>
        <v>****</v>
      </c>
      <c r="C24" s="131" t="str">
        <f>'2月'!AD22</f>
        <v>****</v>
      </c>
      <c r="D24" s="131" t="str">
        <f>'3月'!AD22</f>
        <v>****</v>
      </c>
      <c r="E24" s="131">
        <f>'4月'!AD22</f>
        <v>8.359999656677246</v>
      </c>
      <c r="F24" s="131">
        <f>'5月'!AD22</f>
        <v>14.640000343322754</v>
      </c>
      <c r="G24" s="131">
        <f>'6月'!AD22</f>
        <v>15.479999542236328</v>
      </c>
      <c r="H24" s="131">
        <f>'7月'!AD22</f>
        <v>20.649999618530273</v>
      </c>
      <c r="I24" s="131">
        <f>'8月'!AD22</f>
        <v>18.440000534057617</v>
      </c>
      <c r="J24" s="131">
        <f>'9月'!AD22</f>
        <v>19.469999313354492</v>
      </c>
      <c r="K24" s="131">
        <f>'10月'!AD22</f>
        <v>6.988999843597412</v>
      </c>
      <c r="L24" s="131">
        <f>'11月'!AD22</f>
        <v>3.1089999675750732</v>
      </c>
      <c r="M24" s="132">
        <f>'12月'!AD22</f>
        <v>-1.3700000047683716</v>
      </c>
      <c r="N24" s="107"/>
    </row>
    <row r="25" spans="1:14" ht="18" customHeight="1">
      <c r="A25" s="121">
        <v>21</v>
      </c>
      <c r="B25" s="122" t="str">
        <f>'1月'!AD23</f>
        <v>****</v>
      </c>
      <c r="C25" s="123" t="str">
        <f>'2月'!AD23</f>
        <v>****</v>
      </c>
      <c r="D25" s="123" t="str">
        <f>'3月'!AD23</f>
        <v>****</v>
      </c>
      <c r="E25" s="123">
        <f>'4月'!AD23</f>
        <v>7.53000020980835</v>
      </c>
      <c r="F25" s="123">
        <f>'5月'!AD23</f>
        <v>15.640000343322754</v>
      </c>
      <c r="G25" s="123">
        <f>'6月'!AD23</f>
        <v>15.510000228881836</v>
      </c>
      <c r="H25" s="123">
        <f>'7月'!AD23</f>
        <v>24.3700008392334</v>
      </c>
      <c r="I25" s="123">
        <f>'8月'!AD23</f>
        <v>19.770000457763672</v>
      </c>
      <c r="J25" s="123">
        <f>'9月'!AD23</f>
        <v>13.9399995803833</v>
      </c>
      <c r="K25" s="123">
        <f>'10月'!AD23</f>
        <v>9.5</v>
      </c>
      <c r="L25" s="123">
        <f>'11月'!AD23</f>
        <v>4.0279998779296875</v>
      </c>
      <c r="M25" s="124">
        <f>'12月'!AD23</f>
        <v>0.5059999823570251</v>
      </c>
      <c r="N25" s="107"/>
    </row>
    <row r="26" spans="1:14" ht="18" customHeight="1">
      <c r="A26" s="125">
        <v>22</v>
      </c>
      <c r="B26" s="126" t="str">
        <f>'1月'!AD24</f>
        <v>****</v>
      </c>
      <c r="C26" s="127" t="str">
        <f>'2月'!AD24</f>
        <v>****</v>
      </c>
      <c r="D26" s="127" t="str">
        <f>'3月'!AD24</f>
        <v>****</v>
      </c>
      <c r="E26" s="127">
        <f>'4月'!AD24</f>
        <v>6.348999977111816</v>
      </c>
      <c r="F26" s="127">
        <f>'5月'!AD24</f>
        <v>15.869999885559082</v>
      </c>
      <c r="G26" s="127">
        <f>'6月'!AD24</f>
        <v>16.260000228881836</v>
      </c>
      <c r="H26" s="127">
        <f>'7月'!AD24</f>
        <v>25.43000030517578</v>
      </c>
      <c r="I26" s="127">
        <f>'8月'!AD24</f>
        <v>23.780000686645508</v>
      </c>
      <c r="J26" s="127">
        <f>'9月'!AD24</f>
        <v>11.369999885559082</v>
      </c>
      <c r="K26" s="127">
        <f>'10月'!AD24</f>
        <v>10.789999961853027</v>
      </c>
      <c r="L26" s="127">
        <f>'11月'!AD24</f>
        <v>4.122000217437744</v>
      </c>
      <c r="M26" s="128">
        <f>'12月'!AD24</f>
        <v>0.8119999766349792</v>
      </c>
      <c r="N26" s="107"/>
    </row>
    <row r="27" spans="1:14" ht="18" customHeight="1">
      <c r="A27" s="125">
        <v>23</v>
      </c>
      <c r="B27" s="126" t="str">
        <f>'1月'!AD25</f>
        <v>****</v>
      </c>
      <c r="C27" s="127" t="str">
        <f>'2月'!AD25</f>
        <v>****</v>
      </c>
      <c r="D27" s="127" t="str">
        <f>'3月'!AD25</f>
        <v>****</v>
      </c>
      <c r="E27" s="127">
        <f>'4月'!AD25</f>
        <v>2.0450000762939453</v>
      </c>
      <c r="F27" s="127">
        <f>'5月'!AD25</f>
        <v>17.479999542236328</v>
      </c>
      <c r="G27" s="127">
        <f>'6月'!AD25</f>
        <v>17.3799991607666</v>
      </c>
      <c r="H27" s="127">
        <f>'7月'!AD25</f>
        <v>24.6299991607666</v>
      </c>
      <c r="I27" s="127">
        <f>'8月'!AD25</f>
        <v>23.110000610351562</v>
      </c>
      <c r="J27" s="127">
        <f>'9月'!AD25</f>
        <v>9.539999961853027</v>
      </c>
      <c r="K27" s="127">
        <f>'10月'!AD25</f>
        <v>15.670000076293945</v>
      </c>
      <c r="L27" s="127">
        <f>'11月'!AD25</f>
        <v>4.885000228881836</v>
      </c>
      <c r="M27" s="128">
        <f>'12月'!AD25</f>
        <v>-2.25600004196167</v>
      </c>
      <c r="N27" s="107"/>
    </row>
    <row r="28" spans="1:14" ht="18" customHeight="1">
      <c r="A28" s="125">
        <v>24</v>
      </c>
      <c r="B28" s="126" t="str">
        <f>'1月'!AD26</f>
        <v>****</v>
      </c>
      <c r="C28" s="127" t="str">
        <f>'2月'!AD26</f>
        <v>****</v>
      </c>
      <c r="D28" s="127" t="str">
        <f>'3月'!AD26</f>
        <v>****</v>
      </c>
      <c r="E28" s="127">
        <f>'4月'!AD26</f>
        <v>9.0600004196167</v>
      </c>
      <c r="F28" s="127">
        <f>'5月'!AD26</f>
        <v>16.770000457763672</v>
      </c>
      <c r="G28" s="127">
        <f>'6月'!AD26</f>
        <v>20.739999771118164</v>
      </c>
      <c r="H28" s="127">
        <f>'7月'!AD26</f>
        <v>25.459999084472656</v>
      </c>
      <c r="I28" s="127">
        <f>'8月'!AD26</f>
        <v>22.5</v>
      </c>
      <c r="J28" s="127">
        <f>'9月'!AD26</f>
        <v>9.789999961853027</v>
      </c>
      <c r="K28" s="127">
        <f>'10月'!AD26</f>
        <v>12.15999984741211</v>
      </c>
      <c r="L28" s="127">
        <f>'11月'!AD26</f>
        <v>4.46999979019165</v>
      </c>
      <c r="M28" s="128">
        <f>'12月'!AD26</f>
        <v>-0.5899999737739563</v>
      </c>
      <c r="N28" s="107"/>
    </row>
    <row r="29" spans="1:14" ht="18" customHeight="1">
      <c r="A29" s="125">
        <v>25</v>
      </c>
      <c r="B29" s="126" t="str">
        <f>'1月'!AD27</f>
        <v>****</v>
      </c>
      <c r="C29" s="127" t="str">
        <f>'2月'!AD27</f>
        <v>****</v>
      </c>
      <c r="D29" s="127" t="str">
        <f>'3月'!AD27</f>
        <v>****</v>
      </c>
      <c r="E29" s="127">
        <f>'4月'!AD27</f>
        <v>8.869999885559082</v>
      </c>
      <c r="F29" s="127">
        <f>'5月'!AD27</f>
        <v>15.989999771118164</v>
      </c>
      <c r="G29" s="127">
        <f>'6月'!AD27</f>
        <v>20.920000076293945</v>
      </c>
      <c r="H29" s="127">
        <f>'7月'!AD27</f>
        <v>24.950000762939453</v>
      </c>
      <c r="I29" s="127">
        <f>'8月'!AD27</f>
        <v>22.06999969482422</v>
      </c>
      <c r="J29" s="127">
        <f>'9月'!AD27</f>
        <v>11.359999656677246</v>
      </c>
      <c r="K29" s="127">
        <f>'10月'!AD27</f>
        <v>10.75</v>
      </c>
      <c r="L29" s="127">
        <f>'11月'!AD27</f>
        <v>5.6539998054504395</v>
      </c>
      <c r="M29" s="128">
        <f>'12月'!AD27</f>
        <v>2.0230000019073486</v>
      </c>
      <c r="N29" s="107"/>
    </row>
    <row r="30" spans="1:14" ht="18" customHeight="1">
      <c r="A30" s="125">
        <v>26</v>
      </c>
      <c r="B30" s="126" t="str">
        <f>'1月'!AD28</f>
        <v>****</v>
      </c>
      <c r="C30" s="127" t="str">
        <f>'2月'!AD28</f>
        <v>****</v>
      </c>
      <c r="D30" s="127" t="str">
        <f>'3月'!AD28</f>
        <v>****</v>
      </c>
      <c r="E30" s="127">
        <f>'4月'!AD28</f>
        <v>6.927999973297119</v>
      </c>
      <c r="F30" s="127">
        <f>'5月'!AD28</f>
        <v>18.270000457763672</v>
      </c>
      <c r="G30" s="127">
        <f>'6月'!AD28</f>
        <v>21.440000534057617</v>
      </c>
      <c r="H30" s="127">
        <f>'7月'!AD28</f>
        <v>22.299999237060547</v>
      </c>
      <c r="I30" s="127">
        <f>'8月'!AD28</f>
        <v>21.540000915527344</v>
      </c>
      <c r="J30" s="127">
        <f>'9月'!AD28</f>
        <v>15.890000343322754</v>
      </c>
      <c r="K30" s="127">
        <f>'10月'!AD28</f>
        <v>10.380000114440918</v>
      </c>
      <c r="L30" s="127">
        <f>'11月'!AD28</f>
        <v>3.434999942779541</v>
      </c>
      <c r="M30" s="128">
        <f>'12月'!AD28</f>
        <v>1.8220000267028809</v>
      </c>
      <c r="N30" s="107"/>
    </row>
    <row r="31" spans="1:14" ht="18" customHeight="1">
      <c r="A31" s="125">
        <v>27</v>
      </c>
      <c r="B31" s="126" t="str">
        <f>'1月'!AD29</f>
        <v>****</v>
      </c>
      <c r="C31" s="127" t="str">
        <f>'2月'!AD29</f>
        <v>****</v>
      </c>
      <c r="D31" s="127" t="str">
        <f>'3月'!AD29</f>
        <v>****</v>
      </c>
      <c r="E31" s="127">
        <f>'4月'!AD29</f>
        <v>5.0929999351501465</v>
      </c>
      <c r="F31" s="127">
        <f>'5月'!AD29</f>
        <v>15.65999984741211</v>
      </c>
      <c r="G31" s="127">
        <f>'6月'!AD29</f>
        <v>21.450000762939453</v>
      </c>
      <c r="H31" s="127">
        <f>'7月'!AD29</f>
        <v>21.06999969482422</v>
      </c>
      <c r="I31" s="127">
        <f>'8月'!AD29</f>
        <v>22.530000686645508</v>
      </c>
      <c r="J31" s="127">
        <f>'9月'!AD29</f>
        <v>15.630000114440918</v>
      </c>
      <c r="K31" s="127">
        <f>'10月'!AD29</f>
        <v>8.350000381469727</v>
      </c>
      <c r="L31" s="127">
        <f>'11月'!AD29</f>
        <v>1.4229999780654907</v>
      </c>
      <c r="M31" s="128">
        <f>'12月'!AD29</f>
        <v>-2.309000015258789</v>
      </c>
      <c r="N31" s="107"/>
    </row>
    <row r="32" spans="1:14" ht="18" customHeight="1">
      <c r="A32" s="125">
        <v>28</v>
      </c>
      <c r="B32" s="126" t="str">
        <f>'1月'!AD30</f>
        <v>****</v>
      </c>
      <c r="C32" s="127" t="str">
        <f>'2月'!AD30</f>
        <v>****</v>
      </c>
      <c r="D32" s="127" t="str">
        <f>'3月'!AD30</f>
        <v>****</v>
      </c>
      <c r="E32" s="127">
        <f>'4月'!AD30</f>
        <v>9.369999885559082</v>
      </c>
      <c r="F32" s="127">
        <f>'5月'!AD30</f>
        <v>15.1899995803833</v>
      </c>
      <c r="G32" s="127">
        <f>'6月'!AD30</f>
        <v>19.899999618530273</v>
      </c>
      <c r="H32" s="127">
        <f>'7月'!AD30</f>
        <v>19.760000228881836</v>
      </c>
      <c r="I32" s="127">
        <f>'8月'!AD30</f>
        <v>20.670000076293945</v>
      </c>
      <c r="J32" s="127">
        <f>'9月'!AD30</f>
        <v>12.40999984741211</v>
      </c>
      <c r="K32" s="127">
        <f>'10月'!AD30</f>
        <v>9.989999771118164</v>
      </c>
      <c r="L32" s="127">
        <f>'11月'!AD30</f>
        <v>-0.5379999876022339</v>
      </c>
      <c r="M32" s="128">
        <f>'12月'!AD30</f>
        <v>-0.24199999868869781</v>
      </c>
      <c r="N32" s="107"/>
    </row>
    <row r="33" spans="1:14" ht="18" customHeight="1">
      <c r="A33" s="125">
        <v>29</v>
      </c>
      <c r="B33" s="126" t="str">
        <f>'1月'!AD31</f>
        <v>****</v>
      </c>
      <c r="C33" s="127" t="str">
        <f>'2月'!AD31</f>
        <v>****</v>
      </c>
      <c r="D33" s="127" t="str">
        <f>'3月'!AD31</f>
        <v>****</v>
      </c>
      <c r="E33" s="127">
        <f>'4月'!AD31</f>
        <v>12.229999542236328</v>
      </c>
      <c r="F33" s="127">
        <f>'5月'!AD31</f>
        <v>15.140000343322754</v>
      </c>
      <c r="G33" s="127">
        <f>'6月'!AD31</f>
        <v>21.399999618530273</v>
      </c>
      <c r="H33" s="127">
        <f>'7月'!AD31</f>
        <v>19.15999984741211</v>
      </c>
      <c r="I33" s="127">
        <f>'8月'!AD31</f>
        <v>21.899999618530273</v>
      </c>
      <c r="J33" s="127">
        <f>'9月'!AD31</f>
        <v>12.119999885559082</v>
      </c>
      <c r="K33" s="127">
        <f>'10月'!AD31</f>
        <v>11.119999885559082</v>
      </c>
      <c r="L33" s="127">
        <f>'11月'!AD31</f>
        <v>2.3299999237060547</v>
      </c>
      <c r="M33" s="128">
        <f>'12月'!AD31</f>
        <v>-1.340000033378601</v>
      </c>
      <c r="N33" s="107"/>
    </row>
    <row r="34" spans="1:14" ht="18" customHeight="1">
      <c r="A34" s="125">
        <v>30</v>
      </c>
      <c r="B34" s="126" t="str">
        <f>'1月'!AD32</f>
        <v>****</v>
      </c>
      <c r="C34" s="127"/>
      <c r="D34" s="127" t="str">
        <f>'3月'!AD32</f>
        <v>****</v>
      </c>
      <c r="E34" s="127">
        <f>'4月'!AD32</f>
        <v>7.510000228881836</v>
      </c>
      <c r="F34" s="127">
        <f>'5月'!AD32</f>
        <v>15.550000190734863</v>
      </c>
      <c r="G34" s="127">
        <f>'6月'!AD32</f>
        <v>21.559999465942383</v>
      </c>
      <c r="H34" s="127">
        <f>'7月'!AD32</f>
        <v>19.549999237060547</v>
      </c>
      <c r="I34" s="127">
        <f>'8月'!AD32</f>
        <v>21.110000610351562</v>
      </c>
      <c r="J34" s="127">
        <f>'9月'!AD32</f>
        <v>12.829999923706055</v>
      </c>
      <c r="K34" s="127">
        <f>'10月'!AD32</f>
        <v>10.800000190734863</v>
      </c>
      <c r="L34" s="127">
        <f>'11月'!AD32</f>
        <v>6.664999961853027</v>
      </c>
      <c r="M34" s="128">
        <f>'12月'!AD32</f>
        <v>-2.3610000610351562</v>
      </c>
      <c r="N34" s="107"/>
    </row>
    <row r="35" spans="1:14" ht="18" customHeight="1">
      <c r="A35" s="133">
        <v>31</v>
      </c>
      <c r="B35" s="130" t="str">
        <f>'1月'!AD33</f>
        <v>****</v>
      </c>
      <c r="C35" s="131"/>
      <c r="D35" s="131" t="str">
        <f>'3月'!AD33</f>
        <v>****</v>
      </c>
      <c r="E35" s="251"/>
      <c r="F35" s="131">
        <f>'5月'!AD33</f>
        <v>17.5</v>
      </c>
      <c r="G35" s="251"/>
      <c r="H35" s="131">
        <f>'7月'!AD33</f>
        <v>23.969999313354492</v>
      </c>
      <c r="I35" s="131">
        <f>'8月'!AD33</f>
        <v>20.950000762939453</v>
      </c>
      <c r="J35" s="251"/>
      <c r="K35" s="131">
        <f>'10月'!AD33</f>
        <v>10.319999694824219</v>
      </c>
      <c r="L35" s="131"/>
      <c r="M35" s="132">
        <f>'12月'!AD33</f>
        <v>-2.994999885559082</v>
      </c>
      <c r="N35" s="107"/>
    </row>
    <row r="36" spans="1:14" ht="18" customHeight="1">
      <c r="A36" s="244" t="s">
        <v>11</v>
      </c>
      <c r="B36" s="189" t="e">
        <f>AVERAGE(B5:B35)</f>
        <v>#DIV/0!</v>
      </c>
      <c r="C36" s="190" t="e">
        <f aca="true" t="shared" si="0" ref="C36:M36">AVERAGE(C5:C35)</f>
        <v>#DIV/0!</v>
      </c>
      <c r="D36" s="190" t="e">
        <f t="shared" si="0"/>
        <v>#DIV/0!</v>
      </c>
      <c r="E36" s="190">
        <f t="shared" si="0"/>
        <v>8.015235283795525</v>
      </c>
      <c r="F36" s="190">
        <f t="shared" si="0"/>
        <v>13.401806462195612</v>
      </c>
      <c r="G36" s="190">
        <f t="shared" si="0"/>
        <v>17.378333282470702</v>
      </c>
      <c r="H36" s="190">
        <f t="shared" si="0"/>
        <v>22.029999948317005</v>
      </c>
      <c r="I36" s="190">
        <f t="shared" si="0"/>
        <v>20.989032376197077</v>
      </c>
      <c r="J36" s="190">
        <f t="shared" si="0"/>
        <v>17.927333323160806</v>
      </c>
      <c r="K36" s="190">
        <f t="shared" si="0"/>
        <v>12.500290316920127</v>
      </c>
      <c r="L36" s="190">
        <f t="shared" si="0"/>
        <v>5.43300002415975</v>
      </c>
      <c r="M36" s="191">
        <f t="shared" si="0"/>
        <v>0.2745161330507648</v>
      </c>
      <c r="N36" s="107"/>
    </row>
    <row r="37" spans="1:14" ht="18" customHeight="1">
      <c r="A37" s="245" t="s">
        <v>432</v>
      </c>
      <c r="B37" s="241">
        <f>MIN(B5:B35)</f>
        <v>0</v>
      </c>
      <c r="C37" s="242">
        <f aca="true" t="shared" si="1" ref="C37:M37">MIN(C5:C35)</f>
        <v>0</v>
      </c>
      <c r="D37" s="242">
        <f t="shared" si="1"/>
        <v>0</v>
      </c>
      <c r="E37" s="242">
        <f t="shared" si="1"/>
        <v>2.0450000762939453</v>
      </c>
      <c r="F37" s="242">
        <f t="shared" si="1"/>
        <v>6.5960001945495605</v>
      </c>
      <c r="G37" s="242">
        <f t="shared" si="1"/>
        <v>12.510000228881836</v>
      </c>
      <c r="H37" s="242">
        <f t="shared" si="1"/>
        <v>18.459999084472656</v>
      </c>
      <c r="I37" s="242">
        <f t="shared" si="1"/>
        <v>17.18000030517578</v>
      </c>
      <c r="J37" s="242">
        <f t="shared" si="1"/>
        <v>9.539999961853027</v>
      </c>
      <c r="K37" s="242">
        <f t="shared" si="1"/>
        <v>6.988999843597412</v>
      </c>
      <c r="L37" s="242">
        <f t="shared" si="1"/>
        <v>-0.5379999876022339</v>
      </c>
      <c r="M37" s="243">
        <f t="shared" si="1"/>
        <v>-3.3329999446868896</v>
      </c>
      <c r="N37" s="107"/>
    </row>
    <row r="38" spans="1:14" ht="18" customHeight="1">
      <c r="A38" s="246" t="s">
        <v>416</v>
      </c>
      <c r="B38" s="134" t="e">
        <f>AVERAGE(B5:B14)</f>
        <v>#DIV/0!</v>
      </c>
      <c r="C38" s="135" t="e">
        <f aca="true" t="shared" si="2" ref="C38:M38">AVERAGE(C5:C14)</f>
        <v>#DIV/0!</v>
      </c>
      <c r="D38" s="135" t="e">
        <f t="shared" si="2"/>
        <v>#DIV/0!</v>
      </c>
      <c r="E38" s="135" t="e">
        <f t="shared" si="2"/>
        <v>#DIV/0!</v>
      </c>
      <c r="F38" s="135">
        <f t="shared" si="2"/>
        <v>10.807599925994873</v>
      </c>
      <c r="G38" s="135">
        <f t="shared" si="2"/>
        <v>15.947999858856202</v>
      </c>
      <c r="H38" s="135">
        <f t="shared" si="2"/>
        <v>20.323999977111818</v>
      </c>
      <c r="I38" s="135">
        <f t="shared" si="2"/>
        <v>21.378999710083008</v>
      </c>
      <c r="J38" s="135">
        <f t="shared" si="2"/>
        <v>20.17600021362305</v>
      </c>
      <c r="K38" s="135">
        <f t="shared" si="2"/>
        <v>14.891000080108643</v>
      </c>
      <c r="L38" s="135">
        <f t="shared" si="2"/>
        <v>8.102300095558167</v>
      </c>
      <c r="M38" s="136">
        <f t="shared" si="2"/>
        <v>2.2869999766349793</v>
      </c>
      <c r="N38" s="107"/>
    </row>
    <row r="39" spans="1:14" ht="18" customHeight="1">
      <c r="A39" s="247" t="s">
        <v>417</v>
      </c>
      <c r="B39" s="197" t="e">
        <f>AVERAGE(B15:B24)</f>
        <v>#DIV/0!</v>
      </c>
      <c r="C39" s="137" t="e">
        <f aca="true" t="shared" si="3" ref="C39:M39">AVERAGE(C15:C24)</f>
        <v>#DIV/0!</v>
      </c>
      <c r="D39" s="137" t="e">
        <f t="shared" si="3"/>
        <v>#DIV/0!</v>
      </c>
      <c r="E39" s="137">
        <f t="shared" si="3"/>
        <v>8.753428527287074</v>
      </c>
      <c r="F39" s="137">
        <f t="shared" si="3"/>
        <v>12.832000064849854</v>
      </c>
      <c r="G39" s="137">
        <f t="shared" si="3"/>
        <v>16.53100004196167</v>
      </c>
      <c r="H39" s="137">
        <f t="shared" si="3"/>
        <v>22.904000091552735</v>
      </c>
      <c r="I39" s="137">
        <f t="shared" si="3"/>
        <v>19.694000244140625</v>
      </c>
      <c r="J39" s="137">
        <f t="shared" si="3"/>
        <v>21.117999839782716</v>
      </c>
      <c r="K39" s="137">
        <f t="shared" si="3"/>
        <v>11.876899909973144</v>
      </c>
      <c r="L39" s="137">
        <f t="shared" si="3"/>
        <v>4.549300003051758</v>
      </c>
      <c r="M39" s="138">
        <f t="shared" si="3"/>
        <v>-0.7429999619722366</v>
      </c>
      <c r="N39" s="107"/>
    </row>
    <row r="40" spans="1:14" ht="18" customHeight="1">
      <c r="A40" s="248" t="s">
        <v>418</v>
      </c>
      <c r="B40" s="139" t="e">
        <f>AVERAGE(B25:B35)</f>
        <v>#DIV/0!</v>
      </c>
      <c r="C40" s="140" t="e">
        <f aca="true" t="shared" si="4" ref="C40:M40">AVERAGE(C25:C35)</f>
        <v>#DIV/0!</v>
      </c>
      <c r="D40" s="140" t="e">
        <f t="shared" si="4"/>
        <v>#DIV/0!</v>
      </c>
      <c r="E40" s="140">
        <f t="shared" si="4"/>
        <v>7.498500013351441</v>
      </c>
      <c r="F40" s="140">
        <f t="shared" si="4"/>
        <v>16.27818185632879</v>
      </c>
      <c r="G40" s="140">
        <f t="shared" si="4"/>
        <v>19.65599994659424</v>
      </c>
      <c r="H40" s="140">
        <f t="shared" si="4"/>
        <v>22.78636342828924</v>
      </c>
      <c r="I40" s="140">
        <f t="shared" si="4"/>
        <v>21.811818556352094</v>
      </c>
      <c r="J40" s="140">
        <f t="shared" si="4"/>
        <v>12.48799991607666</v>
      </c>
      <c r="K40" s="140">
        <f t="shared" si="4"/>
        <v>10.89363635670055</v>
      </c>
      <c r="L40" s="140">
        <f t="shared" si="4"/>
        <v>3.647399973869324</v>
      </c>
      <c r="M40" s="141">
        <f t="shared" si="4"/>
        <v>-0.6300000020048835</v>
      </c>
      <c r="N40" s="107"/>
    </row>
    <row r="41" spans="1:14" ht="18" customHeight="1">
      <c r="A41" s="249" t="s">
        <v>421</v>
      </c>
      <c r="B41" s="142">
        <f>DCOUNT($A3:$M35,2,B44:B45)</f>
        <v>0</v>
      </c>
      <c r="C41" s="143">
        <f aca="true" t="shared" si="5" ref="C41:M41">DCOUNT($A3:$M35,2,C44:C45)</f>
        <v>0</v>
      </c>
      <c r="D41" s="143">
        <f t="shared" si="5"/>
        <v>0</v>
      </c>
      <c r="E41" s="143">
        <f t="shared" si="5"/>
        <v>0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1</v>
      </c>
      <c r="M41" s="144">
        <f t="shared" si="5"/>
        <v>17</v>
      </c>
      <c r="N41" s="107"/>
    </row>
    <row r="42" spans="1:14" ht="18" customHeight="1">
      <c r="A42" s="248" t="s">
        <v>422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2</v>
      </c>
      <c r="I42" s="146">
        <f t="shared" si="6"/>
        <v>0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50"/>
      <c r="B43" s="192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4"/>
      <c r="N43" s="107"/>
    </row>
    <row r="44" spans="1:13" ht="12">
      <c r="A44" s="148" t="s">
        <v>424</v>
      </c>
      <c r="B44" s="149" t="s">
        <v>403</v>
      </c>
      <c r="C44" s="149" t="s">
        <v>404</v>
      </c>
      <c r="D44" s="149" t="s">
        <v>405</v>
      </c>
      <c r="E44" s="149" t="s">
        <v>406</v>
      </c>
      <c r="F44" s="149" t="s">
        <v>407</v>
      </c>
      <c r="G44" s="149" t="s">
        <v>408</v>
      </c>
      <c r="H44" s="149" t="s">
        <v>409</v>
      </c>
      <c r="I44" s="149" t="s">
        <v>410</v>
      </c>
      <c r="J44" s="149" t="s">
        <v>411</v>
      </c>
      <c r="K44" s="149" t="s">
        <v>412</v>
      </c>
      <c r="L44" s="149" t="s">
        <v>413</v>
      </c>
      <c r="M44" s="149" t="s">
        <v>414</v>
      </c>
    </row>
    <row r="45" spans="2:13" ht="12">
      <c r="B45" s="253" t="s">
        <v>425</v>
      </c>
      <c r="C45" s="150" t="s">
        <v>425</v>
      </c>
      <c r="D45" s="150" t="s">
        <v>425</v>
      </c>
      <c r="E45" s="150" t="s">
        <v>425</v>
      </c>
      <c r="F45" s="150" t="s">
        <v>425</v>
      </c>
      <c r="G45" s="150" t="s">
        <v>425</v>
      </c>
      <c r="H45" s="150" t="s">
        <v>425</v>
      </c>
      <c r="I45" s="150" t="s">
        <v>425</v>
      </c>
      <c r="J45" s="150" t="s">
        <v>425</v>
      </c>
      <c r="K45" s="150" t="s">
        <v>425</v>
      </c>
      <c r="L45" s="150" t="s">
        <v>425</v>
      </c>
      <c r="M45" s="150" t="s">
        <v>425</v>
      </c>
    </row>
    <row r="47" spans="1:13" ht="12">
      <c r="A47" s="148" t="s">
        <v>426</v>
      </c>
      <c r="B47" s="149" t="s">
        <v>403</v>
      </c>
      <c r="C47" s="149" t="s">
        <v>404</v>
      </c>
      <c r="D47" s="149" t="s">
        <v>405</v>
      </c>
      <c r="E47" s="149" t="s">
        <v>406</v>
      </c>
      <c r="F47" s="149" t="s">
        <v>407</v>
      </c>
      <c r="G47" s="149" t="s">
        <v>408</v>
      </c>
      <c r="H47" s="149" t="s">
        <v>409</v>
      </c>
      <c r="I47" s="149" t="s">
        <v>410</v>
      </c>
      <c r="J47" s="149" t="s">
        <v>411</v>
      </c>
      <c r="K47" s="149" t="s">
        <v>412</v>
      </c>
      <c r="L47" s="149" t="s">
        <v>413</v>
      </c>
      <c r="M47" s="149" t="s">
        <v>414</v>
      </c>
    </row>
    <row r="48" spans="2:13" ht="12">
      <c r="B48" s="253" t="s">
        <v>427</v>
      </c>
      <c r="C48" s="150" t="s">
        <v>427</v>
      </c>
      <c r="D48" s="150" t="s">
        <v>427</v>
      </c>
      <c r="E48" s="150" t="s">
        <v>427</v>
      </c>
      <c r="F48" s="150" t="s">
        <v>427</v>
      </c>
      <c r="G48" s="150" t="s">
        <v>427</v>
      </c>
      <c r="H48" s="150" t="s">
        <v>427</v>
      </c>
      <c r="I48" s="150" t="s">
        <v>427</v>
      </c>
      <c r="J48" s="150" t="s">
        <v>427</v>
      </c>
      <c r="K48" s="150" t="s">
        <v>427</v>
      </c>
      <c r="L48" s="150" t="s">
        <v>427</v>
      </c>
      <c r="M48" s="150" t="s">
        <v>427</v>
      </c>
    </row>
    <row r="58" ht="12">
      <c r="A58" s="148" t="s">
        <v>430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2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15" t="e">
        <f aca="true" t="shared" si="0" ref="Z3:Z31">AVERAGE(B3:Y3)</f>
        <v>#DIV/0!</v>
      </c>
      <c r="AA3" s="151" t="s">
        <v>10</v>
      </c>
      <c r="AB3" s="152"/>
      <c r="AC3" s="2">
        <v>1</v>
      </c>
      <c r="AD3" s="151" t="s">
        <v>10</v>
      </c>
      <c r="AE3" s="254"/>
      <c r="AF3" s="1"/>
    </row>
    <row r="4" spans="1:32" ht="11.25" customHeight="1">
      <c r="A4" s="216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9"/>
      <c r="T4" s="208"/>
      <c r="U4" s="208"/>
      <c r="V4" s="208"/>
      <c r="W4" s="208"/>
      <c r="X4" s="208"/>
      <c r="Y4" s="208"/>
      <c r="Z4" s="215" t="e">
        <f t="shared" si="0"/>
        <v>#DIV/0!</v>
      </c>
      <c r="AA4" s="151" t="s">
        <v>10</v>
      </c>
      <c r="AB4" s="152"/>
      <c r="AC4" s="2">
        <v>2</v>
      </c>
      <c r="AD4" s="151" t="s">
        <v>10</v>
      </c>
      <c r="AE4" s="254"/>
      <c r="AF4" s="1"/>
    </row>
    <row r="5" spans="1:32" ht="11.25" customHeight="1">
      <c r="A5" s="216">
        <v>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15" t="e">
        <f t="shared" si="0"/>
        <v>#DIV/0!</v>
      </c>
      <c r="AA5" s="151" t="s">
        <v>10</v>
      </c>
      <c r="AB5" s="152"/>
      <c r="AC5" s="2">
        <v>3</v>
      </c>
      <c r="AD5" s="151" t="s">
        <v>10</v>
      </c>
      <c r="AE5" s="254"/>
      <c r="AF5" s="1"/>
    </row>
    <row r="6" spans="1:32" ht="11.25" customHeight="1">
      <c r="A6" s="216">
        <v>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15" t="e">
        <f t="shared" si="0"/>
        <v>#DIV/0!</v>
      </c>
      <c r="AA6" s="151" t="s">
        <v>10</v>
      </c>
      <c r="AB6" s="152"/>
      <c r="AC6" s="2">
        <v>4</v>
      </c>
      <c r="AD6" s="151" t="s">
        <v>10</v>
      </c>
      <c r="AE6" s="254"/>
      <c r="AF6" s="1"/>
    </row>
    <row r="7" spans="1:32" ht="11.25" customHeight="1">
      <c r="A7" s="216">
        <v>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15" t="e">
        <f t="shared" si="0"/>
        <v>#DIV/0!</v>
      </c>
      <c r="AA7" s="151" t="s">
        <v>10</v>
      </c>
      <c r="AB7" s="152"/>
      <c r="AC7" s="2">
        <v>5</v>
      </c>
      <c r="AD7" s="151" t="s">
        <v>10</v>
      </c>
      <c r="AE7" s="254"/>
      <c r="AF7" s="1"/>
    </row>
    <row r="8" spans="1:32" ht="11.25" customHeight="1">
      <c r="A8" s="216">
        <v>6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15" t="e">
        <f t="shared" si="0"/>
        <v>#DIV/0!</v>
      </c>
      <c r="AA8" s="151" t="s">
        <v>10</v>
      </c>
      <c r="AB8" s="152"/>
      <c r="AC8" s="2">
        <v>6</v>
      </c>
      <c r="AD8" s="151" t="s">
        <v>10</v>
      </c>
      <c r="AE8" s="254"/>
      <c r="AF8" s="1"/>
    </row>
    <row r="9" spans="1:32" ht="11.25" customHeight="1">
      <c r="A9" s="216">
        <v>7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15" t="e">
        <f t="shared" si="0"/>
        <v>#DIV/0!</v>
      </c>
      <c r="AA9" s="151" t="s">
        <v>10</v>
      </c>
      <c r="AB9" s="152"/>
      <c r="AC9" s="2">
        <v>7</v>
      </c>
      <c r="AD9" s="151" t="s">
        <v>10</v>
      </c>
      <c r="AE9" s="254"/>
      <c r="AF9" s="1"/>
    </row>
    <row r="10" spans="1:32" ht="11.25" customHeight="1">
      <c r="A10" s="216">
        <v>8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15" t="e">
        <f t="shared" si="0"/>
        <v>#DIV/0!</v>
      </c>
      <c r="AA10" s="151" t="s">
        <v>10</v>
      </c>
      <c r="AB10" s="152"/>
      <c r="AC10" s="2">
        <v>8</v>
      </c>
      <c r="AD10" s="151" t="s">
        <v>10</v>
      </c>
      <c r="AE10" s="254"/>
      <c r="AF10" s="1"/>
    </row>
    <row r="11" spans="1:32" ht="11.25" customHeight="1">
      <c r="A11" s="216">
        <v>9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15" t="e">
        <f t="shared" si="0"/>
        <v>#DIV/0!</v>
      </c>
      <c r="AA11" s="151" t="s">
        <v>10</v>
      </c>
      <c r="AB11" s="152"/>
      <c r="AC11" s="2">
        <v>9</v>
      </c>
      <c r="AD11" s="151" t="s">
        <v>10</v>
      </c>
      <c r="AE11" s="254"/>
      <c r="AF11" s="1"/>
    </row>
    <row r="12" spans="1:32" ht="11.25" customHeight="1">
      <c r="A12" s="224">
        <v>10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25" t="e">
        <f t="shared" si="0"/>
        <v>#DIV/0!</v>
      </c>
      <c r="AA12" s="157" t="s">
        <v>10</v>
      </c>
      <c r="AB12" s="211"/>
      <c r="AC12" s="212">
        <v>10</v>
      </c>
      <c r="AD12" s="157" t="s">
        <v>10</v>
      </c>
      <c r="AE12" s="255"/>
      <c r="AF12" s="1"/>
    </row>
    <row r="13" spans="1:32" ht="11.25" customHeight="1">
      <c r="A13" s="216">
        <v>11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15" t="e">
        <f t="shared" si="0"/>
        <v>#DIV/0!</v>
      </c>
      <c r="AA13" s="151" t="s">
        <v>10</v>
      </c>
      <c r="AB13" s="152"/>
      <c r="AC13" s="2">
        <v>11</v>
      </c>
      <c r="AD13" s="151" t="s">
        <v>10</v>
      </c>
      <c r="AE13" s="254"/>
      <c r="AF13" s="1"/>
    </row>
    <row r="14" spans="1:32" ht="11.25" customHeight="1">
      <c r="A14" s="216">
        <v>12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15" t="e">
        <f t="shared" si="0"/>
        <v>#DIV/0!</v>
      </c>
      <c r="AA14" s="151" t="s">
        <v>10</v>
      </c>
      <c r="AB14" s="152"/>
      <c r="AC14" s="2">
        <v>12</v>
      </c>
      <c r="AD14" s="151" t="s">
        <v>10</v>
      </c>
      <c r="AE14" s="254"/>
      <c r="AF14" s="1"/>
    </row>
    <row r="15" spans="1:32" ht="11.25" customHeight="1">
      <c r="A15" s="216">
        <v>13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15" t="e">
        <f t="shared" si="0"/>
        <v>#DIV/0!</v>
      </c>
      <c r="AA15" s="151" t="s">
        <v>10</v>
      </c>
      <c r="AB15" s="152"/>
      <c r="AC15" s="2">
        <v>13</v>
      </c>
      <c r="AD15" s="151" t="s">
        <v>10</v>
      </c>
      <c r="AE15" s="254"/>
      <c r="AF15" s="1"/>
    </row>
    <row r="16" spans="1:32" ht="11.25" customHeight="1">
      <c r="A16" s="216">
        <v>14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15" t="e">
        <f t="shared" si="0"/>
        <v>#DIV/0!</v>
      </c>
      <c r="AA16" s="151" t="s">
        <v>10</v>
      </c>
      <c r="AB16" s="152"/>
      <c r="AC16" s="2">
        <v>14</v>
      </c>
      <c r="AD16" s="151" t="s">
        <v>10</v>
      </c>
      <c r="AE16" s="254"/>
      <c r="AF16" s="1"/>
    </row>
    <row r="17" spans="1:32" ht="11.25" customHeight="1">
      <c r="A17" s="216">
        <v>15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15" t="e">
        <f t="shared" si="0"/>
        <v>#DIV/0!</v>
      </c>
      <c r="AA17" s="151" t="s">
        <v>10</v>
      </c>
      <c r="AB17" s="152"/>
      <c r="AC17" s="2">
        <v>15</v>
      </c>
      <c r="AD17" s="151" t="s">
        <v>10</v>
      </c>
      <c r="AE17" s="254"/>
      <c r="AF17" s="1"/>
    </row>
    <row r="18" spans="1:32" ht="11.25" customHeight="1">
      <c r="A18" s="216">
        <v>16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15" t="e">
        <f t="shared" si="0"/>
        <v>#DIV/0!</v>
      </c>
      <c r="AA18" s="151" t="s">
        <v>10</v>
      </c>
      <c r="AB18" s="152"/>
      <c r="AC18" s="2">
        <v>16</v>
      </c>
      <c r="AD18" s="151" t="s">
        <v>10</v>
      </c>
      <c r="AE18" s="254"/>
      <c r="AF18" s="1"/>
    </row>
    <row r="19" spans="1:32" ht="11.25" customHeight="1">
      <c r="A19" s="216">
        <v>17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15" t="e">
        <f t="shared" si="0"/>
        <v>#DIV/0!</v>
      </c>
      <c r="AA19" s="151" t="s">
        <v>10</v>
      </c>
      <c r="AB19" s="152"/>
      <c r="AC19" s="2">
        <v>17</v>
      </c>
      <c r="AD19" s="151" t="s">
        <v>10</v>
      </c>
      <c r="AE19" s="254"/>
      <c r="AF19" s="1"/>
    </row>
    <row r="20" spans="1:32" ht="11.25" customHeight="1">
      <c r="A20" s="216">
        <v>18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15" t="e">
        <f t="shared" si="0"/>
        <v>#DIV/0!</v>
      </c>
      <c r="AA20" s="151" t="s">
        <v>10</v>
      </c>
      <c r="AB20" s="152"/>
      <c r="AC20" s="2">
        <v>18</v>
      </c>
      <c r="AD20" s="151" t="s">
        <v>10</v>
      </c>
      <c r="AE20" s="254"/>
      <c r="AF20" s="1"/>
    </row>
    <row r="21" spans="1:32" ht="11.25" customHeight="1">
      <c r="A21" s="216">
        <v>19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15" t="e">
        <f t="shared" si="0"/>
        <v>#DIV/0!</v>
      </c>
      <c r="AA21" s="151" t="s">
        <v>10</v>
      </c>
      <c r="AB21" s="152"/>
      <c r="AC21" s="2">
        <v>19</v>
      </c>
      <c r="AD21" s="151" t="s">
        <v>10</v>
      </c>
      <c r="AE21" s="254"/>
      <c r="AF21" s="1"/>
    </row>
    <row r="22" spans="1:32" ht="11.25" customHeight="1">
      <c r="A22" s="224">
        <v>20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25" t="e">
        <f t="shared" si="0"/>
        <v>#DIV/0!</v>
      </c>
      <c r="AA22" s="157" t="s">
        <v>10</v>
      </c>
      <c r="AB22" s="211"/>
      <c r="AC22" s="212">
        <v>20</v>
      </c>
      <c r="AD22" s="157" t="s">
        <v>10</v>
      </c>
      <c r="AE22" s="255"/>
      <c r="AF22" s="1"/>
    </row>
    <row r="23" spans="1:32" ht="11.25" customHeight="1">
      <c r="A23" s="216">
        <v>21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15" t="e">
        <f t="shared" si="0"/>
        <v>#DIV/0!</v>
      </c>
      <c r="AA23" s="151" t="s">
        <v>10</v>
      </c>
      <c r="AB23" s="152"/>
      <c r="AC23" s="2">
        <v>21</v>
      </c>
      <c r="AD23" s="151" t="s">
        <v>10</v>
      </c>
      <c r="AE23" s="254"/>
      <c r="AF23" s="1"/>
    </row>
    <row r="24" spans="1:32" ht="11.25" customHeight="1">
      <c r="A24" s="216">
        <v>22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15" t="e">
        <f t="shared" si="0"/>
        <v>#DIV/0!</v>
      </c>
      <c r="AA24" s="151" t="s">
        <v>10</v>
      </c>
      <c r="AB24" s="152"/>
      <c r="AC24" s="2">
        <v>22</v>
      </c>
      <c r="AD24" s="151" t="s">
        <v>10</v>
      </c>
      <c r="AE24" s="254"/>
      <c r="AF24" s="1"/>
    </row>
    <row r="25" spans="1:32" ht="11.25" customHeight="1">
      <c r="A25" s="216">
        <v>23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15" t="e">
        <f t="shared" si="0"/>
        <v>#DIV/0!</v>
      </c>
      <c r="AA25" s="151" t="s">
        <v>10</v>
      </c>
      <c r="AB25" s="152"/>
      <c r="AC25" s="2">
        <v>23</v>
      </c>
      <c r="AD25" s="151" t="s">
        <v>10</v>
      </c>
      <c r="AE25" s="254"/>
      <c r="AF25" s="1"/>
    </row>
    <row r="26" spans="1:32" ht="11.25" customHeight="1">
      <c r="A26" s="216">
        <v>24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15" t="e">
        <f t="shared" si="0"/>
        <v>#DIV/0!</v>
      </c>
      <c r="AA26" s="151" t="s">
        <v>10</v>
      </c>
      <c r="AB26" s="152"/>
      <c r="AC26" s="2">
        <v>24</v>
      </c>
      <c r="AD26" s="151" t="s">
        <v>10</v>
      </c>
      <c r="AE26" s="254"/>
      <c r="AF26" s="1"/>
    </row>
    <row r="27" spans="1:32" ht="11.25" customHeight="1">
      <c r="A27" s="216">
        <v>25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15" t="e">
        <f t="shared" si="0"/>
        <v>#DIV/0!</v>
      </c>
      <c r="AA27" s="151" t="s">
        <v>10</v>
      </c>
      <c r="AB27" s="152"/>
      <c r="AC27" s="2">
        <v>25</v>
      </c>
      <c r="AD27" s="151" t="s">
        <v>10</v>
      </c>
      <c r="AE27" s="254"/>
      <c r="AF27" s="1"/>
    </row>
    <row r="28" spans="1:32" ht="11.25" customHeight="1">
      <c r="A28" s="216">
        <v>26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15" t="e">
        <f t="shared" si="0"/>
        <v>#DIV/0!</v>
      </c>
      <c r="AA28" s="151" t="s">
        <v>10</v>
      </c>
      <c r="AB28" s="152"/>
      <c r="AC28" s="2">
        <v>26</v>
      </c>
      <c r="AD28" s="151" t="s">
        <v>10</v>
      </c>
      <c r="AE28" s="254"/>
      <c r="AF28" s="1"/>
    </row>
    <row r="29" spans="1:32" ht="11.25" customHeight="1">
      <c r="A29" s="216">
        <v>27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15" t="e">
        <f t="shared" si="0"/>
        <v>#DIV/0!</v>
      </c>
      <c r="AA29" s="151" t="s">
        <v>10</v>
      </c>
      <c r="AB29" s="152"/>
      <c r="AC29" s="2">
        <v>27</v>
      </c>
      <c r="AD29" s="151" t="s">
        <v>10</v>
      </c>
      <c r="AE29" s="254"/>
      <c r="AF29" s="1"/>
    </row>
    <row r="30" spans="1:32" ht="11.25" customHeight="1">
      <c r="A30" s="216">
        <v>28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15" t="e">
        <f t="shared" si="0"/>
        <v>#DIV/0!</v>
      </c>
      <c r="AA30" s="151" t="s">
        <v>10</v>
      </c>
      <c r="AB30" s="152"/>
      <c r="AC30" s="2">
        <v>28</v>
      </c>
      <c r="AD30" s="151" t="s">
        <v>10</v>
      </c>
      <c r="AE30" s="254"/>
      <c r="AF30" s="1"/>
    </row>
    <row r="31" spans="1:32" ht="11.25" customHeight="1">
      <c r="A31" s="216">
        <v>29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15" t="e">
        <f t="shared" si="0"/>
        <v>#DIV/0!</v>
      </c>
      <c r="AA31" s="151" t="s">
        <v>10</v>
      </c>
      <c r="AB31" s="152"/>
      <c r="AC31" s="2"/>
      <c r="AD31" s="151" t="s">
        <v>10</v>
      </c>
      <c r="AE31" s="254"/>
      <c r="AF31" s="1"/>
    </row>
    <row r="32" spans="1:32" ht="11.25" customHeight="1">
      <c r="A32" s="216">
        <v>30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15"/>
      <c r="AA32" s="151" t="s">
        <v>10</v>
      </c>
      <c r="AB32" s="152"/>
      <c r="AC32" s="2"/>
      <c r="AD32" s="151" t="s">
        <v>10</v>
      </c>
      <c r="AE32" s="254"/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 t="s">
        <v>10</v>
      </c>
      <c r="AB33" s="152"/>
      <c r="AC33" s="2"/>
      <c r="AD33" s="151" t="s">
        <v>10</v>
      </c>
      <c r="AE33" s="254"/>
      <c r="AF33" s="1"/>
    </row>
    <row r="34" spans="1:32" ht="15" customHeight="1">
      <c r="A34" s="217" t="s">
        <v>11</v>
      </c>
      <c r="B34" s="218" t="e">
        <f aca="true" t="shared" si="1" ref="B34:Q34">AVERAGE(B3:B33)</f>
        <v>#DIV/0!</v>
      </c>
      <c r="C34" s="218" t="e">
        <f t="shared" si="1"/>
        <v>#DIV/0!</v>
      </c>
      <c r="D34" s="218" t="e">
        <f t="shared" si="1"/>
        <v>#DIV/0!</v>
      </c>
      <c r="E34" s="218" t="e">
        <f t="shared" si="1"/>
        <v>#DIV/0!</v>
      </c>
      <c r="F34" s="218" t="e">
        <f t="shared" si="1"/>
        <v>#DIV/0!</v>
      </c>
      <c r="G34" s="218" t="e">
        <f t="shared" si="1"/>
        <v>#DIV/0!</v>
      </c>
      <c r="H34" s="218" t="e">
        <f t="shared" si="1"/>
        <v>#DIV/0!</v>
      </c>
      <c r="I34" s="218" t="e">
        <f t="shared" si="1"/>
        <v>#DIV/0!</v>
      </c>
      <c r="J34" s="218" t="e">
        <f t="shared" si="1"/>
        <v>#DIV/0!</v>
      </c>
      <c r="K34" s="218" t="e">
        <f t="shared" si="1"/>
        <v>#DIV/0!</v>
      </c>
      <c r="L34" s="218" t="e">
        <f t="shared" si="1"/>
        <v>#DIV/0!</v>
      </c>
      <c r="M34" s="218" t="e">
        <f t="shared" si="1"/>
        <v>#DIV/0!</v>
      </c>
      <c r="N34" s="218" t="e">
        <f t="shared" si="1"/>
        <v>#DIV/0!</v>
      </c>
      <c r="O34" s="218" t="e">
        <f t="shared" si="1"/>
        <v>#DIV/0!</v>
      </c>
      <c r="P34" s="218" t="e">
        <f t="shared" si="1"/>
        <v>#DIV/0!</v>
      </c>
      <c r="Q34" s="218" t="e">
        <f t="shared" si="1"/>
        <v>#DIV/0!</v>
      </c>
      <c r="R34" s="218" t="e">
        <f>AVERAGE(R3:R33)</f>
        <v>#DIV/0!</v>
      </c>
      <c r="S34" s="218" t="e">
        <f aca="true" t="shared" si="2" ref="S34:Y34">AVERAGE(S3:S33)</f>
        <v>#DIV/0!</v>
      </c>
      <c r="T34" s="218" t="e">
        <f t="shared" si="2"/>
        <v>#DIV/0!</v>
      </c>
      <c r="U34" s="218" t="e">
        <f t="shared" si="2"/>
        <v>#DIV/0!</v>
      </c>
      <c r="V34" s="218" t="e">
        <f t="shared" si="2"/>
        <v>#DIV/0!</v>
      </c>
      <c r="W34" s="218" t="e">
        <f t="shared" si="2"/>
        <v>#DIV/0!</v>
      </c>
      <c r="X34" s="218" t="e">
        <f t="shared" si="2"/>
        <v>#DIV/0!</v>
      </c>
      <c r="Y34" s="218" t="e">
        <f t="shared" si="2"/>
        <v>#DIV/0!</v>
      </c>
      <c r="Z34" s="218" t="e">
        <f>AVERAGE(B3:Y33)</f>
        <v>#DIV/0!</v>
      </c>
      <c r="AA34" s="219" t="e">
        <f>(AVERAGE(最高))</f>
        <v>#DIV/0!</v>
      </c>
      <c r="AB34" s="220"/>
      <c r="AC34" s="221"/>
      <c r="AD34" s="219" t="e">
        <f>(AVERAGE(最低))</f>
        <v>#DIV/0!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12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13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14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15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16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17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18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19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20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21</v>
      </c>
      <c r="B45" s="205"/>
      <c r="C45" s="205" t="s">
        <v>4</v>
      </c>
      <c r="D45" s="207" t="s">
        <v>7</v>
      </c>
      <c r="E45" s="198"/>
      <c r="F45" s="206" t="s">
        <v>22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0</v>
      </c>
      <c r="C46" s="3"/>
      <c r="D46" s="159"/>
      <c r="E46" s="198"/>
      <c r="F46" s="156"/>
      <c r="G46" s="157">
        <f>MIN(最低)</f>
        <v>0</v>
      </c>
      <c r="H46" s="3"/>
      <c r="I46" s="256"/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3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15" t="e">
        <f aca="true" t="shared" si="0" ref="Z3:Z33">AVERAGE(B3:Y3)</f>
        <v>#DIV/0!</v>
      </c>
      <c r="AA3" s="151" t="s">
        <v>10</v>
      </c>
      <c r="AB3" s="152"/>
      <c r="AC3" s="2">
        <v>1</v>
      </c>
      <c r="AD3" s="151" t="s">
        <v>10</v>
      </c>
      <c r="AE3" s="254"/>
      <c r="AF3" s="1"/>
    </row>
    <row r="4" spans="1:32" ht="11.25" customHeight="1">
      <c r="A4" s="216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9"/>
      <c r="T4" s="208"/>
      <c r="U4" s="208"/>
      <c r="V4" s="208"/>
      <c r="W4" s="208"/>
      <c r="X4" s="208"/>
      <c r="Y4" s="208"/>
      <c r="Z4" s="215" t="e">
        <f t="shared" si="0"/>
        <v>#DIV/0!</v>
      </c>
      <c r="AA4" s="151" t="s">
        <v>10</v>
      </c>
      <c r="AB4" s="152"/>
      <c r="AC4" s="2">
        <v>2</v>
      </c>
      <c r="AD4" s="151" t="s">
        <v>10</v>
      </c>
      <c r="AE4" s="254"/>
      <c r="AF4" s="1"/>
    </row>
    <row r="5" spans="1:32" ht="11.25" customHeight="1">
      <c r="A5" s="216">
        <v>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15" t="e">
        <f t="shared" si="0"/>
        <v>#DIV/0!</v>
      </c>
      <c r="AA5" s="151" t="s">
        <v>10</v>
      </c>
      <c r="AB5" s="152"/>
      <c r="AC5" s="2">
        <v>3</v>
      </c>
      <c r="AD5" s="151" t="s">
        <v>10</v>
      </c>
      <c r="AE5" s="254"/>
      <c r="AF5" s="1"/>
    </row>
    <row r="6" spans="1:32" ht="11.25" customHeight="1">
      <c r="A6" s="216">
        <v>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15" t="e">
        <f t="shared" si="0"/>
        <v>#DIV/0!</v>
      </c>
      <c r="AA6" s="151" t="s">
        <v>10</v>
      </c>
      <c r="AB6" s="152"/>
      <c r="AC6" s="2">
        <v>4</v>
      </c>
      <c r="AD6" s="151" t="s">
        <v>10</v>
      </c>
      <c r="AE6" s="254"/>
      <c r="AF6" s="1"/>
    </row>
    <row r="7" spans="1:32" ht="11.25" customHeight="1">
      <c r="A7" s="216">
        <v>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15" t="e">
        <f t="shared" si="0"/>
        <v>#DIV/0!</v>
      </c>
      <c r="AA7" s="151" t="s">
        <v>10</v>
      </c>
      <c r="AB7" s="152"/>
      <c r="AC7" s="2">
        <v>5</v>
      </c>
      <c r="AD7" s="151" t="s">
        <v>10</v>
      </c>
      <c r="AE7" s="254"/>
      <c r="AF7" s="1"/>
    </row>
    <row r="8" spans="1:32" ht="11.25" customHeight="1">
      <c r="A8" s="216">
        <v>6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15" t="e">
        <f t="shared" si="0"/>
        <v>#DIV/0!</v>
      </c>
      <c r="AA8" s="151" t="s">
        <v>10</v>
      </c>
      <c r="AB8" s="152"/>
      <c r="AC8" s="2">
        <v>6</v>
      </c>
      <c r="AD8" s="151" t="s">
        <v>10</v>
      </c>
      <c r="AE8" s="254"/>
      <c r="AF8" s="1"/>
    </row>
    <row r="9" spans="1:32" ht="11.25" customHeight="1">
      <c r="A9" s="216">
        <v>7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15" t="e">
        <f t="shared" si="0"/>
        <v>#DIV/0!</v>
      </c>
      <c r="AA9" s="151" t="s">
        <v>10</v>
      </c>
      <c r="AB9" s="152"/>
      <c r="AC9" s="2">
        <v>7</v>
      </c>
      <c r="AD9" s="151" t="s">
        <v>10</v>
      </c>
      <c r="AE9" s="254"/>
      <c r="AF9" s="1"/>
    </row>
    <row r="10" spans="1:32" ht="11.25" customHeight="1">
      <c r="A10" s="216">
        <v>8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15" t="e">
        <f t="shared" si="0"/>
        <v>#DIV/0!</v>
      </c>
      <c r="AA10" s="151" t="s">
        <v>10</v>
      </c>
      <c r="AB10" s="152"/>
      <c r="AC10" s="2">
        <v>8</v>
      </c>
      <c r="AD10" s="151" t="s">
        <v>10</v>
      </c>
      <c r="AE10" s="254"/>
      <c r="AF10" s="1"/>
    </row>
    <row r="11" spans="1:32" ht="11.25" customHeight="1">
      <c r="A11" s="216">
        <v>9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15" t="e">
        <f t="shared" si="0"/>
        <v>#DIV/0!</v>
      </c>
      <c r="AA11" s="151" t="s">
        <v>10</v>
      </c>
      <c r="AB11" s="152"/>
      <c r="AC11" s="2">
        <v>9</v>
      </c>
      <c r="AD11" s="151" t="s">
        <v>10</v>
      </c>
      <c r="AE11" s="254"/>
      <c r="AF11" s="1"/>
    </row>
    <row r="12" spans="1:32" ht="11.25" customHeight="1">
      <c r="A12" s="224">
        <v>10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25" t="e">
        <f t="shared" si="0"/>
        <v>#DIV/0!</v>
      </c>
      <c r="AA12" s="157" t="s">
        <v>10</v>
      </c>
      <c r="AB12" s="211"/>
      <c r="AC12" s="212">
        <v>10</v>
      </c>
      <c r="AD12" s="157" t="s">
        <v>10</v>
      </c>
      <c r="AE12" s="255"/>
      <c r="AF12" s="1"/>
    </row>
    <row r="13" spans="1:32" ht="11.25" customHeight="1">
      <c r="A13" s="216">
        <v>11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15" t="e">
        <f t="shared" si="0"/>
        <v>#DIV/0!</v>
      </c>
      <c r="AA13" s="151" t="s">
        <v>10</v>
      </c>
      <c r="AB13" s="152"/>
      <c r="AC13" s="2">
        <v>11</v>
      </c>
      <c r="AD13" s="151" t="s">
        <v>10</v>
      </c>
      <c r="AE13" s="254"/>
      <c r="AF13" s="1"/>
    </row>
    <row r="14" spans="1:32" ht="11.25" customHeight="1">
      <c r="A14" s="216">
        <v>12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15" t="e">
        <f t="shared" si="0"/>
        <v>#DIV/0!</v>
      </c>
      <c r="AA14" s="151" t="s">
        <v>10</v>
      </c>
      <c r="AB14" s="152"/>
      <c r="AC14" s="2">
        <v>12</v>
      </c>
      <c r="AD14" s="151" t="s">
        <v>10</v>
      </c>
      <c r="AE14" s="254"/>
      <c r="AF14" s="1"/>
    </row>
    <row r="15" spans="1:32" ht="11.25" customHeight="1">
      <c r="A15" s="216">
        <v>13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15" t="e">
        <f t="shared" si="0"/>
        <v>#DIV/0!</v>
      </c>
      <c r="AA15" s="151" t="s">
        <v>10</v>
      </c>
      <c r="AB15" s="152"/>
      <c r="AC15" s="2">
        <v>13</v>
      </c>
      <c r="AD15" s="151" t="s">
        <v>10</v>
      </c>
      <c r="AE15" s="254"/>
      <c r="AF15" s="1"/>
    </row>
    <row r="16" spans="1:32" ht="11.25" customHeight="1">
      <c r="A16" s="216">
        <v>14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15" t="e">
        <f t="shared" si="0"/>
        <v>#DIV/0!</v>
      </c>
      <c r="AA16" s="151" t="s">
        <v>10</v>
      </c>
      <c r="AB16" s="152"/>
      <c r="AC16" s="2">
        <v>14</v>
      </c>
      <c r="AD16" s="151" t="s">
        <v>10</v>
      </c>
      <c r="AE16" s="254"/>
      <c r="AF16" s="1"/>
    </row>
    <row r="17" spans="1:32" ht="11.25" customHeight="1">
      <c r="A17" s="216">
        <v>15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15" t="e">
        <f t="shared" si="0"/>
        <v>#DIV/0!</v>
      </c>
      <c r="AA17" s="151" t="s">
        <v>10</v>
      </c>
      <c r="AB17" s="152"/>
      <c r="AC17" s="2">
        <v>15</v>
      </c>
      <c r="AD17" s="151" t="s">
        <v>10</v>
      </c>
      <c r="AE17" s="254"/>
      <c r="AF17" s="1"/>
    </row>
    <row r="18" spans="1:32" ht="11.25" customHeight="1">
      <c r="A18" s="216">
        <v>16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15" t="e">
        <f t="shared" si="0"/>
        <v>#DIV/0!</v>
      </c>
      <c r="AA18" s="151" t="s">
        <v>10</v>
      </c>
      <c r="AB18" s="152"/>
      <c r="AC18" s="2">
        <v>16</v>
      </c>
      <c r="AD18" s="151" t="s">
        <v>10</v>
      </c>
      <c r="AE18" s="254"/>
      <c r="AF18" s="1"/>
    </row>
    <row r="19" spans="1:32" ht="11.25" customHeight="1">
      <c r="A19" s="216">
        <v>17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15" t="e">
        <f t="shared" si="0"/>
        <v>#DIV/0!</v>
      </c>
      <c r="AA19" s="151" t="s">
        <v>10</v>
      </c>
      <c r="AB19" s="152"/>
      <c r="AC19" s="2">
        <v>17</v>
      </c>
      <c r="AD19" s="151" t="s">
        <v>10</v>
      </c>
      <c r="AE19" s="254"/>
      <c r="AF19" s="1"/>
    </row>
    <row r="20" spans="1:32" ht="11.25" customHeight="1">
      <c r="A20" s="216">
        <v>18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15" t="e">
        <f t="shared" si="0"/>
        <v>#DIV/0!</v>
      </c>
      <c r="AA20" s="151" t="s">
        <v>10</v>
      </c>
      <c r="AB20" s="152"/>
      <c r="AC20" s="2">
        <v>18</v>
      </c>
      <c r="AD20" s="151" t="s">
        <v>10</v>
      </c>
      <c r="AE20" s="254"/>
      <c r="AF20" s="1"/>
    </row>
    <row r="21" spans="1:32" ht="11.25" customHeight="1">
      <c r="A21" s="216">
        <v>19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15" t="e">
        <f t="shared" si="0"/>
        <v>#DIV/0!</v>
      </c>
      <c r="AA21" s="151" t="s">
        <v>10</v>
      </c>
      <c r="AB21" s="152"/>
      <c r="AC21" s="2">
        <v>19</v>
      </c>
      <c r="AD21" s="151" t="s">
        <v>10</v>
      </c>
      <c r="AE21" s="254"/>
      <c r="AF21" s="1"/>
    </row>
    <row r="22" spans="1:32" ht="11.25" customHeight="1">
      <c r="A22" s="224">
        <v>20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25" t="e">
        <f t="shared" si="0"/>
        <v>#DIV/0!</v>
      </c>
      <c r="AA22" s="157" t="s">
        <v>10</v>
      </c>
      <c r="AB22" s="211"/>
      <c r="AC22" s="212">
        <v>20</v>
      </c>
      <c r="AD22" s="157" t="s">
        <v>10</v>
      </c>
      <c r="AE22" s="255"/>
      <c r="AF22" s="1"/>
    </row>
    <row r="23" spans="1:32" ht="11.25" customHeight="1">
      <c r="A23" s="216">
        <v>21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15" t="e">
        <f t="shared" si="0"/>
        <v>#DIV/0!</v>
      </c>
      <c r="AA23" s="151" t="s">
        <v>10</v>
      </c>
      <c r="AB23" s="152"/>
      <c r="AC23" s="2">
        <v>21</v>
      </c>
      <c r="AD23" s="151" t="s">
        <v>10</v>
      </c>
      <c r="AE23" s="254"/>
      <c r="AF23" s="1"/>
    </row>
    <row r="24" spans="1:32" ht="11.25" customHeight="1">
      <c r="A24" s="216">
        <v>22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15" t="e">
        <f t="shared" si="0"/>
        <v>#DIV/0!</v>
      </c>
      <c r="AA24" s="151" t="s">
        <v>10</v>
      </c>
      <c r="AB24" s="152"/>
      <c r="AC24" s="2">
        <v>22</v>
      </c>
      <c r="AD24" s="151" t="s">
        <v>10</v>
      </c>
      <c r="AE24" s="254"/>
      <c r="AF24" s="1"/>
    </row>
    <row r="25" spans="1:32" ht="11.25" customHeight="1">
      <c r="A25" s="216">
        <v>23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15" t="e">
        <f t="shared" si="0"/>
        <v>#DIV/0!</v>
      </c>
      <c r="AA25" s="151" t="s">
        <v>10</v>
      </c>
      <c r="AB25" s="152"/>
      <c r="AC25" s="2">
        <v>23</v>
      </c>
      <c r="AD25" s="151" t="s">
        <v>10</v>
      </c>
      <c r="AE25" s="254"/>
      <c r="AF25" s="1"/>
    </row>
    <row r="26" spans="1:32" ht="11.25" customHeight="1">
      <c r="A26" s="216">
        <v>24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15" t="e">
        <f t="shared" si="0"/>
        <v>#DIV/0!</v>
      </c>
      <c r="AA26" s="151" t="s">
        <v>10</v>
      </c>
      <c r="AB26" s="152"/>
      <c r="AC26" s="2">
        <v>24</v>
      </c>
      <c r="AD26" s="151" t="s">
        <v>10</v>
      </c>
      <c r="AE26" s="254"/>
      <c r="AF26" s="1"/>
    </row>
    <row r="27" spans="1:32" ht="11.25" customHeight="1">
      <c r="A27" s="216">
        <v>25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15" t="e">
        <f t="shared" si="0"/>
        <v>#DIV/0!</v>
      </c>
      <c r="AA27" s="151" t="s">
        <v>10</v>
      </c>
      <c r="AB27" s="152"/>
      <c r="AC27" s="2">
        <v>25</v>
      </c>
      <c r="AD27" s="151" t="s">
        <v>10</v>
      </c>
      <c r="AE27" s="254"/>
      <c r="AF27" s="1"/>
    </row>
    <row r="28" spans="1:32" ht="11.25" customHeight="1">
      <c r="A28" s="216">
        <v>26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15" t="e">
        <f t="shared" si="0"/>
        <v>#DIV/0!</v>
      </c>
      <c r="AA28" s="151" t="s">
        <v>10</v>
      </c>
      <c r="AB28" s="152"/>
      <c r="AC28" s="2">
        <v>26</v>
      </c>
      <c r="AD28" s="151" t="s">
        <v>10</v>
      </c>
      <c r="AE28" s="254"/>
      <c r="AF28" s="1"/>
    </row>
    <row r="29" spans="1:32" ht="11.25" customHeight="1">
      <c r="A29" s="216">
        <v>27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15" t="e">
        <f t="shared" si="0"/>
        <v>#DIV/0!</v>
      </c>
      <c r="AA29" s="151" t="s">
        <v>10</v>
      </c>
      <c r="AB29" s="152"/>
      <c r="AC29" s="2">
        <v>27</v>
      </c>
      <c r="AD29" s="151" t="s">
        <v>10</v>
      </c>
      <c r="AE29" s="254"/>
      <c r="AF29" s="1"/>
    </row>
    <row r="30" spans="1:32" ht="11.25" customHeight="1">
      <c r="A30" s="216">
        <v>28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15" t="e">
        <f t="shared" si="0"/>
        <v>#DIV/0!</v>
      </c>
      <c r="AA30" s="151" t="s">
        <v>10</v>
      </c>
      <c r="AB30" s="152"/>
      <c r="AC30" s="2">
        <v>28</v>
      </c>
      <c r="AD30" s="151" t="s">
        <v>10</v>
      </c>
      <c r="AE30" s="254"/>
      <c r="AF30" s="1"/>
    </row>
    <row r="31" spans="1:32" ht="11.25" customHeight="1">
      <c r="A31" s="216">
        <v>29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15" t="e">
        <f t="shared" si="0"/>
        <v>#DIV/0!</v>
      </c>
      <c r="AA31" s="151" t="s">
        <v>10</v>
      </c>
      <c r="AB31" s="152"/>
      <c r="AC31" s="2">
        <v>29</v>
      </c>
      <c r="AD31" s="151" t="s">
        <v>10</v>
      </c>
      <c r="AE31" s="254"/>
      <c r="AF31" s="1"/>
    </row>
    <row r="32" spans="1:32" ht="11.25" customHeight="1">
      <c r="A32" s="216">
        <v>30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15" t="e">
        <f t="shared" si="0"/>
        <v>#DIV/0!</v>
      </c>
      <c r="AA32" s="151" t="s">
        <v>10</v>
      </c>
      <c r="AB32" s="152"/>
      <c r="AC32" s="2">
        <v>30</v>
      </c>
      <c r="AD32" s="151" t="s">
        <v>10</v>
      </c>
      <c r="AE32" s="254"/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 t="e">
        <f t="shared" si="0"/>
        <v>#DIV/0!</v>
      </c>
      <c r="AA33" s="151" t="s">
        <v>10</v>
      </c>
      <c r="AB33" s="152"/>
      <c r="AC33" s="2">
        <v>31</v>
      </c>
      <c r="AD33" s="151" t="s">
        <v>10</v>
      </c>
      <c r="AE33" s="254"/>
      <c r="AF33" s="1"/>
    </row>
    <row r="34" spans="1:32" ht="15" customHeight="1">
      <c r="A34" s="217" t="s">
        <v>11</v>
      </c>
      <c r="B34" s="218" t="e">
        <f aca="true" t="shared" si="1" ref="B34:Q34">AVERAGE(B3:B33)</f>
        <v>#DIV/0!</v>
      </c>
      <c r="C34" s="218" t="e">
        <f t="shared" si="1"/>
        <v>#DIV/0!</v>
      </c>
      <c r="D34" s="218" t="e">
        <f t="shared" si="1"/>
        <v>#DIV/0!</v>
      </c>
      <c r="E34" s="218" t="e">
        <f t="shared" si="1"/>
        <v>#DIV/0!</v>
      </c>
      <c r="F34" s="218" t="e">
        <f t="shared" si="1"/>
        <v>#DIV/0!</v>
      </c>
      <c r="G34" s="218" t="e">
        <f t="shared" si="1"/>
        <v>#DIV/0!</v>
      </c>
      <c r="H34" s="218" t="e">
        <f t="shared" si="1"/>
        <v>#DIV/0!</v>
      </c>
      <c r="I34" s="218" t="e">
        <f t="shared" si="1"/>
        <v>#DIV/0!</v>
      </c>
      <c r="J34" s="218" t="e">
        <f t="shared" si="1"/>
        <v>#DIV/0!</v>
      </c>
      <c r="K34" s="218" t="e">
        <f t="shared" si="1"/>
        <v>#DIV/0!</v>
      </c>
      <c r="L34" s="218" t="e">
        <f t="shared" si="1"/>
        <v>#DIV/0!</v>
      </c>
      <c r="M34" s="218" t="e">
        <f t="shared" si="1"/>
        <v>#DIV/0!</v>
      </c>
      <c r="N34" s="218" t="e">
        <f t="shared" si="1"/>
        <v>#DIV/0!</v>
      </c>
      <c r="O34" s="218" t="e">
        <f t="shared" si="1"/>
        <v>#DIV/0!</v>
      </c>
      <c r="P34" s="218" t="e">
        <f t="shared" si="1"/>
        <v>#DIV/0!</v>
      </c>
      <c r="Q34" s="218" t="e">
        <f t="shared" si="1"/>
        <v>#DIV/0!</v>
      </c>
      <c r="R34" s="218" t="e">
        <f>AVERAGE(R3:R33)</f>
        <v>#DIV/0!</v>
      </c>
      <c r="S34" s="218" t="e">
        <f aca="true" t="shared" si="2" ref="S34:Y34">AVERAGE(S3:S33)</f>
        <v>#DIV/0!</v>
      </c>
      <c r="T34" s="218" t="e">
        <f t="shared" si="2"/>
        <v>#DIV/0!</v>
      </c>
      <c r="U34" s="218" t="e">
        <f t="shared" si="2"/>
        <v>#DIV/0!</v>
      </c>
      <c r="V34" s="218" t="e">
        <f t="shared" si="2"/>
        <v>#DIV/0!</v>
      </c>
      <c r="W34" s="218" t="e">
        <f t="shared" si="2"/>
        <v>#DIV/0!</v>
      </c>
      <c r="X34" s="218" t="e">
        <f t="shared" si="2"/>
        <v>#DIV/0!</v>
      </c>
      <c r="Y34" s="218" t="e">
        <f t="shared" si="2"/>
        <v>#DIV/0!</v>
      </c>
      <c r="Z34" s="218" t="e">
        <f>AVERAGE(B3:Y33)</f>
        <v>#DIV/0!</v>
      </c>
      <c r="AA34" s="219" t="e">
        <f>(AVERAGE(最高))</f>
        <v>#DIV/0!</v>
      </c>
      <c r="AB34" s="220"/>
      <c r="AC34" s="221"/>
      <c r="AD34" s="219" t="e">
        <f>(AVERAGE(最低))</f>
        <v>#DIV/0!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12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13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14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15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16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17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18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19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20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21</v>
      </c>
      <c r="B45" s="205"/>
      <c r="C45" s="205" t="s">
        <v>4</v>
      </c>
      <c r="D45" s="207" t="s">
        <v>7</v>
      </c>
      <c r="E45" s="198"/>
      <c r="F45" s="206" t="s">
        <v>22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0</v>
      </c>
      <c r="C46" s="3"/>
      <c r="D46" s="159"/>
      <c r="E46" s="198"/>
      <c r="F46" s="156"/>
      <c r="G46" s="157">
        <f>MIN(最低)</f>
        <v>0</v>
      </c>
      <c r="H46" s="3"/>
      <c r="I46" s="256"/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4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15" t="e">
        <f aca="true" t="shared" si="0" ref="Z3:Z32">AVERAGE(B3:Y3)</f>
        <v>#DIV/0!</v>
      </c>
      <c r="AA3" s="151" t="s">
        <v>10</v>
      </c>
      <c r="AB3" s="152"/>
      <c r="AC3" s="2">
        <v>1</v>
      </c>
      <c r="AD3" s="151" t="s">
        <v>10</v>
      </c>
      <c r="AE3" s="254"/>
      <c r="AF3" s="1"/>
    </row>
    <row r="4" spans="1:32" ht="11.25" customHeight="1">
      <c r="A4" s="216">
        <v>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9"/>
      <c r="T4" s="208"/>
      <c r="U4" s="208"/>
      <c r="V4" s="208"/>
      <c r="W4" s="208"/>
      <c r="X4" s="208"/>
      <c r="Y4" s="208"/>
      <c r="Z4" s="215" t="e">
        <f t="shared" si="0"/>
        <v>#DIV/0!</v>
      </c>
      <c r="AA4" s="151" t="s">
        <v>10</v>
      </c>
      <c r="AB4" s="152"/>
      <c r="AC4" s="2">
        <v>2</v>
      </c>
      <c r="AD4" s="151" t="s">
        <v>10</v>
      </c>
      <c r="AE4" s="254"/>
      <c r="AF4" s="1"/>
    </row>
    <row r="5" spans="1:32" ht="11.25" customHeight="1">
      <c r="A5" s="216">
        <v>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15" t="e">
        <f t="shared" si="0"/>
        <v>#DIV/0!</v>
      </c>
      <c r="AA5" s="151" t="s">
        <v>10</v>
      </c>
      <c r="AB5" s="152"/>
      <c r="AC5" s="2">
        <v>3</v>
      </c>
      <c r="AD5" s="151" t="s">
        <v>10</v>
      </c>
      <c r="AE5" s="254"/>
      <c r="AF5" s="1"/>
    </row>
    <row r="6" spans="1:32" ht="11.25" customHeight="1">
      <c r="A6" s="216">
        <v>4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15" t="e">
        <f t="shared" si="0"/>
        <v>#DIV/0!</v>
      </c>
      <c r="AA6" s="151" t="s">
        <v>10</v>
      </c>
      <c r="AB6" s="152"/>
      <c r="AC6" s="2">
        <v>4</v>
      </c>
      <c r="AD6" s="151" t="s">
        <v>10</v>
      </c>
      <c r="AE6" s="254"/>
      <c r="AF6" s="1"/>
    </row>
    <row r="7" spans="1:32" ht="11.25" customHeight="1">
      <c r="A7" s="216">
        <v>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15" t="e">
        <f t="shared" si="0"/>
        <v>#DIV/0!</v>
      </c>
      <c r="AA7" s="151" t="s">
        <v>10</v>
      </c>
      <c r="AB7" s="152"/>
      <c r="AC7" s="2">
        <v>5</v>
      </c>
      <c r="AD7" s="151" t="s">
        <v>10</v>
      </c>
      <c r="AE7" s="254"/>
      <c r="AF7" s="1"/>
    </row>
    <row r="8" spans="1:32" ht="11.25" customHeight="1">
      <c r="A8" s="216">
        <v>6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15" t="e">
        <f t="shared" si="0"/>
        <v>#DIV/0!</v>
      </c>
      <c r="AA8" s="151" t="s">
        <v>10</v>
      </c>
      <c r="AB8" s="152"/>
      <c r="AC8" s="2">
        <v>6</v>
      </c>
      <c r="AD8" s="151" t="s">
        <v>10</v>
      </c>
      <c r="AE8" s="254"/>
      <c r="AF8" s="1"/>
    </row>
    <row r="9" spans="1:32" ht="11.25" customHeight="1">
      <c r="A9" s="216">
        <v>7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15" t="e">
        <f t="shared" si="0"/>
        <v>#DIV/0!</v>
      </c>
      <c r="AA9" s="151" t="s">
        <v>10</v>
      </c>
      <c r="AB9" s="152"/>
      <c r="AC9" s="2">
        <v>7</v>
      </c>
      <c r="AD9" s="151" t="s">
        <v>10</v>
      </c>
      <c r="AE9" s="254"/>
      <c r="AF9" s="1"/>
    </row>
    <row r="10" spans="1:32" ht="11.25" customHeight="1">
      <c r="A10" s="216">
        <v>8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15" t="e">
        <f t="shared" si="0"/>
        <v>#DIV/0!</v>
      </c>
      <c r="AA10" s="151" t="s">
        <v>10</v>
      </c>
      <c r="AB10" s="152"/>
      <c r="AC10" s="2">
        <v>8</v>
      </c>
      <c r="AD10" s="151" t="s">
        <v>10</v>
      </c>
      <c r="AE10" s="254"/>
      <c r="AF10" s="1"/>
    </row>
    <row r="11" spans="1:32" ht="11.25" customHeight="1">
      <c r="A11" s="216">
        <v>9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15" t="e">
        <f t="shared" si="0"/>
        <v>#DIV/0!</v>
      </c>
      <c r="AA11" s="151" t="s">
        <v>10</v>
      </c>
      <c r="AB11" s="152"/>
      <c r="AC11" s="2">
        <v>9</v>
      </c>
      <c r="AD11" s="151" t="s">
        <v>10</v>
      </c>
      <c r="AE11" s="254"/>
      <c r="AF11" s="1"/>
    </row>
    <row r="12" spans="1:32" ht="11.25" customHeight="1">
      <c r="A12" s="224">
        <v>10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25" t="e">
        <f t="shared" si="0"/>
        <v>#DIV/0!</v>
      </c>
      <c r="AA12" s="157" t="s">
        <v>10</v>
      </c>
      <c r="AB12" s="211"/>
      <c r="AC12" s="212">
        <v>10</v>
      </c>
      <c r="AD12" s="157" t="s">
        <v>10</v>
      </c>
      <c r="AE12" s="255"/>
      <c r="AF12" s="1"/>
    </row>
    <row r="13" spans="1:32" ht="11.25" customHeight="1">
      <c r="A13" s="216">
        <v>11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15" t="e">
        <f t="shared" si="0"/>
        <v>#DIV/0!</v>
      </c>
      <c r="AA13" s="151" t="s">
        <v>10</v>
      </c>
      <c r="AB13" s="152"/>
      <c r="AC13" s="2">
        <v>11</v>
      </c>
      <c r="AD13" s="151" t="s">
        <v>10</v>
      </c>
      <c r="AE13" s="254"/>
      <c r="AF13" s="1"/>
    </row>
    <row r="14" spans="1:32" ht="11.25" customHeight="1">
      <c r="A14" s="216">
        <v>12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15" t="e">
        <f t="shared" si="0"/>
        <v>#DIV/0!</v>
      </c>
      <c r="AA14" s="151" t="s">
        <v>10</v>
      </c>
      <c r="AB14" s="152"/>
      <c r="AC14" s="2">
        <v>12</v>
      </c>
      <c r="AD14" s="151" t="s">
        <v>10</v>
      </c>
      <c r="AE14" s="254"/>
      <c r="AF14" s="1"/>
    </row>
    <row r="15" spans="1:32" ht="11.25" customHeight="1">
      <c r="A15" s="216">
        <v>13</v>
      </c>
      <c r="B15" s="208">
        <v>9.0600004196167</v>
      </c>
      <c r="C15" s="208">
        <v>8.380000114440918</v>
      </c>
      <c r="D15" s="208">
        <v>7.369999885559082</v>
      </c>
      <c r="E15" s="208">
        <v>6.3979997634887695</v>
      </c>
      <c r="F15" s="208">
        <v>6.460999965667725</v>
      </c>
      <c r="G15" s="208">
        <v>5.828999996185303</v>
      </c>
      <c r="H15" s="208">
        <v>8.430000305175781</v>
      </c>
      <c r="I15" s="208">
        <v>10.550000190734863</v>
      </c>
      <c r="J15" s="208">
        <v>14.140000343322754</v>
      </c>
      <c r="K15" s="208">
        <v>16.579999923706055</v>
      </c>
      <c r="L15" s="208">
        <v>14.4399995803833</v>
      </c>
      <c r="M15" s="208">
        <v>14.720000267028809</v>
      </c>
      <c r="N15" s="208">
        <v>15.720000267028809</v>
      </c>
      <c r="O15" s="208">
        <v>15.609999656677246</v>
      </c>
      <c r="P15" s="208">
        <v>15.460000038146973</v>
      </c>
      <c r="Q15" s="208">
        <v>14.970000267028809</v>
      </c>
      <c r="R15" s="208">
        <v>14.739999771118164</v>
      </c>
      <c r="S15" s="208">
        <v>14.149999618530273</v>
      </c>
      <c r="T15" s="208">
        <v>13.979999542236328</v>
      </c>
      <c r="U15" s="208">
        <v>12.9399995803833</v>
      </c>
      <c r="V15" s="208">
        <v>12.680000305175781</v>
      </c>
      <c r="W15" s="208">
        <v>12.529999732971191</v>
      </c>
      <c r="X15" s="208">
        <v>12.899999618530273</v>
      </c>
      <c r="Y15" s="208">
        <v>12.989999771118164</v>
      </c>
      <c r="Z15" s="215">
        <f t="shared" si="0"/>
        <v>12.126166621843973</v>
      </c>
      <c r="AA15" s="151" t="s">
        <v>10</v>
      </c>
      <c r="AB15" s="152"/>
      <c r="AC15" s="2">
        <v>13</v>
      </c>
      <c r="AD15" s="151" t="s">
        <v>10</v>
      </c>
      <c r="AE15" s="254"/>
      <c r="AF15" s="1"/>
    </row>
    <row r="16" spans="1:32" ht="11.25" customHeight="1">
      <c r="A16" s="216">
        <v>14</v>
      </c>
      <c r="B16" s="208">
        <v>10.069999694824219</v>
      </c>
      <c r="C16" s="208">
        <v>9.149999618530273</v>
      </c>
      <c r="D16" s="208">
        <v>8.65999984741211</v>
      </c>
      <c r="E16" s="208">
        <v>8.550000190734863</v>
      </c>
      <c r="F16" s="208">
        <v>9.119999885559082</v>
      </c>
      <c r="G16" s="208">
        <v>8.34000015258789</v>
      </c>
      <c r="H16" s="208">
        <v>10.399999618530273</v>
      </c>
      <c r="I16" s="208">
        <v>12.6899995803833</v>
      </c>
      <c r="J16" s="208">
        <v>15.710000038146973</v>
      </c>
      <c r="K16" s="208">
        <v>16.899999618530273</v>
      </c>
      <c r="L16" s="208">
        <v>16.610000610351562</v>
      </c>
      <c r="M16" s="208">
        <v>16.899999618530273</v>
      </c>
      <c r="N16" s="208">
        <v>16.399999618530273</v>
      </c>
      <c r="O16" s="208">
        <v>16.1200008392334</v>
      </c>
      <c r="P16" s="208">
        <v>15.760000228881836</v>
      </c>
      <c r="Q16" s="208">
        <v>15.619999885559082</v>
      </c>
      <c r="R16" s="208">
        <v>16.770000457763672</v>
      </c>
      <c r="S16" s="208">
        <v>17.65999984741211</v>
      </c>
      <c r="T16" s="208">
        <v>17.09000015258789</v>
      </c>
      <c r="U16" s="208">
        <v>15.859999656677246</v>
      </c>
      <c r="V16" s="208">
        <v>15.739999771118164</v>
      </c>
      <c r="W16" s="208">
        <v>14.770000457763672</v>
      </c>
      <c r="X16" s="208">
        <v>14.609999656677246</v>
      </c>
      <c r="Y16" s="208">
        <v>13.350000381469727</v>
      </c>
      <c r="Z16" s="215">
        <f t="shared" si="0"/>
        <v>13.868749976158142</v>
      </c>
      <c r="AA16" s="151">
        <v>17.809999465942383</v>
      </c>
      <c r="AB16" s="152" t="s">
        <v>23</v>
      </c>
      <c r="AC16" s="2">
        <v>14</v>
      </c>
      <c r="AD16" s="151">
        <v>7.550000190734863</v>
      </c>
      <c r="AE16" s="254" t="s">
        <v>24</v>
      </c>
      <c r="AF16" s="1"/>
    </row>
    <row r="17" spans="1:32" ht="11.25" customHeight="1">
      <c r="A17" s="216">
        <v>15</v>
      </c>
      <c r="B17" s="208">
        <v>10.5</v>
      </c>
      <c r="C17" s="208">
        <v>9.899999618530273</v>
      </c>
      <c r="D17" s="208">
        <v>9.479999542236328</v>
      </c>
      <c r="E17" s="208">
        <v>8.329999923706055</v>
      </c>
      <c r="F17" s="208">
        <v>7.840000152587891</v>
      </c>
      <c r="G17" s="208">
        <v>7.690000057220459</v>
      </c>
      <c r="H17" s="208">
        <v>9.270000457763672</v>
      </c>
      <c r="I17" s="208">
        <v>13.1899995803833</v>
      </c>
      <c r="J17" s="208">
        <v>15.199999809265137</v>
      </c>
      <c r="K17" s="208">
        <v>16.559999465942383</v>
      </c>
      <c r="L17" s="208">
        <v>16.280000686645508</v>
      </c>
      <c r="M17" s="208">
        <v>15.880000114440918</v>
      </c>
      <c r="N17" s="208">
        <v>15.899999618530273</v>
      </c>
      <c r="O17" s="208">
        <v>16.549999237060547</v>
      </c>
      <c r="P17" s="208">
        <v>16.010000228881836</v>
      </c>
      <c r="Q17" s="208">
        <v>16.059999465942383</v>
      </c>
      <c r="R17" s="208">
        <v>14.09000015258789</v>
      </c>
      <c r="S17" s="208">
        <v>14.010000228881836</v>
      </c>
      <c r="T17" s="208">
        <v>13.279999732971191</v>
      </c>
      <c r="U17" s="208">
        <v>13.449999809265137</v>
      </c>
      <c r="V17" s="208">
        <v>13.039999961853027</v>
      </c>
      <c r="W17" s="208">
        <v>12.40999984741211</v>
      </c>
      <c r="X17" s="208">
        <v>10.59000015258789</v>
      </c>
      <c r="Y17" s="208">
        <v>11.130000114440918</v>
      </c>
      <c r="Z17" s="215">
        <f t="shared" si="0"/>
        <v>12.776666581630707</v>
      </c>
      <c r="AA17" s="151">
        <v>17.59000015258789</v>
      </c>
      <c r="AB17" s="152" t="s">
        <v>25</v>
      </c>
      <c r="AC17" s="2">
        <v>15</v>
      </c>
      <c r="AD17" s="151">
        <v>7.539999961853027</v>
      </c>
      <c r="AE17" s="254" t="s">
        <v>26</v>
      </c>
      <c r="AF17" s="1"/>
    </row>
    <row r="18" spans="1:32" ht="11.25" customHeight="1">
      <c r="A18" s="216">
        <v>16</v>
      </c>
      <c r="B18" s="208">
        <v>11.529999732971191</v>
      </c>
      <c r="C18" s="208">
        <v>10.239999771118164</v>
      </c>
      <c r="D18" s="208">
        <v>9.25</v>
      </c>
      <c r="E18" s="208">
        <v>7.900000095367432</v>
      </c>
      <c r="F18" s="208">
        <v>7.360000133514404</v>
      </c>
      <c r="G18" s="208">
        <v>7.570000171661377</v>
      </c>
      <c r="H18" s="208">
        <v>10.149999618530273</v>
      </c>
      <c r="I18" s="208">
        <v>12.90999984741211</v>
      </c>
      <c r="J18" s="208">
        <v>13.90999984741211</v>
      </c>
      <c r="K18" s="208">
        <v>14.260000228881836</v>
      </c>
      <c r="L18" s="208">
        <v>15.270000457763672</v>
      </c>
      <c r="M18" s="208">
        <v>15.779999732971191</v>
      </c>
      <c r="N18" s="208">
        <v>15.75</v>
      </c>
      <c r="O18" s="208">
        <v>15.210000038146973</v>
      </c>
      <c r="P18" s="208">
        <v>15.220000267028809</v>
      </c>
      <c r="Q18" s="208">
        <v>15.520000457763672</v>
      </c>
      <c r="R18" s="208">
        <v>14.600000381469727</v>
      </c>
      <c r="S18" s="208">
        <v>14.380000114440918</v>
      </c>
      <c r="T18" s="208">
        <v>14.489999771118164</v>
      </c>
      <c r="U18" s="208">
        <v>14.130000114440918</v>
      </c>
      <c r="V18" s="208">
        <v>13.449999809265137</v>
      </c>
      <c r="W18" s="208">
        <v>13.350000381469727</v>
      </c>
      <c r="X18" s="208">
        <v>13.479999542236328</v>
      </c>
      <c r="Y18" s="208">
        <v>13.40999984741211</v>
      </c>
      <c r="Z18" s="215">
        <f t="shared" si="0"/>
        <v>12.880000015099844</v>
      </c>
      <c r="AA18" s="151">
        <v>16.280000686645508</v>
      </c>
      <c r="AB18" s="152" t="s">
        <v>27</v>
      </c>
      <c r="AC18" s="2">
        <v>16</v>
      </c>
      <c r="AD18" s="151">
        <v>6.294000148773193</v>
      </c>
      <c r="AE18" s="254" t="s">
        <v>28</v>
      </c>
      <c r="AF18" s="1"/>
    </row>
    <row r="19" spans="1:32" ht="11.25" customHeight="1">
      <c r="A19" s="216">
        <v>17</v>
      </c>
      <c r="B19" s="208">
        <v>13.130000114440918</v>
      </c>
      <c r="C19" s="208">
        <v>13.199999809265137</v>
      </c>
      <c r="D19" s="208">
        <v>11.119999885559082</v>
      </c>
      <c r="E19" s="208">
        <v>9.6899995803833</v>
      </c>
      <c r="F19" s="208">
        <v>11.3100004196167</v>
      </c>
      <c r="G19" s="208">
        <v>10.420000076293945</v>
      </c>
      <c r="H19" s="208">
        <v>11.739999771118164</v>
      </c>
      <c r="I19" s="208">
        <v>14.75</v>
      </c>
      <c r="J19" s="208">
        <v>17.469999313354492</v>
      </c>
      <c r="K19" s="208">
        <v>20.139999389648438</v>
      </c>
      <c r="L19" s="208">
        <v>17.739999771118164</v>
      </c>
      <c r="M19" s="208">
        <v>17.549999237060547</v>
      </c>
      <c r="N19" s="208">
        <v>16.979999542236328</v>
      </c>
      <c r="O19" s="208">
        <v>17.43000030517578</v>
      </c>
      <c r="P19" s="208">
        <v>17.1299991607666</v>
      </c>
      <c r="Q19" s="208">
        <v>18.25</v>
      </c>
      <c r="R19" s="208">
        <v>17.989999771118164</v>
      </c>
      <c r="S19" s="208">
        <v>17.100000381469727</v>
      </c>
      <c r="T19" s="208">
        <v>17.68000030517578</v>
      </c>
      <c r="U19" s="208">
        <v>17.5</v>
      </c>
      <c r="V19" s="208">
        <v>16.739999771118164</v>
      </c>
      <c r="W19" s="208">
        <v>16.760000228881836</v>
      </c>
      <c r="X19" s="208">
        <v>15.930000305175781</v>
      </c>
      <c r="Y19" s="208">
        <v>15.170000076293945</v>
      </c>
      <c r="Z19" s="215">
        <f t="shared" si="0"/>
        <v>15.538333217302958</v>
      </c>
      <c r="AA19" s="151">
        <v>20.75</v>
      </c>
      <c r="AB19" s="152" t="s">
        <v>29</v>
      </c>
      <c r="AC19" s="2">
        <v>17</v>
      </c>
      <c r="AD19" s="151">
        <v>9.1899995803833</v>
      </c>
      <c r="AE19" s="254" t="s">
        <v>30</v>
      </c>
      <c r="AF19" s="1"/>
    </row>
    <row r="20" spans="1:32" ht="11.25" customHeight="1">
      <c r="A20" s="216">
        <v>18</v>
      </c>
      <c r="B20" s="208">
        <v>12.920000076293945</v>
      </c>
      <c r="C20" s="208">
        <v>11.869999885559082</v>
      </c>
      <c r="D20" s="208">
        <v>12.6899995803833</v>
      </c>
      <c r="E20" s="208">
        <v>11.15999984741211</v>
      </c>
      <c r="F20" s="208">
        <v>10.5</v>
      </c>
      <c r="G20" s="208">
        <v>13.369999885559082</v>
      </c>
      <c r="H20" s="208">
        <v>15.489999771118164</v>
      </c>
      <c r="I20" s="208">
        <v>17.270000457763672</v>
      </c>
      <c r="J20" s="208">
        <v>18.75</v>
      </c>
      <c r="K20" s="208">
        <v>19</v>
      </c>
      <c r="L20" s="208">
        <v>19.34000015258789</v>
      </c>
      <c r="M20" s="208">
        <v>19.139999389648438</v>
      </c>
      <c r="N20" s="208">
        <v>19.200000762939453</v>
      </c>
      <c r="O20" s="208">
        <v>17.889999389648438</v>
      </c>
      <c r="P20" s="208">
        <v>17.889999389648438</v>
      </c>
      <c r="Q20" s="208">
        <v>16.969999313354492</v>
      </c>
      <c r="R20" s="208">
        <v>16.739999771118164</v>
      </c>
      <c r="S20" s="208">
        <v>16.239999771118164</v>
      </c>
      <c r="T20" s="208">
        <v>16.399999618530273</v>
      </c>
      <c r="U20" s="208">
        <v>16.5</v>
      </c>
      <c r="V20" s="208">
        <v>16.6299991607666</v>
      </c>
      <c r="W20" s="208">
        <v>16.579999923706055</v>
      </c>
      <c r="X20" s="208">
        <v>14.960000038146973</v>
      </c>
      <c r="Y20" s="208">
        <v>14.600000381469727</v>
      </c>
      <c r="Z20" s="215">
        <f t="shared" si="0"/>
        <v>15.920833190282186</v>
      </c>
      <c r="AA20" s="151">
        <v>20.399999618530273</v>
      </c>
      <c r="AB20" s="152" t="s">
        <v>31</v>
      </c>
      <c r="AC20" s="2">
        <v>18</v>
      </c>
      <c r="AD20" s="151">
        <v>10.210000038146973</v>
      </c>
      <c r="AE20" s="254" t="s">
        <v>32</v>
      </c>
      <c r="AF20" s="1"/>
    </row>
    <row r="21" spans="1:32" ht="11.25" customHeight="1">
      <c r="A21" s="216">
        <v>19</v>
      </c>
      <c r="B21" s="208">
        <v>14.800000190734863</v>
      </c>
      <c r="C21" s="208">
        <v>14.600000381469727</v>
      </c>
      <c r="D21" s="208">
        <v>14.479999542236328</v>
      </c>
      <c r="E21" s="208">
        <v>14.420000076293945</v>
      </c>
      <c r="F21" s="208">
        <v>14.25</v>
      </c>
      <c r="G21" s="208">
        <v>14.369999885559082</v>
      </c>
      <c r="H21" s="208">
        <v>13.960000038146973</v>
      </c>
      <c r="I21" s="208">
        <v>15.050000190734863</v>
      </c>
      <c r="J21" s="208">
        <v>16.770000457763672</v>
      </c>
      <c r="K21" s="208">
        <v>18.1299991607666</v>
      </c>
      <c r="L21" s="208">
        <v>17.350000381469727</v>
      </c>
      <c r="M21" s="208">
        <v>16.100000381469727</v>
      </c>
      <c r="N21" s="208">
        <v>17.219999313354492</v>
      </c>
      <c r="O21" s="208">
        <v>17.920000076293945</v>
      </c>
      <c r="P21" s="208">
        <v>17.049999237060547</v>
      </c>
      <c r="Q21" s="208">
        <v>17.18000030517578</v>
      </c>
      <c r="R21" s="208">
        <v>15.800000190734863</v>
      </c>
      <c r="S21" s="208">
        <v>14.670000076293945</v>
      </c>
      <c r="T21" s="208">
        <v>13.90999984741211</v>
      </c>
      <c r="U21" s="208">
        <v>13.579999923706055</v>
      </c>
      <c r="V21" s="208">
        <v>13.289999961853027</v>
      </c>
      <c r="W21" s="208">
        <v>12.449999809265137</v>
      </c>
      <c r="X21" s="208">
        <v>12.479999542236328</v>
      </c>
      <c r="Y21" s="208">
        <v>12.130000114440918</v>
      </c>
      <c r="Z21" s="215">
        <f t="shared" si="0"/>
        <v>15.081666628519693</v>
      </c>
      <c r="AA21" s="151">
        <v>19.34000015258789</v>
      </c>
      <c r="AB21" s="152" t="s">
        <v>33</v>
      </c>
      <c r="AC21" s="2">
        <v>19</v>
      </c>
      <c r="AD21" s="151">
        <v>12.130000114440918</v>
      </c>
      <c r="AE21" s="254" t="s">
        <v>34</v>
      </c>
      <c r="AF21" s="1"/>
    </row>
    <row r="22" spans="1:32" ht="11.25" customHeight="1">
      <c r="A22" s="224">
        <v>20</v>
      </c>
      <c r="B22" s="210">
        <v>10.489999771118164</v>
      </c>
      <c r="C22" s="210">
        <v>12.199999809265137</v>
      </c>
      <c r="D22" s="210">
        <v>9.9399995803833</v>
      </c>
      <c r="E22" s="210">
        <v>9.829999923706055</v>
      </c>
      <c r="F22" s="210">
        <v>9.550000190734863</v>
      </c>
      <c r="G22" s="210">
        <v>9.319999694824219</v>
      </c>
      <c r="H22" s="210">
        <v>11.630000114440918</v>
      </c>
      <c r="I22" s="210">
        <v>15.4399995803833</v>
      </c>
      <c r="J22" s="210">
        <v>18.25</v>
      </c>
      <c r="K22" s="210">
        <v>18.489999771118164</v>
      </c>
      <c r="L22" s="210">
        <v>18.719999313354492</v>
      </c>
      <c r="M22" s="210">
        <v>18.68000030517578</v>
      </c>
      <c r="N22" s="210">
        <v>19.530000686645508</v>
      </c>
      <c r="O22" s="210">
        <v>18.709999084472656</v>
      </c>
      <c r="P22" s="210">
        <v>18.209999084472656</v>
      </c>
      <c r="Q22" s="210">
        <v>17.90999984741211</v>
      </c>
      <c r="R22" s="210">
        <v>17.84000015258789</v>
      </c>
      <c r="S22" s="210">
        <v>16.309999465942383</v>
      </c>
      <c r="T22" s="210">
        <v>14.510000228881836</v>
      </c>
      <c r="U22" s="210">
        <v>11.920000076293945</v>
      </c>
      <c r="V22" s="210">
        <v>11.100000381469727</v>
      </c>
      <c r="W22" s="210">
        <v>10.859999656677246</v>
      </c>
      <c r="X22" s="210">
        <v>10.529999732971191</v>
      </c>
      <c r="Y22" s="210">
        <v>10.300000190734863</v>
      </c>
      <c r="Z22" s="225">
        <f t="shared" si="0"/>
        <v>14.177916526794434</v>
      </c>
      <c r="AA22" s="157">
        <v>20.43000030517578</v>
      </c>
      <c r="AB22" s="211" t="s">
        <v>35</v>
      </c>
      <c r="AC22" s="212">
        <v>20</v>
      </c>
      <c r="AD22" s="157">
        <v>8.359999656677246</v>
      </c>
      <c r="AE22" s="255" t="s">
        <v>36</v>
      </c>
      <c r="AF22" s="1"/>
    </row>
    <row r="23" spans="1:32" ht="11.25" customHeight="1">
      <c r="A23" s="216">
        <v>21</v>
      </c>
      <c r="B23" s="208">
        <v>10</v>
      </c>
      <c r="C23" s="208">
        <v>9.829999923706055</v>
      </c>
      <c r="D23" s="208">
        <v>9.34000015258789</v>
      </c>
      <c r="E23" s="208">
        <v>9.069999694824219</v>
      </c>
      <c r="F23" s="208">
        <v>8.680000305175781</v>
      </c>
      <c r="G23" s="208">
        <v>8.119999885559082</v>
      </c>
      <c r="H23" s="208">
        <v>7.75</v>
      </c>
      <c r="I23" s="208">
        <v>7.699999809265137</v>
      </c>
      <c r="J23" s="208">
        <v>7.949999809265137</v>
      </c>
      <c r="K23" s="208">
        <v>8.25</v>
      </c>
      <c r="L23" s="208">
        <v>8.1899995803833</v>
      </c>
      <c r="M23" s="208">
        <v>8.229999542236328</v>
      </c>
      <c r="N23" s="208">
        <v>8.850000381469727</v>
      </c>
      <c r="O23" s="208">
        <v>9.050000190734863</v>
      </c>
      <c r="P23" s="208">
        <v>8.960000038146973</v>
      </c>
      <c r="Q23" s="208">
        <v>8.9399995803833</v>
      </c>
      <c r="R23" s="208">
        <v>8.90999984741211</v>
      </c>
      <c r="S23" s="208">
        <v>8.619999885559082</v>
      </c>
      <c r="T23" s="208">
        <v>8.470000267028809</v>
      </c>
      <c r="U23" s="208">
        <v>8.520000457763672</v>
      </c>
      <c r="V23" s="208">
        <v>8.4399995803833</v>
      </c>
      <c r="W23" s="208">
        <v>8.319999694824219</v>
      </c>
      <c r="X23" s="208">
        <v>10.0600004196167</v>
      </c>
      <c r="Y23" s="208">
        <v>10.489999771118164</v>
      </c>
      <c r="Z23" s="215">
        <f t="shared" si="0"/>
        <v>8.78083328406016</v>
      </c>
      <c r="AA23" s="151">
        <v>10.529999732971191</v>
      </c>
      <c r="AB23" s="152" t="s">
        <v>37</v>
      </c>
      <c r="AC23" s="2">
        <v>21</v>
      </c>
      <c r="AD23" s="151">
        <v>7.53000020980835</v>
      </c>
      <c r="AE23" s="254" t="s">
        <v>38</v>
      </c>
      <c r="AF23" s="1"/>
    </row>
    <row r="24" spans="1:32" ht="11.25" customHeight="1">
      <c r="A24" s="216">
        <v>22</v>
      </c>
      <c r="B24" s="208">
        <v>10.420000076293945</v>
      </c>
      <c r="C24" s="208">
        <v>10.489999771118164</v>
      </c>
      <c r="D24" s="208">
        <v>10.680000305175781</v>
      </c>
      <c r="E24" s="208">
        <v>10.3100004196167</v>
      </c>
      <c r="F24" s="208">
        <v>9.8100004196167</v>
      </c>
      <c r="G24" s="208">
        <v>10.100000381469727</v>
      </c>
      <c r="H24" s="208">
        <v>10.829999923706055</v>
      </c>
      <c r="I24" s="208">
        <v>11.8100004196167</v>
      </c>
      <c r="J24" s="208">
        <v>13.039999961853027</v>
      </c>
      <c r="K24" s="208">
        <v>12.899999618530273</v>
      </c>
      <c r="L24" s="208">
        <v>12.470000267028809</v>
      </c>
      <c r="M24" s="208">
        <v>12.930000305175781</v>
      </c>
      <c r="N24" s="208">
        <v>13.050000190734863</v>
      </c>
      <c r="O24" s="208">
        <v>13.09000015258789</v>
      </c>
      <c r="P24" s="208">
        <v>15.680000305175781</v>
      </c>
      <c r="Q24" s="208">
        <v>14.239999771118164</v>
      </c>
      <c r="R24" s="208">
        <v>13.770000457763672</v>
      </c>
      <c r="S24" s="208">
        <v>12.0600004196167</v>
      </c>
      <c r="T24" s="208">
        <v>10.739999771118164</v>
      </c>
      <c r="U24" s="208">
        <v>9.100000381469727</v>
      </c>
      <c r="V24" s="208">
        <v>8.069999694824219</v>
      </c>
      <c r="W24" s="208">
        <v>7.690000057220459</v>
      </c>
      <c r="X24" s="208">
        <v>7.28000020980835</v>
      </c>
      <c r="Y24" s="208">
        <v>6.369999885559082</v>
      </c>
      <c r="Z24" s="215">
        <f t="shared" si="0"/>
        <v>11.12208346525828</v>
      </c>
      <c r="AA24" s="151">
        <v>15.880000114440918</v>
      </c>
      <c r="AB24" s="152" t="s">
        <v>39</v>
      </c>
      <c r="AC24" s="2">
        <v>22</v>
      </c>
      <c r="AD24" s="151">
        <v>6.348999977111816</v>
      </c>
      <c r="AE24" s="254" t="s">
        <v>40</v>
      </c>
      <c r="AF24" s="1"/>
    </row>
    <row r="25" spans="1:32" ht="11.25" customHeight="1">
      <c r="A25" s="216">
        <v>23</v>
      </c>
      <c r="B25" s="208">
        <v>5.684000015258789</v>
      </c>
      <c r="C25" s="208">
        <v>6.064000129699707</v>
      </c>
      <c r="D25" s="208">
        <v>5.611000061035156</v>
      </c>
      <c r="E25" s="208">
        <v>4.988999843597412</v>
      </c>
      <c r="F25" s="208">
        <v>2.3299999237060547</v>
      </c>
      <c r="G25" s="208">
        <v>2.4779999256134033</v>
      </c>
      <c r="H25" s="208">
        <v>5.813000202178955</v>
      </c>
      <c r="I25" s="208">
        <v>9.25</v>
      </c>
      <c r="J25" s="208">
        <v>11.960000038146973</v>
      </c>
      <c r="K25" s="208">
        <v>11.800000190734863</v>
      </c>
      <c r="L25" s="208">
        <v>12.960000038146973</v>
      </c>
      <c r="M25" s="208">
        <v>13.359999656677246</v>
      </c>
      <c r="N25" s="208">
        <v>13.90999984741211</v>
      </c>
      <c r="O25" s="208">
        <v>14.84000015258789</v>
      </c>
      <c r="P25" s="208">
        <v>15.229999542236328</v>
      </c>
      <c r="Q25" s="208">
        <v>16.020000457763672</v>
      </c>
      <c r="R25" s="208">
        <v>16.110000610351562</v>
      </c>
      <c r="S25" s="208">
        <v>15.350000381469727</v>
      </c>
      <c r="T25" s="208">
        <v>14.819999694824219</v>
      </c>
      <c r="U25" s="208">
        <v>14.239999771118164</v>
      </c>
      <c r="V25" s="208">
        <v>13.65999984741211</v>
      </c>
      <c r="W25" s="208">
        <v>13.789999961853027</v>
      </c>
      <c r="X25" s="208">
        <v>13.109999656677246</v>
      </c>
      <c r="Y25" s="208">
        <v>12.779999732971191</v>
      </c>
      <c r="Z25" s="215">
        <f t="shared" si="0"/>
        <v>11.089958320061365</v>
      </c>
      <c r="AA25" s="151">
        <v>16.639999389648438</v>
      </c>
      <c r="AB25" s="152" t="s">
        <v>41</v>
      </c>
      <c r="AC25" s="2">
        <v>23</v>
      </c>
      <c r="AD25" s="151">
        <v>2.0450000762939453</v>
      </c>
      <c r="AE25" s="254" t="s">
        <v>42</v>
      </c>
      <c r="AF25" s="1"/>
    </row>
    <row r="26" spans="1:32" ht="11.25" customHeight="1">
      <c r="A26" s="216">
        <v>24</v>
      </c>
      <c r="B26" s="208">
        <v>11.109999656677246</v>
      </c>
      <c r="C26" s="208">
        <v>11.300000190734863</v>
      </c>
      <c r="D26" s="208">
        <v>10.550000190734863</v>
      </c>
      <c r="E26" s="208">
        <v>9.789999961853027</v>
      </c>
      <c r="F26" s="208">
        <v>9.920000076293945</v>
      </c>
      <c r="G26" s="208">
        <v>10.289999961853027</v>
      </c>
      <c r="H26" s="208">
        <v>10.600000381469727</v>
      </c>
      <c r="I26" s="208">
        <v>12.949999809265137</v>
      </c>
      <c r="J26" s="208">
        <v>15.619999885559082</v>
      </c>
      <c r="K26" s="208">
        <v>16.110000610351562</v>
      </c>
      <c r="L26" s="208">
        <v>18.68000030517578</v>
      </c>
      <c r="M26" s="208">
        <v>18.889999389648438</v>
      </c>
      <c r="N26" s="208">
        <v>19.239999771118164</v>
      </c>
      <c r="O26" s="208">
        <v>18.75</v>
      </c>
      <c r="P26" s="208">
        <v>16.56999969482422</v>
      </c>
      <c r="Q26" s="208">
        <v>16.299999237060547</v>
      </c>
      <c r="R26" s="208">
        <v>16.75</v>
      </c>
      <c r="S26" s="208">
        <v>16.43000030517578</v>
      </c>
      <c r="T26" s="208">
        <v>16.059999465942383</v>
      </c>
      <c r="U26" s="208">
        <v>15.359999656677246</v>
      </c>
      <c r="V26" s="208">
        <v>14.3100004196167</v>
      </c>
      <c r="W26" s="208">
        <v>13.970000267028809</v>
      </c>
      <c r="X26" s="208">
        <v>13.550000190734863</v>
      </c>
      <c r="Y26" s="208">
        <v>13.550000190734863</v>
      </c>
      <c r="Z26" s="215">
        <f t="shared" si="0"/>
        <v>14.443749984105429</v>
      </c>
      <c r="AA26" s="151">
        <v>19.6299991607666</v>
      </c>
      <c r="AB26" s="152" t="s">
        <v>43</v>
      </c>
      <c r="AC26" s="2">
        <v>24</v>
      </c>
      <c r="AD26" s="151">
        <v>9.0600004196167</v>
      </c>
      <c r="AE26" s="254" t="s">
        <v>26</v>
      </c>
      <c r="AF26" s="1"/>
    </row>
    <row r="27" spans="1:32" ht="11.25" customHeight="1">
      <c r="A27" s="216">
        <v>25</v>
      </c>
      <c r="B27" s="208">
        <v>13.079999923706055</v>
      </c>
      <c r="C27" s="208">
        <v>12.779999732971191</v>
      </c>
      <c r="D27" s="208">
        <v>12.699999809265137</v>
      </c>
      <c r="E27" s="208">
        <v>11.829999923706055</v>
      </c>
      <c r="F27" s="208">
        <v>11.720000267028809</v>
      </c>
      <c r="G27" s="208">
        <v>11.550000190734863</v>
      </c>
      <c r="H27" s="208">
        <v>11.220000267028809</v>
      </c>
      <c r="I27" s="208">
        <v>10.789999961853027</v>
      </c>
      <c r="J27" s="208">
        <v>10.1899995803833</v>
      </c>
      <c r="K27" s="208">
        <v>9.5</v>
      </c>
      <c r="L27" s="208">
        <v>9.65999984741211</v>
      </c>
      <c r="M27" s="208">
        <v>9.899999618530273</v>
      </c>
      <c r="N27" s="208">
        <v>9.859999656677246</v>
      </c>
      <c r="O27" s="208">
        <v>9.920000076293945</v>
      </c>
      <c r="P27" s="208">
        <v>9.930000305175781</v>
      </c>
      <c r="Q27" s="208">
        <v>10.010000228881836</v>
      </c>
      <c r="R27" s="208">
        <v>9.850000381469727</v>
      </c>
      <c r="S27" s="208">
        <v>9.619999885559082</v>
      </c>
      <c r="T27" s="208">
        <v>9.630000114440918</v>
      </c>
      <c r="U27" s="208">
        <v>9.65999984741211</v>
      </c>
      <c r="V27" s="208">
        <v>9.640000343322754</v>
      </c>
      <c r="W27" s="208">
        <v>9.539999961853027</v>
      </c>
      <c r="X27" s="208">
        <v>9.300000190734863</v>
      </c>
      <c r="Y27" s="208">
        <v>8.920000076293945</v>
      </c>
      <c r="Z27" s="215">
        <f t="shared" si="0"/>
        <v>10.450000007947287</v>
      </c>
      <c r="AA27" s="151">
        <v>13.579999923706055</v>
      </c>
      <c r="AB27" s="152" t="s">
        <v>44</v>
      </c>
      <c r="AC27" s="2">
        <v>25</v>
      </c>
      <c r="AD27" s="151">
        <v>8.869999885559082</v>
      </c>
      <c r="AE27" s="254" t="s">
        <v>40</v>
      </c>
      <c r="AF27" s="1"/>
    </row>
    <row r="28" spans="1:32" ht="11.25" customHeight="1">
      <c r="A28" s="216">
        <v>26</v>
      </c>
      <c r="B28" s="208">
        <v>8.649999618530273</v>
      </c>
      <c r="C28" s="208">
        <v>8.470000267028809</v>
      </c>
      <c r="D28" s="208">
        <v>8.569999694824219</v>
      </c>
      <c r="E28" s="208">
        <v>8.010000228881836</v>
      </c>
      <c r="F28" s="208">
        <v>7.739999771118164</v>
      </c>
      <c r="G28" s="208">
        <v>8.40999984741211</v>
      </c>
      <c r="H28" s="208">
        <v>9.430000305175781</v>
      </c>
      <c r="I28" s="208">
        <v>11.699999809265137</v>
      </c>
      <c r="J28" s="208">
        <v>13.260000228881836</v>
      </c>
      <c r="K28" s="208">
        <v>13.59000015258789</v>
      </c>
      <c r="L28" s="208">
        <v>13.930000305175781</v>
      </c>
      <c r="M28" s="208">
        <v>13.949999809265137</v>
      </c>
      <c r="N28" s="208">
        <v>14.069999694824219</v>
      </c>
      <c r="O28" s="208">
        <v>13.869999885559082</v>
      </c>
      <c r="P28" s="208">
        <v>13.9399995803833</v>
      </c>
      <c r="Q28" s="208">
        <v>13.930000305175781</v>
      </c>
      <c r="R28" s="208">
        <v>13.119999885559082</v>
      </c>
      <c r="S28" s="208">
        <v>12.979999542236328</v>
      </c>
      <c r="T28" s="208">
        <v>12.109999656677246</v>
      </c>
      <c r="U28" s="208">
        <v>10.869999885559082</v>
      </c>
      <c r="V28" s="208">
        <v>10.550000190734863</v>
      </c>
      <c r="W28" s="208">
        <v>8.930000305175781</v>
      </c>
      <c r="X28" s="208">
        <v>7.900000095367432</v>
      </c>
      <c r="Y28" s="208">
        <v>7</v>
      </c>
      <c r="Z28" s="215">
        <f t="shared" si="0"/>
        <v>11.040833294391632</v>
      </c>
      <c r="AA28" s="151">
        <v>14.739999771118164</v>
      </c>
      <c r="AB28" s="152" t="s">
        <v>45</v>
      </c>
      <c r="AC28" s="2">
        <v>26</v>
      </c>
      <c r="AD28" s="151">
        <v>6.927999973297119</v>
      </c>
      <c r="AE28" s="254" t="s">
        <v>46</v>
      </c>
      <c r="AF28" s="1"/>
    </row>
    <row r="29" spans="1:32" ht="11.25" customHeight="1">
      <c r="A29" s="216">
        <v>27</v>
      </c>
      <c r="B29" s="208">
        <v>6.801000118255615</v>
      </c>
      <c r="C29" s="208">
        <v>6.084000110626221</v>
      </c>
      <c r="D29" s="208">
        <v>5.853000164031982</v>
      </c>
      <c r="E29" s="208">
        <v>5.578000068664551</v>
      </c>
      <c r="F29" s="208">
        <v>5.1570000648498535</v>
      </c>
      <c r="G29" s="208">
        <v>6.053999900817871</v>
      </c>
      <c r="H29" s="208">
        <v>9</v>
      </c>
      <c r="I29" s="208">
        <v>13.289999961853027</v>
      </c>
      <c r="J29" s="208">
        <v>15.550000190734863</v>
      </c>
      <c r="K29" s="208">
        <v>17.739999771118164</v>
      </c>
      <c r="L29" s="208">
        <v>16.520000457763672</v>
      </c>
      <c r="M29" s="208">
        <v>17.09000015258789</v>
      </c>
      <c r="N29" s="208">
        <v>15.90999984741211</v>
      </c>
      <c r="O29" s="208">
        <v>15.829999923706055</v>
      </c>
      <c r="P29" s="208">
        <v>16.3799991607666</v>
      </c>
      <c r="Q29" s="208">
        <v>16.149999618530273</v>
      </c>
      <c r="R29" s="208">
        <v>16.149999618530273</v>
      </c>
      <c r="S29" s="208">
        <v>15.520000457763672</v>
      </c>
      <c r="T29" s="208">
        <v>15.550000190734863</v>
      </c>
      <c r="U29" s="208">
        <v>15.170000076293945</v>
      </c>
      <c r="V29" s="208">
        <v>14.520000457763672</v>
      </c>
      <c r="W29" s="208">
        <v>14.34000015258789</v>
      </c>
      <c r="X29" s="208">
        <v>13.84000015258789</v>
      </c>
      <c r="Y29" s="208">
        <v>13.899999618530273</v>
      </c>
      <c r="Z29" s="215">
        <f t="shared" si="0"/>
        <v>12.832375009854635</v>
      </c>
      <c r="AA29" s="151">
        <v>18.489999771118164</v>
      </c>
      <c r="AB29" s="152" t="s">
        <v>47</v>
      </c>
      <c r="AC29" s="2">
        <v>27</v>
      </c>
      <c r="AD29" s="151">
        <v>5.0929999351501465</v>
      </c>
      <c r="AE29" s="254" t="s">
        <v>48</v>
      </c>
      <c r="AF29" s="1"/>
    </row>
    <row r="30" spans="1:32" ht="11.25" customHeight="1">
      <c r="A30" s="216">
        <v>28</v>
      </c>
      <c r="B30" s="208">
        <v>13.1899995803833</v>
      </c>
      <c r="C30" s="208">
        <v>11.90999984741211</v>
      </c>
      <c r="D30" s="208">
        <v>11.670000076293945</v>
      </c>
      <c r="E30" s="208">
        <v>11.4399995803833</v>
      </c>
      <c r="F30" s="208">
        <v>9.399999618530273</v>
      </c>
      <c r="G30" s="208">
        <v>10.619999885559082</v>
      </c>
      <c r="H30" s="208">
        <v>13.25</v>
      </c>
      <c r="I30" s="208">
        <v>15.550000190734863</v>
      </c>
      <c r="J30" s="208">
        <v>17.610000610351562</v>
      </c>
      <c r="K30" s="208">
        <v>19.899999618530273</v>
      </c>
      <c r="L30" s="208">
        <v>18.790000915527344</v>
      </c>
      <c r="M30" s="208">
        <v>19.389999389648438</v>
      </c>
      <c r="N30" s="208">
        <v>19.219999313354492</v>
      </c>
      <c r="O30" s="208">
        <v>18.950000762939453</v>
      </c>
      <c r="P30" s="208">
        <v>18.540000915527344</v>
      </c>
      <c r="Q30" s="208">
        <v>17.989999771118164</v>
      </c>
      <c r="R30" s="208">
        <v>17.360000610351562</v>
      </c>
      <c r="S30" s="208">
        <v>17.190000534057617</v>
      </c>
      <c r="T30" s="208">
        <v>17.690000534057617</v>
      </c>
      <c r="U30" s="208">
        <v>17.219999313354492</v>
      </c>
      <c r="V30" s="208">
        <v>16.920000076293945</v>
      </c>
      <c r="W30" s="208">
        <v>16.5</v>
      </c>
      <c r="X30" s="208">
        <v>15.930000305175781</v>
      </c>
      <c r="Y30" s="208">
        <v>15.760000228881836</v>
      </c>
      <c r="Z30" s="215">
        <f t="shared" si="0"/>
        <v>15.916250069936117</v>
      </c>
      <c r="AA30" s="151">
        <v>22.579999923706055</v>
      </c>
      <c r="AB30" s="152" t="s">
        <v>49</v>
      </c>
      <c r="AC30" s="2">
        <v>28</v>
      </c>
      <c r="AD30" s="151">
        <v>9.369999885559082</v>
      </c>
      <c r="AE30" s="254" t="s">
        <v>50</v>
      </c>
      <c r="AF30" s="1"/>
    </row>
    <row r="31" spans="1:32" ht="11.25" customHeight="1">
      <c r="A31" s="216">
        <v>29</v>
      </c>
      <c r="B31" s="208">
        <v>14.800000190734863</v>
      </c>
      <c r="C31" s="208">
        <v>14.09000015258789</v>
      </c>
      <c r="D31" s="208">
        <v>13.109999656677246</v>
      </c>
      <c r="E31" s="208">
        <v>12.319999694824219</v>
      </c>
      <c r="F31" s="208">
        <v>12.579999923706055</v>
      </c>
      <c r="G31" s="208">
        <v>13.359999656677246</v>
      </c>
      <c r="H31" s="208">
        <v>15.399999618530273</v>
      </c>
      <c r="I31" s="208">
        <v>18.239999771118164</v>
      </c>
      <c r="J31" s="208">
        <v>19.510000228881836</v>
      </c>
      <c r="K31" s="208">
        <v>19.600000381469727</v>
      </c>
      <c r="L31" s="208">
        <v>19.56999969482422</v>
      </c>
      <c r="M31" s="208">
        <v>18.75</v>
      </c>
      <c r="N31" s="208">
        <v>18.31999969482422</v>
      </c>
      <c r="O31" s="208">
        <v>18.43000030517578</v>
      </c>
      <c r="P31" s="208">
        <v>18</v>
      </c>
      <c r="Q31" s="208">
        <v>18.760000228881836</v>
      </c>
      <c r="R31" s="208">
        <v>19.059999465942383</v>
      </c>
      <c r="S31" s="208">
        <v>19.170000076293945</v>
      </c>
      <c r="T31" s="208">
        <v>18.5</v>
      </c>
      <c r="U31" s="208">
        <v>18.149999618530273</v>
      </c>
      <c r="V31" s="208">
        <v>17.93000030517578</v>
      </c>
      <c r="W31" s="208">
        <v>17.299999237060547</v>
      </c>
      <c r="X31" s="208">
        <v>16.709999084472656</v>
      </c>
      <c r="Y31" s="208">
        <v>16.079999923706055</v>
      </c>
      <c r="Z31" s="215">
        <f t="shared" si="0"/>
        <v>16.989166537920635</v>
      </c>
      <c r="AA31" s="151">
        <v>20.280000686645508</v>
      </c>
      <c r="AB31" s="152" t="s">
        <v>51</v>
      </c>
      <c r="AC31" s="2">
        <v>29</v>
      </c>
      <c r="AD31" s="151">
        <v>12.229999542236328</v>
      </c>
      <c r="AE31" s="254" t="s">
        <v>52</v>
      </c>
      <c r="AF31" s="1"/>
    </row>
    <row r="32" spans="1:32" ht="11.25" customHeight="1">
      <c r="A32" s="216">
        <v>30</v>
      </c>
      <c r="B32" s="208">
        <v>15.800000190734863</v>
      </c>
      <c r="C32" s="208">
        <v>15.579999923706055</v>
      </c>
      <c r="D32" s="208">
        <v>15.130000114440918</v>
      </c>
      <c r="E32" s="208">
        <v>14.8100004196167</v>
      </c>
      <c r="F32" s="208">
        <v>14.65999984741211</v>
      </c>
      <c r="G32" s="208">
        <v>14.220000267028809</v>
      </c>
      <c r="H32" s="208">
        <v>14.279999732971191</v>
      </c>
      <c r="I32" s="208">
        <v>15.170000076293945</v>
      </c>
      <c r="J32" s="208">
        <v>14.979999542236328</v>
      </c>
      <c r="K32" s="208">
        <v>15.210000038146973</v>
      </c>
      <c r="L32" s="208">
        <v>15.3100004196167</v>
      </c>
      <c r="M32" s="208">
        <v>16.5</v>
      </c>
      <c r="N32" s="208">
        <v>14.039999961853027</v>
      </c>
      <c r="O32" s="208">
        <v>11.90999984741211</v>
      </c>
      <c r="P32" s="208">
        <v>11.079999923706055</v>
      </c>
      <c r="Q32" s="208">
        <v>10.850000381469727</v>
      </c>
      <c r="R32" s="208">
        <v>10.399999618530273</v>
      </c>
      <c r="S32" s="208">
        <v>9.630000114440918</v>
      </c>
      <c r="T32" s="208">
        <v>8.859999656677246</v>
      </c>
      <c r="U32" s="208">
        <v>8.399999618530273</v>
      </c>
      <c r="V32" s="208">
        <v>8.180000305175781</v>
      </c>
      <c r="W32" s="208">
        <v>7.900000095367432</v>
      </c>
      <c r="X32" s="208">
        <v>7.929999828338623</v>
      </c>
      <c r="Y32" s="208">
        <v>7.559999942779541</v>
      </c>
      <c r="Z32" s="215">
        <f t="shared" si="0"/>
        <v>12.432916661103567</v>
      </c>
      <c r="AA32" s="151">
        <v>16.739999771118164</v>
      </c>
      <c r="AB32" s="152" t="s">
        <v>53</v>
      </c>
      <c r="AC32" s="2">
        <v>30</v>
      </c>
      <c r="AD32" s="151">
        <v>7.510000228881836</v>
      </c>
      <c r="AE32" s="254" t="s">
        <v>54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11</v>
      </c>
      <c r="B34" s="218">
        <f aca="true" t="shared" si="1" ref="B34:Q34">AVERAGE(B3:B33)</f>
        <v>11.224166631698608</v>
      </c>
      <c r="C34" s="218">
        <f t="shared" si="1"/>
        <v>10.896555503209433</v>
      </c>
      <c r="D34" s="218">
        <f t="shared" si="1"/>
        <v>10.344666560490927</v>
      </c>
      <c r="E34" s="218">
        <f t="shared" si="1"/>
        <v>9.690277735392252</v>
      </c>
      <c r="F34" s="218">
        <f t="shared" si="1"/>
        <v>9.354888942506578</v>
      </c>
      <c r="G34" s="218">
        <f t="shared" si="1"/>
        <v>9.561722212367588</v>
      </c>
      <c r="H34" s="218">
        <f t="shared" si="1"/>
        <v>11.035722229215834</v>
      </c>
      <c r="I34" s="218">
        <f t="shared" si="1"/>
        <v>13.238888846503365</v>
      </c>
      <c r="J34" s="218">
        <f t="shared" si="1"/>
        <v>14.992777771419949</v>
      </c>
      <c r="K34" s="218">
        <f t="shared" si="1"/>
        <v>15.814444330003527</v>
      </c>
      <c r="L34" s="218">
        <f t="shared" si="1"/>
        <v>15.65722237692939</v>
      </c>
      <c r="M34" s="218">
        <f t="shared" si="1"/>
        <v>15.763333161671957</v>
      </c>
      <c r="N34" s="218">
        <f t="shared" si="1"/>
        <v>15.731666564941406</v>
      </c>
      <c r="O34" s="218">
        <f t="shared" si="1"/>
        <v>15.559999995761448</v>
      </c>
      <c r="P34" s="218">
        <f t="shared" si="1"/>
        <v>15.391110950046116</v>
      </c>
      <c r="Q34" s="218">
        <f t="shared" si="1"/>
        <v>15.314999951256645</v>
      </c>
      <c r="R34" s="218">
        <f>AVERAGE(R3:R33)</f>
        <v>15.002777841356066</v>
      </c>
      <c r="S34" s="218">
        <f aca="true" t="shared" si="2" ref="S34:Y34">AVERAGE(S3:S33)</f>
        <v>14.505000061459011</v>
      </c>
      <c r="T34" s="218">
        <f t="shared" si="2"/>
        <v>14.098333252800835</v>
      </c>
      <c r="U34" s="218">
        <f t="shared" si="2"/>
        <v>13.476110988193089</v>
      </c>
      <c r="V34" s="218">
        <f t="shared" si="2"/>
        <v>13.049444463517931</v>
      </c>
      <c r="W34" s="218">
        <f t="shared" si="2"/>
        <v>12.666111098395454</v>
      </c>
      <c r="X34" s="218">
        <f t="shared" si="2"/>
        <v>12.282777706782023</v>
      </c>
      <c r="Y34" s="218">
        <f t="shared" si="2"/>
        <v>11.971666680441963</v>
      </c>
      <c r="Z34" s="218">
        <f>AVERAGE(B3:Y33)</f>
        <v>13.192694410681725</v>
      </c>
      <c r="AA34" s="219">
        <f>(AVERAGE(最高))</f>
        <v>17.74647050745347</v>
      </c>
      <c r="AB34" s="220"/>
      <c r="AC34" s="221"/>
      <c r="AD34" s="219">
        <f>(AVERAGE(最低))</f>
        <v>8.015235283795525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12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13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14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15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16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17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18</v>
      </c>
      <c r="B42" s="202"/>
      <c r="C42" s="202"/>
      <c r="D42" s="154">
        <f>COUNTIF(最高,"&gt;=25")</f>
        <v>0</v>
      </c>
      <c r="E42" s="198"/>
      <c r="F42" s="198"/>
      <c r="G42" s="198"/>
      <c r="H42" s="198"/>
      <c r="I42" s="198"/>
    </row>
    <row r="43" spans="1:9" ht="11.25" customHeight="1">
      <c r="A43" s="203" t="s">
        <v>19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20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21</v>
      </c>
      <c r="B45" s="205"/>
      <c r="C45" s="205" t="s">
        <v>4</v>
      </c>
      <c r="D45" s="207" t="s">
        <v>7</v>
      </c>
      <c r="E45" s="198"/>
      <c r="F45" s="206" t="s">
        <v>22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22.579999923706055</v>
      </c>
      <c r="C46" s="3">
        <v>28</v>
      </c>
      <c r="D46" s="159" t="s">
        <v>49</v>
      </c>
      <c r="E46" s="198"/>
      <c r="F46" s="156"/>
      <c r="G46" s="157">
        <f>MIN(最低)</f>
        <v>2.0450000762939453</v>
      </c>
      <c r="H46" s="3">
        <v>23</v>
      </c>
      <c r="I46" s="256" t="s">
        <v>42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95"/>
      <c r="I48" s="19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5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7.440000057220459</v>
      </c>
      <c r="C3" s="208">
        <v>6.913000106811523</v>
      </c>
      <c r="D3" s="208">
        <v>6.64900016784668</v>
      </c>
      <c r="E3" s="208">
        <v>6.88100004196167</v>
      </c>
      <c r="F3" s="208">
        <v>6.861000061035156</v>
      </c>
      <c r="G3" s="208">
        <v>7.150000095367432</v>
      </c>
      <c r="H3" s="208">
        <v>7.389999866485596</v>
      </c>
      <c r="I3" s="208">
        <v>7.610000133514404</v>
      </c>
      <c r="J3" s="208">
        <v>8.029999732971191</v>
      </c>
      <c r="K3" s="208">
        <v>8.739999771118164</v>
      </c>
      <c r="L3" s="208">
        <v>10.050000190734863</v>
      </c>
      <c r="M3" s="208">
        <v>10.75</v>
      </c>
      <c r="N3" s="208">
        <v>11.15999984741211</v>
      </c>
      <c r="O3" s="208">
        <v>11.489999771118164</v>
      </c>
      <c r="P3" s="208">
        <v>11.149999618530273</v>
      </c>
      <c r="Q3" s="208">
        <v>10.760000228881836</v>
      </c>
      <c r="R3" s="208">
        <v>10.390000343322754</v>
      </c>
      <c r="S3" s="208">
        <v>9.770000457763672</v>
      </c>
      <c r="T3" s="208">
        <v>9.300000190734863</v>
      </c>
      <c r="U3" s="208">
        <v>8.829999923706055</v>
      </c>
      <c r="V3" s="208">
        <v>8.680000305175781</v>
      </c>
      <c r="W3" s="208">
        <v>8.59000015258789</v>
      </c>
      <c r="X3" s="208">
        <v>8.40999984741211</v>
      </c>
      <c r="Y3" s="208">
        <v>8.25</v>
      </c>
      <c r="Z3" s="215">
        <f aca="true" t="shared" si="0" ref="Z3:Z33">AVERAGE(B3:Y3)</f>
        <v>8.80183337132136</v>
      </c>
      <c r="AA3" s="151">
        <v>12.229999542236328</v>
      </c>
      <c r="AB3" s="152" t="s">
        <v>55</v>
      </c>
      <c r="AC3" s="2">
        <v>1</v>
      </c>
      <c r="AD3" s="151">
        <v>6.5960001945495605</v>
      </c>
      <c r="AE3" s="254" t="s">
        <v>56</v>
      </c>
      <c r="AF3" s="1"/>
    </row>
    <row r="4" spans="1:32" ht="11.25" customHeight="1">
      <c r="A4" s="216">
        <v>2</v>
      </c>
      <c r="B4" s="208">
        <v>8.140000343322754</v>
      </c>
      <c r="C4" s="208">
        <v>8.170000076293945</v>
      </c>
      <c r="D4" s="208">
        <v>8.09000015258789</v>
      </c>
      <c r="E4" s="208">
        <v>8.079999923706055</v>
      </c>
      <c r="F4" s="208">
        <v>8.180000305175781</v>
      </c>
      <c r="G4" s="208">
        <v>8.369999885559082</v>
      </c>
      <c r="H4" s="208">
        <v>8.739999771118164</v>
      </c>
      <c r="I4" s="208">
        <v>8.880000114440918</v>
      </c>
      <c r="J4" s="208">
        <v>8.920000076293945</v>
      </c>
      <c r="K4" s="208">
        <v>8.819999694824219</v>
      </c>
      <c r="L4" s="208">
        <v>9.739999771118164</v>
      </c>
      <c r="M4" s="208">
        <v>9.470000267028809</v>
      </c>
      <c r="N4" s="208">
        <v>9.640000343322754</v>
      </c>
      <c r="O4" s="208">
        <v>9.8100004196167</v>
      </c>
      <c r="P4" s="208">
        <v>10.430000305175781</v>
      </c>
      <c r="Q4" s="208">
        <v>10.029999732971191</v>
      </c>
      <c r="R4" s="208">
        <v>9.75</v>
      </c>
      <c r="S4" s="209">
        <v>9.399999618530273</v>
      </c>
      <c r="T4" s="208">
        <v>9.25</v>
      </c>
      <c r="U4" s="208">
        <v>9.260000228881836</v>
      </c>
      <c r="V4" s="208">
        <v>9.380000114440918</v>
      </c>
      <c r="W4" s="208">
        <v>9.529999732971191</v>
      </c>
      <c r="X4" s="208">
        <v>9.579999923706055</v>
      </c>
      <c r="Y4" s="208">
        <v>9.149999618530273</v>
      </c>
      <c r="Z4" s="215">
        <f t="shared" si="0"/>
        <v>9.117083350817362</v>
      </c>
      <c r="AA4" s="151">
        <v>10.829999923706055</v>
      </c>
      <c r="AB4" s="152" t="s">
        <v>57</v>
      </c>
      <c r="AC4" s="2">
        <v>2</v>
      </c>
      <c r="AD4" s="151">
        <v>8.020000457763672</v>
      </c>
      <c r="AE4" s="254" t="s">
        <v>58</v>
      </c>
      <c r="AF4" s="1"/>
    </row>
    <row r="5" spans="1:32" ht="11.25" customHeight="1">
      <c r="A5" s="216">
        <v>3</v>
      </c>
      <c r="B5" s="208">
        <v>9.289999961853027</v>
      </c>
      <c r="C5" s="208">
        <v>9.40999984741211</v>
      </c>
      <c r="D5" s="208">
        <v>9.430000305175781</v>
      </c>
      <c r="E5" s="208">
        <v>9.100000381469727</v>
      </c>
      <c r="F5" s="208">
        <v>9.09000015258789</v>
      </c>
      <c r="G5" s="208">
        <v>8.760000228881836</v>
      </c>
      <c r="H5" s="208">
        <v>8.869999885559082</v>
      </c>
      <c r="I5" s="208">
        <v>9.390000343322754</v>
      </c>
      <c r="J5" s="208">
        <v>10.670000076293945</v>
      </c>
      <c r="K5" s="208">
        <v>10.720000267028809</v>
      </c>
      <c r="L5" s="208">
        <v>11.079999923706055</v>
      </c>
      <c r="M5" s="208">
        <v>11.729999542236328</v>
      </c>
      <c r="N5" s="208">
        <v>12.1899995803833</v>
      </c>
      <c r="O5" s="208">
        <v>12.09000015258789</v>
      </c>
      <c r="P5" s="208">
        <v>11.739999771118164</v>
      </c>
      <c r="Q5" s="208">
        <v>11.640000343322754</v>
      </c>
      <c r="R5" s="208">
        <v>10.770000457763672</v>
      </c>
      <c r="S5" s="208">
        <v>10.449999809265137</v>
      </c>
      <c r="T5" s="208">
        <v>10.0600004196167</v>
      </c>
      <c r="U5" s="208">
        <v>9.670000076293945</v>
      </c>
      <c r="V5" s="208">
        <v>9.25</v>
      </c>
      <c r="W5" s="208">
        <v>8.850000381469727</v>
      </c>
      <c r="X5" s="208">
        <v>8.75</v>
      </c>
      <c r="Y5" s="208">
        <v>8.729999542236328</v>
      </c>
      <c r="Z5" s="215">
        <f t="shared" si="0"/>
        <v>10.072083393732706</v>
      </c>
      <c r="AA5" s="151">
        <v>12.869999885559082</v>
      </c>
      <c r="AB5" s="152" t="s">
        <v>59</v>
      </c>
      <c r="AC5" s="2">
        <v>3</v>
      </c>
      <c r="AD5" s="151">
        <v>8.609999656677246</v>
      </c>
      <c r="AE5" s="254" t="s">
        <v>60</v>
      </c>
      <c r="AF5" s="1"/>
    </row>
    <row r="6" spans="1:32" ht="11.25" customHeight="1">
      <c r="A6" s="216">
        <v>4</v>
      </c>
      <c r="B6" s="208">
        <v>8.739999771118164</v>
      </c>
      <c r="C6" s="208">
        <v>8.430000305175781</v>
      </c>
      <c r="D6" s="208">
        <v>8.239999771118164</v>
      </c>
      <c r="E6" s="208">
        <v>7.849999904632568</v>
      </c>
      <c r="F6" s="208">
        <v>7.610000133514404</v>
      </c>
      <c r="G6" s="208">
        <v>8.050000190734863</v>
      </c>
      <c r="H6" s="208">
        <v>8.890000343322754</v>
      </c>
      <c r="I6" s="208">
        <v>10.15999984741211</v>
      </c>
      <c r="J6" s="208">
        <v>11.420000076293945</v>
      </c>
      <c r="K6" s="208">
        <v>12.020000457763672</v>
      </c>
      <c r="L6" s="208">
        <v>12.609999656677246</v>
      </c>
      <c r="M6" s="208">
        <v>13.430000305175781</v>
      </c>
      <c r="N6" s="208">
        <v>13.25</v>
      </c>
      <c r="O6" s="208">
        <v>13</v>
      </c>
      <c r="P6" s="208">
        <v>13.329999923706055</v>
      </c>
      <c r="Q6" s="208">
        <v>12.609999656677246</v>
      </c>
      <c r="R6" s="208">
        <v>11.84000015258789</v>
      </c>
      <c r="S6" s="208">
        <v>11.510000228881836</v>
      </c>
      <c r="T6" s="208">
        <v>11.229999542236328</v>
      </c>
      <c r="U6" s="208">
        <v>10.670000076293945</v>
      </c>
      <c r="V6" s="208">
        <v>10.1899995803833</v>
      </c>
      <c r="W6" s="208">
        <v>10.59000015258789</v>
      </c>
      <c r="X6" s="208">
        <v>10.65999984741211</v>
      </c>
      <c r="Y6" s="208">
        <v>10.430000305175781</v>
      </c>
      <c r="Z6" s="215">
        <f t="shared" si="0"/>
        <v>10.698333342870077</v>
      </c>
      <c r="AA6" s="151">
        <v>14.210000038146973</v>
      </c>
      <c r="AB6" s="152" t="s">
        <v>61</v>
      </c>
      <c r="AC6" s="2">
        <v>4</v>
      </c>
      <c r="AD6" s="151">
        <v>7.559999942779541</v>
      </c>
      <c r="AE6" s="254" t="s">
        <v>62</v>
      </c>
      <c r="AF6" s="1"/>
    </row>
    <row r="7" spans="1:32" ht="11.25" customHeight="1">
      <c r="A7" s="216">
        <v>5</v>
      </c>
      <c r="B7" s="208">
        <v>10.319999694824219</v>
      </c>
      <c r="C7" s="208">
        <v>10.380000114440918</v>
      </c>
      <c r="D7" s="208">
        <v>10.270000457763672</v>
      </c>
      <c r="E7" s="208">
        <v>9.710000038146973</v>
      </c>
      <c r="F7" s="208">
        <v>9.65999984741211</v>
      </c>
      <c r="G7" s="208">
        <v>10.4399995803833</v>
      </c>
      <c r="H7" s="208">
        <v>12.0600004196167</v>
      </c>
      <c r="I7" s="208">
        <v>13.029999732971191</v>
      </c>
      <c r="J7" s="208">
        <v>14.170000076293945</v>
      </c>
      <c r="K7" s="208">
        <v>14.949999809265137</v>
      </c>
      <c r="L7" s="208">
        <v>15.829999923706055</v>
      </c>
      <c r="M7" s="208">
        <v>16.18000030517578</v>
      </c>
      <c r="N7" s="208">
        <v>15.420000076293945</v>
      </c>
      <c r="O7" s="208">
        <v>15.670000076293945</v>
      </c>
      <c r="P7" s="208">
        <v>15.989999771118164</v>
      </c>
      <c r="Q7" s="208">
        <v>15.380000114440918</v>
      </c>
      <c r="R7" s="208">
        <v>14.949999809265137</v>
      </c>
      <c r="S7" s="208">
        <v>14.670000076293945</v>
      </c>
      <c r="T7" s="208">
        <v>14.100000381469727</v>
      </c>
      <c r="U7" s="208">
        <v>14.180000305175781</v>
      </c>
      <c r="V7" s="208">
        <v>13.270000457763672</v>
      </c>
      <c r="W7" s="208">
        <v>13.350000381469727</v>
      </c>
      <c r="X7" s="208">
        <v>13.380000114440918</v>
      </c>
      <c r="Y7" s="208">
        <v>13.380000114440918</v>
      </c>
      <c r="Z7" s="215">
        <f t="shared" si="0"/>
        <v>13.364166736602783</v>
      </c>
      <c r="AA7" s="151">
        <v>16.649999618530273</v>
      </c>
      <c r="AB7" s="152" t="s">
        <v>63</v>
      </c>
      <c r="AC7" s="2">
        <v>5</v>
      </c>
      <c r="AD7" s="151">
        <v>9.390000343322754</v>
      </c>
      <c r="AE7" s="254" t="s">
        <v>64</v>
      </c>
      <c r="AF7" s="1"/>
    </row>
    <row r="8" spans="1:32" ht="11.25" customHeight="1">
      <c r="A8" s="216">
        <v>6</v>
      </c>
      <c r="B8" s="208">
        <v>13.34000015258789</v>
      </c>
      <c r="C8" s="208">
        <v>12.899999618530273</v>
      </c>
      <c r="D8" s="208">
        <v>12.319999694824219</v>
      </c>
      <c r="E8" s="208">
        <v>12.579999923706055</v>
      </c>
      <c r="F8" s="208">
        <v>11.279999732971191</v>
      </c>
      <c r="G8" s="208">
        <v>13.020000457763672</v>
      </c>
      <c r="H8" s="208">
        <v>14.329999923706055</v>
      </c>
      <c r="I8" s="208">
        <v>16.270000457763672</v>
      </c>
      <c r="J8" s="208">
        <v>17.540000915527344</v>
      </c>
      <c r="K8" s="208">
        <v>17.700000762939453</v>
      </c>
      <c r="L8" s="208">
        <v>18.5</v>
      </c>
      <c r="M8" s="208">
        <v>18.90999984741211</v>
      </c>
      <c r="N8" s="208">
        <v>19.020000457763672</v>
      </c>
      <c r="O8" s="208">
        <v>19.290000915527344</v>
      </c>
      <c r="P8" s="208">
        <v>20.209999084472656</v>
      </c>
      <c r="Q8" s="208">
        <v>19.450000762939453</v>
      </c>
      <c r="R8" s="208">
        <v>18.899999618530273</v>
      </c>
      <c r="S8" s="208">
        <v>18.450000762939453</v>
      </c>
      <c r="T8" s="208">
        <v>18.3799991607666</v>
      </c>
      <c r="U8" s="208">
        <v>18.25</v>
      </c>
      <c r="V8" s="208">
        <v>17.540000915527344</v>
      </c>
      <c r="W8" s="208">
        <v>17.229999542236328</v>
      </c>
      <c r="X8" s="208">
        <v>16.40999984741211</v>
      </c>
      <c r="Y8" s="208">
        <v>16.18000030517578</v>
      </c>
      <c r="Z8" s="215">
        <f t="shared" si="0"/>
        <v>16.58333345254262</v>
      </c>
      <c r="AA8" s="151">
        <v>20.790000915527344</v>
      </c>
      <c r="AB8" s="152" t="s">
        <v>65</v>
      </c>
      <c r="AC8" s="2">
        <v>6</v>
      </c>
      <c r="AD8" s="151">
        <v>10.75</v>
      </c>
      <c r="AE8" s="254" t="s">
        <v>66</v>
      </c>
      <c r="AF8" s="1"/>
    </row>
    <row r="9" spans="1:32" ht="11.25" customHeight="1">
      <c r="A9" s="216">
        <v>7</v>
      </c>
      <c r="B9" s="208">
        <v>15.670000076293945</v>
      </c>
      <c r="C9" s="208">
        <v>15.449999809265137</v>
      </c>
      <c r="D9" s="208">
        <v>15.1899995803833</v>
      </c>
      <c r="E9" s="208">
        <v>15.079999923706055</v>
      </c>
      <c r="F9" s="208">
        <v>14.8100004196167</v>
      </c>
      <c r="G9" s="208">
        <v>15.640000343322754</v>
      </c>
      <c r="H9" s="208">
        <v>16.799999237060547</v>
      </c>
      <c r="I9" s="208">
        <v>19.280000686645508</v>
      </c>
      <c r="J9" s="208">
        <v>22.059999465942383</v>
      </c>
      <c r="K9" s="208">
        <v>23.440000534057617</v>
      </c>
      <c r="L9" s="208">
        <v>23.959999084472656</v>
      </c>
      <c r="M9" s="208">
        <v>24.040000915527344</v>
      </c>
      <c r="N9" s="208">
        <v>24.229999542236328</v>
      </c>
      <c r="O9" s="208">
        <v>24.299999237060547</v>
      </c>
      <c r="P9" s="208">
        <v>24.350000381469727</v>
      </c>
      <c r="Q9" s="208">
        <v>23.6299991607666</v>
      </c>
      <c r="R9" s="208">
        <v>22.479999542236328</v>
      </c>
      <c r="S9" s="208">
        <v>21.780000686645508</v>
      </c>
      <c r="T9" s="208">
        <v>20.8799991607666</v>
      </c>
      <c r="U9" s="208">
        <v>19.700000762939453</v>
      </c>
      <c r="V9" s="208">
        <v>18.8700008392334</v>
      </c>
      <c r="W9" s="208">
        <v>18.040000915527344</v>
      </c>
      <c r="X9" s="208">
        <v>17.43000030517578</v>
      </c>
      <c r="Y9" s="208">
        <v>17.260000228881836</v>
      </c>
      <c r="Z9" s="215">
        <f t="shared" si="0"/>
        <v>19.765416701634724</v>
      </c>
      <c r="AA9" s="151">
        <v>25.079999923706055</v>
      </c>
      <c r="AB9" s="152" t="s">
        <v>67</v>
      </c>
      <c r="AC9" s="2">
        <v>7</v>
      </c>
      <c r="AD9" s="151">
        <v>14.6899995803833</v>
      </c>
      <c r="AE9" s="254" t="s">
        <v>68</v>
      </c>
      <c r="AF9" s="1"/>
    </row>
    <row r="10" spans="1:32" ht="11.25" customHeight="1">
      <c r="A10" s="216">
        <v>8</v>
      </c>
      <c r="B10" s="208">
        <v>17.3799991607666</v>
      </c>
      <c r="C10" s="208">
        <v>17.190000534057617</v>
      </c>
      <c r="D10" s="208">
        <v>16.6299991607666</v>
      </c>
      <c r="E10" s="208">
        <v>16.40999984741211</v>
      </c>
      <c r="F10" s="208">
        <v>16.260000228881836</v>
      </c>
      <c r="G10" s="208">
        <v>16.920000076293945</v>
      </c>
      <c r="H10" s="208">
        <v>18.079999923706055</v>
      </c>
      <c r="I10" s="208">
        <v>20.260000228881836</v>
      </c>
      <c r="J10" s="208">
        <v>21.219999313354492</v>
      </c>
      <c r="K10" s="208">
        <v>22.229999542236328</v>
      </c>
      <c r="L10" s="208">
        <v>20.209999084472656</v>
      </c>
      <c r="M10" s="208">
        <v>19.809999465942383</v>
      </c>
      <c r="N10" s="208">
        <v>18.6200008392334</v>
      </c>
      <c r="O10" s="208">
        <v>18.479999542236328</v>
      </c>
      <c r="P10" s="208">
        <v>17.469999313354492</v>
      </c>
      <c r="Q10" s="208">
        <v>17.170000076293945</v>
      </c>
      <c r="R10" s="208">
        <v>17.059999465942383</v>
      </c>
      <c r="S10" s="208">
        <v>17.040000915527344</v>
      </c>
      <c r="T10" s="208">
        <v>16.979999542236328</v>
      </c>
      <c r="U10" s="208">
        <v>16.90999984741211</v>
      </c>
      <c r="V10" s="208">
        <v>17.030000686645508</v>
      </c>
      <c r="W10" s="208">
        <v>16.959999084472656</v>
      </c>
      <c r="X10" s="208">
        <v>17.110000610351562</v>
      </c>
      <c r="Y10" s="208">
        <v>17.43000030517578</v>
      </c>
      <c r="Z10" s="215">
        <f t="shared" si="0"/>
        <v>17.952499866485596</v>
      </c>
      <c r="AA10" s="151">
        <v>22.65999984741211</v>
      </c>
      <c r="AB10" s="152" t="s">
        <v>35</v>
      </c>
      <c r="AC10" s="2">
        <v>8</v>
      </c>
      <c r="AD10" s="151">
        <v>16.059999465942383</v>
      </c>
      <c r="AE10" s="254" t="s">
        <v>69</v>
      </c>
      <c r="AF10" s="1"/>
    </row>
    <row r="11" spans="1:32" ht="11.25" customHeight="1">
      <c r="A11" s="216">
        <v>9</v>
      </c>
      <c r="B11" s="208">
        <v>17.610000610351562</v>
      </c>
      <c r="C11" s="208">
        <v>17.670000076293945</v>
      </c>
      <c r="D11" s="208">
        <v>16.3799991607666</v>
      </c>
      <c r="E11" s="208">
        <v>14.270000457763672</v>
      </c>
      <c r="F11" s="208">
        <v>14.100000381469727</v>
      </c>
      <c r="G11" s="208">
        <v>13.880000114440918</v>
      </c>
      <c r="H11" s="208">
        <v>13.619999885559082</v>
      </c>
      <c r="I11" s="208">
        <v>13.920000076293945</v>
      </c>
      <c r="J11" s="208">
        <v>13.789999961853027</v>
      </c>
      <c r="K11" s="208">
        <v>13.960000038146973</v>
      </c>
      <c r="L11" s="208">
        <v>14.710000038146973</v>
      </c>
      <c r="M11" s="208">
        <v>15.899999618530273</v>
      </c>
      <c r="N11" s="208">
        <v>17.100000381469727</v>
      </c>
      <c r="O11" s="208">
        <v>16.15999984741211</v>
      </c>
      <c r="P11" s="208">
        <v>16.260000228881836</v>
      </c>
      <c r="Q11" s="208">
        <v>15.420000076293945</v>
      </c>
      <c r="R11" s="208">
        <v>15.25</v>
      </c>
      <c r="S11" s="208">
        <v>14.4399995803833</v>
      </c>
      <c r="T11" s="208">
        <v>14.569999694824219</v>
      </c>
      <c r="U11" s="208">
        <v>14.630000114440918</v>
      </c>
      <c r="V11" s="208">
        <v>13.75</v>
      </c>
      <c r="W11" s="208">
        <v>13.65999984741211</v>
      </c>
      <c r="X11" s="208">
        <v>13.470000267028809</v>
      </c>
      <c r="Y11" s="208">
        <v>13.329999923706055</v>
      </c>
      <c r="Z11" s="215">
        <f t="shared" si="0"/>
        <v>14.91041668256124</v>
      </c>
      <c r="AA11" s="151">
        <v>17.75</v>
      </c>
      <c r="AB11" s="152" t="s">
        <v>70</v>
      </c>
      <c r="AC11" s="2">
        <v>9</v>
      </c>
      <c r="AD11" s="151">
        <v>13.279999732971191</v>
      </c>
      <c r="AE11" s="254" t="s">
        <v>71</v>
      </c>
      <c r="AF11" s="1"/>
    </row>
    <row r="12" spans="1:32" ht="11.25" customHeight="1">
      <c r="A12" s="224">
        <v>10</v>
      </c>
      <c r="B12" s="210">
        <v>13.319999694824219</v>
      </c>
      <c r="C12" s="210">
        <v>13.359999656677246</v>
      </c>
      <c r="D12" s="210">
        <v>13.369999885559082</v>
      </c>
      <c r="E12" s="210">
        <v>13.279999732971191</v>
      </c>
      <c r="F12" s="210">
        <v>13.180000305175781</v>
      </c>
      <c r="G12" s="210">
        <v>13.300000190734863</v>
      </c>
      <c r="H12" s="210">
        <v>13.760000228881836</v>
      </c>
      <c r="I12" s="210">
        <v>15.100000381469727</v>
      </c>
      <c r="J12" s="210">
        <v>16.010000228881836</v>
      </c>
      <c r="K12" s="210">
        <v>17.270000457763672</v>
      </c>
      <c r="L12" s="210">
        <v>17.899999618530273</v>
      </c>
      <c r="M12" s="210">
        <v>18.780000686645508</v>
      </c>
      <c r="N12" s="210">
        <v>19.989999771118164</v>
      </c>
      <c r="O12" s="210">
        <v>19.389999389648438</v>
      </c>
      <c r="P12" s="210">
        <v>19.65999984741211</v>
      </c>
      <c r="Q12" s="210">
        <v>19.770000457763672</v>
      </c>
      <c r="R12" s="210">
        <v>18.06999969482422</v>
      </c>
      <c r="S12" s="210">
        <v>15.569999694824219</v>
      </c>
      <c r="T12" s="210">
        <v>16.450000762939453</v>
      </c>
      <c r="U12" s="210">
        <v>15.5</v>
      </c>
      <c r="V12" s="210">
        <v>14.90999984741211</v>
      </c>
      <c r="W12" s="210">
        <v>15.729999542236328</v>
      </c>
      <c r="X12" s="210">
        <v>16.010000228881836</v>
      </c>
      <c r="Y12" s="210">
        <v>14.569999694824219</v>
      </c>
      <c r="Z12" s="225">
        <f t="shared" si="0"/>
        <v>16.010416666666668</v>
      </c>
      <c r="AA12" s="157">
        <v>20.8700008392334</v>
      </c>
      <c r="AB12" s="211" t="s">
        <v>72</v>
      </c>
      <c r="AC12" s="212">
        <v>10</v>
      </c>
      <c r="AD12" s="157">
        <v>13.119999885559082</v>
      </c>
      <c r="AE12" s="255" t="s">
        <v>73</v>
      </c>
      <c r="AF12" s="1"/>
    </row>
    <row r="13" spans="1:32" ht="11.25" customHeight="1">
      <c r="A13" s="216">
        <v>11</v>
      </c>
      <c r="B13" s="208">
        <v>13.619999885559082</v>
      </c>
      <c r="C13" s="208">
        <v>13.15999984741211</v>
      </c>
      <c r="D13" s="208">
        <v>12.819999694824219</v>
      </c>
      <c r="E13" s="208">
        <v>12.569999694824219</v>
      </c>
      <c r="F13" s="208">
        <v>13.899999618530273</v>
      </c>
      <c r="G13" s="208">
        <v>13.399999618530273</v>
      </c>
      <c r="H13" s="208">
        <v>14.930000305175781</v>
      </c>
      <c r="I13" s="208">
        <v>16.350000381469727</v>
      </c>
      <c r="J13" s="208">
        <v>16.829999923706055</v>
      </c>
      <c r="K13" s="208">
        <v>18.530000686645508</v>
      </c>
      <c r="L13" s="208">
        <v>18.549999237060547</v>
      </c>
      <c r="M13" s="208">
        <v>19.100000381469727</v>
      </c>
      <c r="N13" s="208">
        <v>18.190000534057617</v>
      </c>
      <c r="O13" s="208">
        <v>18.459999084472656</v>
      </c>
      <c r="P13" s="208">
        <v>19.1299991607666</v>
      </c>
      <c r="Q13" s="208">
        <v>18.65999984741211</v>
      </c>
      <c r="R13" s="208">
        <v>18.450000762939453</v>
      </c>
      <c r="S13" s="208">
        <v>17.780000686645508</v>
      </c>
      <c r="T13" s="208">
        <v>16.309999465942383</v>
      </c>
      <c r="U13" s="208">
        <v>15.430000305175781</v>
      </c>
      <c r="V13" s="208">
        <v>14.65999984741211</v>
      </c>
      <c r="W13" s="208">
        <v>13.979999542236328</v>
      </c>
      <c r="X13" s="208">
        <v>12.34000015258789</v>
      </c>
      <c r="Y13" s="208">
        <v>13.600000381469727</v>
      </c>
      <c r="Z13" s="215">
        <f t="shared" si="0"/>
        <v>15.864583293596903</v>
      </c>
      <c r="AA13" s="151">
        <v>20.100000381469727</v>
      </c>
      <c r="AB13" s="152" t="s">
        <v>74</v>
      </c>
      <c r="AC13" s="2">
        <v>11</v>
      </c>
      <c r="AD13" s="151">
        <v>11.880000114440918</v>
      </c>
      <c r="AE13" s="254" t="s">
        <v>75</v>
      </c>
      <c r="AF13" s="1"/>
    </row>
    <row r="14" spans="1:32" ht="11.25" customHeight="1">
      <c r="A14" s="216">
        <v>12</v>
      </c>
      <c r="B14" s="208">
        <v>12.279999732971191</v>
      </c>
      <c r="C14" s="208">
        <v>10.920000076293945</v>
      </c>
      <c r="D14" s="208">
        <v>9.850000381469727</v>
      </c>
      <c r="E14" s="208">
        <v>9.210000038146973</v>
      </c>
      <c r="F14" s="208">
        <v>9.34000015258789</v>
      </c>
      <c r="G14" s="208">
        <v>10.010000228881836</v>
      </c>
      <c r="H14" s="208">
        <v>13.289999961853027</v>
      </c>
      <c r="I14" s="208">
        <v>15.619999885559082</v>
      </c>
      <c r="J14" s="208">
        <v>18.739999771118164</v>
      </c>
      <c r="K14" s="208">
        <v>21.450000762939453</v>
      </c>
      <c r="L14" s="208">
        <v>23.040000915527344</v>
      </c>
      <c r="M14" s="208">
        <v>23.969999313354492</v>
      </c>
      <c r="N14" s="208">
        <v>22.5</v>
      </c>
      <c r="O14" s="208">
        <v>23.020000457763672</v>
      </c>
      <c r="P14" s="208">
        <v>21.6200008392334</v>
      </c>
      <c r="Q14" s="208">
        <v>22</v>
      </c>
      <c r="R14" s="208">
        <v>21.510000228881836</v>
      </c>
      <c r="S14" s="208">
        <v>21.68000030517578</v>
      </c>
      <c r="T14" s="208">
        <v>19.989999771118164</v>
      </c>
      <c r="U14" s="208">
        <v>19.290000915527344</v>
      </c>
      <c r="V14" s="208">
        <v>18.549999237060547</v>
      </c>
      <c r="W14" s="208">
        <v>17.719999313354492</v>
      </c>
      <c r="X14" s="208">
        <v>15.5</v>
      </c>
      <c r="Y14" s="208">
        <v>14.069999694824219</v>
      </c>
      <c r="Z14" s="215">
        <f t="shared" si="0"/>
        <v>17.298750082651775</v>
      </c>
      <c r="AA14" s="151">
        <v>25.040000915527344</v>
      </c>
      <c r="AB14" s="152" t="s">
        <v>76</v>
      </c>
      <c r="AC14" s="2">
        <v>12</v>
      </c>
      <c r="AD14" s="151">
        <v>9.050000190734863</v>
      </c>
      <c r="AE14" s="254" t="s">
        <v>77</v>
      </c>
      <c r="AF14" s="1"/>
    </row>
    <row r="15" spans="1:32" ht="11.25" customHeight="1">
      <c r="A15" s="216">
        <v>13</v>
      </c>
      <c r="B15" s="208">
        <v>13.609999656677246</v>
      </c>
      <c r="C15" s="208">
        <v>13.100000381469727</v>
      </c>
      <c r="D15" s="208">
        <v>12.6899995803833</v>
      </c>
      <c r="E15" s="208">
        <v>12.770000457763672</v>
      </c>
      <c r="F15" s="208">
        <v>12.40999984741211</v>
      </c>
      <c r="G15" s="208">
        <v>14.010000228881836</v>
      </c>
      <c r="H15" s="208">
        <v>16.829999923706055</v>
      </c>
      <c r="I15" s="208">
        <v>19.25</v>
      </c>
      <c r="J15" s="208">
        <v>21.020000457763672</v>
      </c>
      <c r="K15" s="208">
        <v>19.799999237060547</v>
      </c>
      <c r="L15" s="208">
        <v>21.34000015258789</v>
      </c>
      <c r="M15" s="208">
        <v>21.329999923706055</v>
      </c>
      <c r="N15" s="208">
        <v>21.8799991607666</v>
      </c>
      <c r="O15" s="208">
        <v>21.190000534057617</v>
      </c>
      <c r="P15" s="208">
        <v>21.079999923706055</v>
      </c>
      <c r="Q15" s="208">
        <v>20.719999313354492</v>
      </c>
      <c r="R15" s="208">
        <v>20.209999084472656</v>
      </c>
      <c r="S15" s="208">
        <v>19.139999389648438</v>
      </c>
      <c r="T15" s="208">
        <v>18.729999542236328</v>
      </c>
      <c r="U15" s="208">
        <v>18.6299991607666</v>
      </c>
      <c r="V15" s="208">
        <v>18.200000762939453</v>
      </c>
      <c r="W15" s="208">
        <v>17.709999084472656</v>
      </c>
      <c r="X15" s="208">
        <v>17.110000610351562</v>
      </c>
      <c r="Y15" s="208">
        <v>16.479999542236328</v>
      </c>
      <c r="Z15" s="215">
        <f t="shared" si="0"/>
        <v>17.884999831517536</v>
      </c>
      <c r="AA15" s="151">
        <v>22.56999969482422</v>
      </c>
      <c r="AB15" s="152" t="s">
        <v>78</v>
      </c>
      <c r="AC15" s="2">
        <v>13</v>
      </c>
      <c r="AD15" s="151">
        <v>12.220000267028809</v>
      </c>
      <c r="AE15" s="254" t="s">
        <v>79</v>
      </c>
      <c r="AF15" s="1"/>
    </row>
    <row r="16" spans="1:32" ht="11.25" customHeight="1">
      <c r="A16" s="216">
        <v>14</v>
      </c>
      <c r="B16" s="208">
        <v>15.380000114440918</v>
      </c>
      <c r="C16" s="208">
        <v>14.649999618530273</v>
      </c>
      <c r="D16" s="208">
        <v>14.75</v>
      </c>
      <c r="E16" s="208">
        <v>13.229999542236328</v>
      </c>
      <c r="F16" s="208">
        <v>12.829999923706055</v>
      </c>
      <c r="G16" s="208">
        <v>13.449999809265137</v>
      </c>
      <c r="H16" s="208">
        <v>15.829999923706055</v>
      </c>
      <c r="I16" s="208">
        <v>19.020000457763672</v>
      </c>
      <c r="J16" s="208">
        <v>21.06999969482422</v>
      </c>
      <c r="K16" s="208">
        <v>20.079999923706055</v>
      </c>
      <c r="L16" s="208">
        <v>22.170000076293945</v>
      </c>
      <c r="M16" s="208">
        <v>22.299999237060547</v>
      </c>
      <c r="N16" s="208">
        <v>21.190000534057617</v>
      </c>
      <c r="O16" s="208">
        <v>22.989999771118164</v>
      </c>
      <c r="P16" s="208">
        <v>21.90999984741211</v>
      </c>
      <c r="Q16" s="208">
        <v>21.969999313354492</v>
      </c>
      <c r="R16" s="208">
        <v>22.219999313354492</v>
      </c>
      <c r="S16" s="208">
        <v>23.549999237060547</v>
      </c>
      <c r="T16" s="208">
        <v>22.65999984741211</v>
      </c>
      <c r="U16" s="208">
        <v>21.420000076293945</v>
      </c>
      <c r="V16" s="208">
        <v>20.219999313354492</v>
      </c>
      <c r="W16" s="208">
        <v>19.170000076293945</v>
      </c>
      <c r="X16" s="208">
        <v>18.600000381469727</v>
      </c>
      <c r="Y16" s="208">
        <v>18.31999969482422</v>
      </c>
      <c r="Z16" s="215">
        <f t="shared" si="0"/>
        <v>19.12416648864746</v>
      </c>
      <c r="AA16" s="151">
        <v>23.969999313354492</v>
      </c>
      <c r="AB16" s="152" t="s">
        <v>80</v>
      </c>
      <c r="AC16" s="2">
        <v>14</v>
      </c>
      <c r="AD16" s="151">
        <v>12.619999885559082</v>
      </c>
      <c r="AE16" s="254" t="s">
        <v>81</v>
      </c>
      <c r="AF16" s="1"/>
    </row>
    <row r="17" spans="1:32" ht="11.25" customHeight="1">
      <c r="A17" s="216">
        <v>15</v>
      </c>
      <c r="B17" s="208">
        <v>17.889999389648438</v>
      </c>
      <c r="C17" s="208">
        <v>17.579999923706055</v>
      </c>
      <c r="D17" s="208">
        <v>17.450000762939453</v>
      </c>
      <c r="E17" s="208">
        <v>16.93000030517578</v>
      </c>
      <c r="F17" s="208">
        <v>16.93000030517578</v>
      </c>
      <c r="G17" s="208">
        <v>17.239999771118164</v>
      </c>
      <c r="H17" s="208">
        <v>19.020000457763672</v>
      </c>
      <c r="I17" s="208">
        <v>20.6299991607666</v>
      </c>
      <c r="J17" s="208">
        <v>21.18000030517578</v>
      </c>
      <c r="K17" s="208">
        <v>22.299999237060547</v>
      </c>
      <c r="L17" s="208">
        <v>23.520000457763672</v>
      </c>
      <c r="M17" s="208">
        <v>23.049999237060547</v>
      </c>
      <c r="N17" s="208">
        <v>22.229999542236328</v>
      </c>
      <c r="O17" s="208">
        <v>21.809999465942383</v>
      </c>
      <c r="P17" s="208">
        <v>22.149999618530273</v>
      </c>
      <c r="Q17" s="208">
        <v>21.079999923706055</v>
      </c>
      <c r="R17" s="208">
        <v>20.719999313354492</v>
      </c>
      <c r="S17" s="208">
        <v>20.1299991607666</v>
      </c>
      <c r="T17" s="208">
        <v>20.049999237060547</v>
      </c>
      <c r="U17" s="208">
        <v>19.81999969482422</v>
      </c>
      <c r="V17" s="208">
        <v>19.270000457763672</v>
      </c>
      <c r="W17" s="208">
        <v>19.549999237060547</v>
      </c>
      <c r="X17" s="208">
        <v>19.709999084472656</v>
      </c>
      <c r="Y17" s="208">
        <v>19.809999465942383</v>
      </c>
      <c r="Z17" s="215">
        <f t="shared" si="0"/>
        <v>20.00208306312561</v>
      </c>
      <c r="AA17" s="151">
        <v>24.649999618530273</v>
      </c>
      <c r="AB17" s="152" t="s">
        <v>82</v>
      </c>
      <c r="AC17" s="2">
        <v>15</v>
      </c>
      <c r="AD17" s="151">
        <v>16.559999465942383</v>
      </c>
      <c r="AE17" s="254" t="s">
        <v>83</v>
      </c>
      <c r="AF17" s="1"/>
    </row>
    <row r="18" spans="1:32" ht="11.25" customHeight="1">
      <c r="A18" s="216">
        <v>16</v>
      </c>
      <c r="B18" s="208">
        <v>19.649999618530273</v>
      </c>
      <c r="C18" s="208">
        <v>19.139999389648438</v>
      </c>
      <c r="D18" s="208">
        <v>18.889999389648438</v>
      </c>
      <c r="E18" s="208">
        <v>18.969999313354492</v>
      </c>
      <c r="F18" s="208">
        <v>18.299999237060547</v>
      </c>
      <c r="G18" s="208">
        <v>18.610000610351562</v>
      </c>
      <c r="H18" s="208">
        <v>18.739999771118164</v>
      </c>
      <c r="I18" s="208">
        <v>18.610000610351562</v>
      </c>
      <c r="J18" s="208">
        <v>18.420000076293945</v>
      </c>
      <c r="K18" s="208">
        <v>19.079999923706055</v>
      </c>
      <c r="L18" s="208">
        <v>19.030000686645508</v>
      </c>
      <c r="M18" s="208">
        <v>19.100000381469727</v>
      </c>
      <c r="N18" s="208">
        <v>18.56999969482422</v>
      </c>
      <c r="O18" s="208">
        <v>18.299999237060547</v>
      </c>
      <c r="P18" s="208">
        <v>18.219999313354492</v>
      </c>
      <c r="Q18" s="208">
        <v>18.219999313354492</v>
      </c>
      <c r="R18" s="208">
        <v>18.18000030517578</v>
      </c>
      <c r="S18" s="208">
        <v>18.229999542236328</v>
      </c>
      <c r="T18" s="208">
        <v>18.260000228881836</v>
      </c>
      <c r="U18" s="208">
        <v>18.360000610351562</v>
      </c>
      <c r="V18" s="208">
        <v>16.260000228881836</v>
      </c>
      <c r="W18" s="208">
        <v>13.25</v>
      </c>
      <c r="X18" s="208">
        <v>14.109999656677246</v>
      </c>
      <c r="Y18" s="208">
        <v>13.779999732971191</v>
      </c>
      <c r="Z18" s="215">
        <f t="shared" si="0"/>
        <v>17.928333202997845</v>
      </c>
      <c r="AA18" s="151">
        <v>19.899999618530273</v>
      </c>
      <c r="AB18" s="152" t="s">
        <v>84</v>
      </c>
      <c r="AC18" s="2">
        <v>16</v>
      </c>
      <c r="AD18" s="151">
        <v>13.210000038146973</v>
      </c>
      <c r="AE18" s="254" t="s">
        <v>85</v>
      </c>
      <c r="AF18" s="1"/>
    </row>
    <row r="19" spans="1:32" ht="11.25" customHeight="1">
      <c r="A19" s="216">
        <v>17</v>
      </c>
      <c r="B19" s="208">
        <v>13.40999984741211</v>
      </c>
      <c r="C19" s="208">
        <v>13.369999885559082</v>
      </c>
      <c r="D19" s="208">
        <v>13.5600004196167</v>
      </c>
      <c r="E19" s="208">
        <v>13.25</v>
      </c>
      <c r="F19" s="208">
        <v>13</v>
      </c>
      <c r="G19" s="208">
        <v>13.869999885559082</v>
      </c>
      <c r="H19" s="208">
        <v>15.149999618530273</v>
      </c>
      <c r="I19" s="208">
        <v>17.989999771118164</v>
      </c>
      <c r="J19" s="208">
        <v>19.350000381469727</v>
      </c>
      <c r="K19" s="208">
        <v>20.3700008392334</v>
      </c>
      <c r="L19" s="208">
        <v>20.520000457763672</v>
      </c>
      <c r="M19" s="208">
        <v>18.469999313354492</v>
      </c>
      <c r="N19" s="208">
        <v>18.469999313354492</v>
      </c>
      <c r="O19" s="208">
        <v>18</v>
      </c>
      <c r="P19" s="208">
        <v>18.760000228881836</v>
      </c>
      <c r="Q19" s="208">
        <v>18.489999771118164</v>
      </c>
      <c r="R19" s="208">
        <v>18.459999084472656</v>
      </c>
      <c r="S19" s="208">
        <v>17.969999313354492</v>
      </c>
      <c r="T19" s="208">
        <v>17.450000762939453</v>
      </c>
      <c r="U19" s="208">
        <v>17.010000228881836</v>
      </c>
      <c r="V19" s="208">
        <v>15.40999984741211</v>
      </c>
      <c r="W19" s="208">
        <v>14.859999656677246</v>
      </c>
      <c r="X19" s="208">
        <v>13.729999542236328</v>
      </c>
      <c r="Y19" s="208">
        <v>13.010000228881836</v>
      </c>
      <c r="Z19" s="215">
        <f t="shared" si="0"/>
        <v>16.413749933242798</v>
      </c>
      <c r="AA19" s="151">
        <v>21.639999389648438</v>
      </c>
      <c r="AB19" s="152" t="s">
        <v>33</v>
      </c>
      <c r="AC19" s="2">
        <v>17</v>
      </c>
      <c r="AD19" s="151">
        <v>12.119999885559082</v>
      </c>
      <c r="AE19" s="254" t="s">
        <v>86</v>
      </c>
      <c r="AF19" s="1"/>
    </row>
    <row r="20" spans="1:32" ht="11.25" customHeight="1">
      <c r="A20" s="216">
        <v>18</v>
      </c>
      <c r="B20" s="208">
        <v>12.199999809265137</v>
      </c>
      <c r="C20" s="208">
        <v>11.390000343322754</v>
      </c>
      <c r="D20" s="208">
        <v>11.25</v>
      </c>
      <c r="E20" s="208">
        <v>10.779999732971191</v>
      </c>
      <c r="F20" s="208">
        <v>11.010000228881836</v>
      </c>
      <c r="G20" s="208">
        <v>12.489999771118164</v>
      </c>
      <c r="H20" s="208">
        <v>15.75</v>
      </c>
      <c r="I20" s="208">
        <v>17.739999771118164</v>
      </c>
      <c r="J20" s="208">
        <v>20.280000686645508</v>
      </c>
      <c r="K20" s="208">
        <v>22.670000076293945</v>
      </c>
      <c r="L20" s="208">
        <v>25.170000076293945</v>
      </c>
      <c r="M20" s="208">
        <v>26.049999237060547</v>
      </c>
      <c r="N20" s="208">
        <v>24.90999984741211</v>
      </c>
      <c r="O20" s="208">
        <v>22.6299991607666</v>
      </c>
      <c r="P20" s="208">
        <v>21.760000228881836</v>
      </c>
      <c r="Q20" s="208">
        <v>21.899999618530273</v>
      </c>
      <c r="R20" s="208">
        <v>21.329999923706055</v>
      </c>
      <c r="S20" s="208">
        <v>21.270000457763672</v>
      </c>
      <c r="T20" s="208">
        <v>21.31999969482422</v>
      </c>
      <c r="U20" s="208">
        <v>20.43000030517578</v>
      </c>
      <c r="V20" s="208">
        <v>19.219999313354492</v>
      </c>
      <c r="W20" s="208">
        <v>18.920000076293945</v>
      </c>
      <c r="X20" s="208">
        <v>18.40999984741211</v>
      </c>
      <c r="Y20" s="208">
        <v>17.959999084472656</v>
      </c>
      <c r="Z20" s="215">
        <f t="shared" si="0"/>
        <v>18.618333220481873</v>
      </c>
      <c r="AA20" s="151">
        <v>26.760000228881836</v>
      </c>
      <c r="AB20" s="152" t="s">
        <v>87</v>
      </c>
      <c r="AC20" s="2">
        <v>18</v>
      </c>
      <c r="AD20" s="151">
        <v>10.680000305175781</v>
      </c>
      <c r="AE20" s="254" t="s">
        <v>88</v>
      </c>
      <c r="AF20" s="1"/>
    </row>
    <row r="21" spans="1:32" ht="11.25" customHeight="1">
      <c r="A21" s="216">
        <v>19</v>
      </c>
      <c r="B21" s="208">
        <v>17.1200008392334</v>
      </c>
      <c r="C21" s="208">
        <v>16.760000228881836</v>
      </c>
      <c r="D21" s="208">
        <v>16.209999084472656</v>
      </c>
      <c r="E21" s="208">
        <v>16.270000457763672</v>
      </c>
      <c r="F21" s="208">
        <v>16.40999984741211</v>
      </c>
      <c r="G21" s="208">
        <v>15.739999771118164</v>
      </c>
      <c r="H21" s="208">
        <v>18.149999618530273</v>
      </c>
      <c r="I21" s="208">
        <v>20.020000457763672</v>
      </c>
      <c r="J21" s="208">
        <v>21.799999237060547</v>
      </c>
      <c r="K21" s="208">
        <v>24.239999771118164</v>
      </c>
      <c r="L21" s="208">
        <v>25.18000030517578</v>
      </c>
      <c r="M21" s="208">
        <v>26.520000457763672</v>
      </c>
      <c r="N21" s="208">
        <v>25.84000015258789</v>
      </c>
      <c r="O21" s="208">
        <v>24.809999465942383</v>
      </c>
      <c r="P21" s="208">
        <v>23.510000228881836</v>
      </c>
      <c r="Q21" s="208">
        <v>22.309999465942383</v>
      </c>
      <c r="R21" s="208">
        <v>17.68000030517578</v>
      </c>
      <c r="S21" s="208">
        <v>16.760000228881836</v>
      </c>
      <c r="T21" s="208">
        <v>16.639999389648438</v>
      </c>
      <c r="U21" s="208">
        <v>16.84000015258789</v>
      </c>
      <c r="V21" s="208">
        <v>16.639999389648438</v>
      </c>
      <c r="W21" s="208">
        <v>16.729999542236328</v>
      </c>
      <c r="X21" s="208">
        <v>16.65999984741211</v>
      </c>
      <c r="Y21" s="208">
        <v>16.239999771118164</v>
      </c>
      <c r="Z21" s="215">
        <f t="shared" si="0"/>
        <v>19.37833325068156</v>
      </c>
      <c r="AA21" s="151">
        <v>27.200000762939453</v>
      </c>
      <c r="AB21" s="152" t="s">
        <v>89</v>
      </c>
      <c r="AC21" s="2">
        <v>19</v>
      </c>
      <c r="AD21" s="151">
        <v>15.34000015258789</v>
      </c>
      <c r="AE21" s="254" t="s">
        <v>90</v>
      </c>
      <c r="AF21" s="1"/>
    </row>
    <row r="22" spans="1:32" ht="11.25" customHeight="1">
      <c r="A22" s="224">
        <v>20</v>
      </c>
      <c r="B22" s="210">
        <v>16.149999618530273</v>
      </c>
      <c r="C22" s="210">
        <v>16.049999237060547</v>
      </c>
      <c r="D22" s="210">
        <v>15.270000457763672</v>
      </c>
      <c r="E22" s="210">
        <v>14.890000343322754</v>
      </c>
      <c r="F22" s="210">
        <v>14.75</v>
      </c>
      <c r="G22" s="210">
        <v>15.119999885559082</v>
      </c>
      <c r="H22" s="210">
        <v>16.18000030517578</v>
      </c>
      <c r="I22" s="210">
        <v>19.059999465942383</v>
      </c>
      <c r="J22" s="210">
        <v>19.649999618530273</v>
      </c>
      <c r="K22" s="210">
        <v>20.06999969482422</v>
      </c>
      <c r="L22" s="210">
        <v>20.440000534057617</v>
      </c>
      <c r="M22" s="210">
        <v>21.170000076293945</v>
      </c>
      <c r="N22" s="210">
        <v>21.06999969482422</v>
      </c>
      <c r="O22" s="210">
        <v>22.1200008392334</v>
      </c>
      <c r="P22" s="210">
        <v>21.190000534057617</v>
      </c>
      <c r="Q22" s="210">
        <v>21.100000381469727</v>
      </c>
      <c r="R22" s="210">
        <v>20.229999542236328</v>
      </c>
      <c r="S22" s="210">
        <v>19.729999542236328</v>
      </c>
      <c r="T22" s="210">
        <v>19.420000076293945</v>
      </c>
      <c r="U22" s="210">
        <v>19.209999084472656</v>
      </c>
      <c r="V22" s="210">
        <v>18.979999542236328</v>
      </c>
      <c r="W22" s="210">
        <v>18.739999771118164</v>
      </c>
      <c r="X22" s="210">
        <v>17.850000381469727</v>
      </c>
      <c r="Y22" s="210">
        <v>16.959999084472656</v>
      </c>
      <c r="Z22" s="225">
        <f t="shared" si="0"/>
        <v>18.5583332379659</v>
      </c>
      <c r="AA22" s="157">
        <v>22.729999542236328</v>
      </c>
      <c r="AB22" s="211" t="s">
        <v>91</v>
      </c>
      <c r="AC22" s="212">
        <v>20</v>
      </c>
      <c r="AD22" s="157">
        <v>14.640000343322754</v>
      </c>
      <c r="AE22" s="255" t="s">
        <v>92</v>
      </c>
      <c r="AF22" s="1"/>
    </row>
    <row r="23" spans="1:32" ht="11.25" customHeight="1">
      <c r="A23" s="216">
        <v>21</v>
      </c>
      <c r="B23" s="208">
        <v>16.790000915527344</v>
      </c>
      <c r="C23" s="208">
        <v>15.770000457763672</v>
      </c>
      <c r="D23" s="208">
        <v>17.440000534057617</v>
      </c>
      <c r="E23" s="208">
        <v>17.15999984741211</v>
      </c>
      <c r="F23" s="208">
        <v>16.809999465942383</v>
      </c>
      <c r="G23" s="208">
        <v>17.68000030517578</v>
      </c>
      <c r="H23" s="208">
        <v>18.25</v>
      </c>
      <c r="I23" s="208">
        <v>18.549999237060547</v>
      </c>
      <c r="J23" s="208">
        <v>19.489999771118164</v>
      </c>
      <c r="K23" s="208">
        <v>19.200000762939453</v>
      </c>
      <c r="L23" s="208">
        <v>19.559999465942383</v>
      </c>
      <c r="M23" s="208">
        <v>20.1200008392334</v>
      </c>
      <c r="N23" s="208">
        <v>19.8700008392334</v>
      </c>
      <c r="O23" s="208">
        <v>19.540000915527344</v>
      </c>
      <c r="P23" s="208">
        <v>19.229999542236328</v>
      </c>
      <c r="Q23" s="208">
        <v>19.010000228881836</v>
      </c>
      <c r="R23" s="208">
        <v>17.81999969482422</v>
      </c>
      <c r="S23" s="208">
        <v>17.170000076293945</v>
      </c>
      <c r="T23" s="208">
        <v>16.75</v>
      </c>
      <c r="U23" s="208">
        <v>17.100000381469727</v>
      </c>
      <c r="V23" s="208">
        <v>17.18000030517578</v>
      </c>
      <c r="W23" s="208">
        <v>17.34000015258789</v>
      </c>
      <c r="X23" s="208">
        <v>17.420000076293945</v>
      </c>
      <c r="Y23" s="208">
        <v>17.06999969482422</v>
      </c>
      <c r="Z23" s="215">
        <f t="shared" si="0"/>
        <v>18.013333479563396</v>
      </c>
      <c r="AA23" s="151">
        <v>21.079999923706055</v>
      </c>
      <c r="AB23" s="152" t="s">
        <v>63</v>
      </c>
      <c r="AC23" s="2">
        <v>21</v>
      </c>
      <c r="AD23" s="151">
        <v>15.640000343322754</v>
      </c>
      <c r="AE23" s="254" t="s">
        <v>93</v>
      </c>
      <c r="AF23" s="1"/>
    </row>
    <row r="24" spans="1:32" ht="11.25" customHeight="1">
      <c r="A24" s="216">
        <v>22</v>
      </c>
      <c r="B24" s="208">
        <v>16.979999542236328</v>
      </c>
      <c r="C24" s="208">
        <v>16.780000686645508</v>
      </c>
      <c r="D24" s="208">
        <v>16.790000915527344</v>
      </c>
      <c r="E24" s="208">
        <v>17.010000228881836</v>
      </c>
      <c r="F24" s="208">
        <v>16.25</v>
      </c>
      <c r="G24" s="208">
        <v>15.970000267028809</v>
      </c>
      <c r="H24" s="208">
        <v>15.880000114440918</v>
      </c>
      <c r="I24" s="208">
        <v>16.450000762939453</v>
      </c>
      <c r="J24" s="208">
        <v>16.5</v>
      </c>
      <c r="K24" s="208">
        <v>17.469999313354492</v>
      </c>
      <c r="L24" s="208">
        <v>17.84000015258789</v>
      </c>
      <c r="M24" s="208">
        <v>17.969999313354492</v>
      </c>
      <c r="N24" s="208">
        <v>18.200000762939453</v>
      </c>
      <c r="O24" s="208">
        <v>18.25</v>
      </c>
      <c r="P24" s="208">
        <v>18.149999618530273</v>
      </c>
      <c r="Q24" s="208">
        <v>18.389999389648438</v>
      </c>
      <c r="R24" s="208">
        <v>18.1200008392334</v>
      </c>
      <c r="S24" s="208">
        <v>18.049999237060547</v>
      </c>
      <c r="T24" s="208">
        <v>17.299999237060547</v>
      </c>
      <c r="U24" s="208">
        <v>17.3700008392334</v>
      </c>
      <c r="V24" s="208">
        <v>17.399999618530273</v>
      </c>
      <c r="W24" s="208">
        <v>17.670000076293945</v>
      </c>
      <c r="X24" s="208">
        <v>17.860000610351562</v>
      </c>
      <c r="Y24" s="208">
        <v>17.809999465942383</v>
      </c>
      <c r="Z24" s="215">
        <f t="shared" si="0"/>
        <v>17.352500041325886</v>
      </c>
      <c r="AA24" s="151">
        <v>18.920000076293945</v>
      </c>
      <c r="AB24" s="152" t="s">
        <v>94</v>
      </c>
      <c r="AC24" s="2">
        <v>22</v>
      </c>
      <c r="AD24" s="151">
        <v>15.869999885559082</v>
      </c>
      <c r="AE24" s="254" t="s">
        <v>95</v>
      </c>
      <c r="AF24" s="1"/>
    </row>
    <row r="25" spans="1:32" ht="11.25" customHeight="1">
      <c r="A25" s="216">
        <v>23</v>
      </c>
      <c r="B25" s="208">
        <v>17.670000076293945</v>
      </c>
      <c r="C25" s="208">
        <v>17.56999969482422</v>
      </c>
      <c r="D25" s="208">
        <v>17.530000686645508</v>
      </c>
      <c r="E25" s="208">
        <v>18.110000610351562</v>
      </c>
      <c r="F25" s="208">
        <v>18.489999771118164</v>
      </c>
      <c r="G25" s="208">
        <v>18.399999618530273</v>
      </c>
      <c r="H25" s="208">
        <v>18.1200008392334</v>
      </c>
      <c r="I25" s="208">
        <v>19.809999465942383</v>
      </c>
      <c r="J25" s="208">
        <v>20.100000381469727</v>
      </c>
      <c r="K25" s="208">
        <v>19.65999984741211</v>
      </c>
      <c r="L25" s="208">
        <v>19.25</v>
      </c>
      <c r="M25" s="208">
        <v>19.209999084472656</v>
      </c>
      <c r="N25" s="208">
        <v>19.43000030517578</v>
      </c>
      <c r="O25" s="208">
        <v>18.510000228881836</v>
      </c>
      <c r="P25" s="208">
        <v>18.43000030517578</v>
      </c>
      <c r="Q25" s="208">
        <v>18.040000915527344</v>
      </c>
      <c r="R25" s="208">
        <v>18.260000228881836</v>
      </c>
      <c r="S25" s="208">
        <v>18.100000381469727</v>
      </c>
      <c r="T25" s="208">
        <v>18.25</v>
      </c>
      <c r="U25" s="208">
        <v>18.3700008392334</v>
      </c>
      <c r="V25" s="208">
        <v>18.31999969482422</v>
      </c>
      <c r="W25" s="208">
        <v>18.489999771118164</v>
      </c>
      <c r="X25" s="208">
        <v>18.489999771118164</v>
      </c>
      <c r="Y25" s="208">
        <v>18.389999389648438</v>
      </c>
      <c r="Z25" s="215">
        <f t="shared" si="0"/>
        <v>18.541666746139526</v>
      </c>
      <c r="AA25" s="151">
        <v>20.350000381469727</v>
      </c>
      <c r="AB25" s="152" t="s">
        <v>96</v>
      </c>
      <c r="AC25" s="2">
        <v>23</v>
      </c>
      <c r="AD25" s="151">
        <v>17.479999542236328</v>
      </c>
      <c r="AE25" s="254" t="s">
        <v>97</v>
      </c>
      <c r="AF25" s="1"/>
    </row>
    <row r="26" spans="1:32" ht="11.25" customHeight="1">
      <c r="A26" s="216">
        <v>24</v>
      </c>
      <c r="B26" s="208">
        <v>18.399999618530273</v>
      </c>
      <c r="C26" s="208">
        <v>18.139999389648438</v>
      </c>
      <c r="D26" s="208">
        <v>18.219999313354492</v>
      </c>
      <c r="E26" s="208">
        <v>18.360000610351562</v>
      </c>
      <c r="F26" s="208">
        <v>18.25</v>
      </c>
      <c r="G26" s="208">
        <v>18.110000610351562</v>
      </c>
      <c r="H26" s="208">
        <v>18.43000030517578</v>
      </c>
      <c r="I26" s="208">
        <v>18.510000228881836</v>
      </c>
      <c r="J26" s="208">
        <v>18.56999969482422</v>
      </c>
      <c r="K26" s="208">
        <v>18.8799991607666</v>
      </c>
      <c r="L26" s="208">
        <v>19.1200008392334</v>
      </c>
      <c r="M26" s="208">
        <v>19.479999542236328</v>
      </c>
      <c r="N26" s="208">
        <v>19.459999084472656</v>
      </c>
      <c r="O26" s="208">
        <v>19.979999542236328</v>
      </c>
      <c r="P26" s="208">
        <v>19.520000457763672</v>
      </c>
      <c r="Q26" s="208">
        <v>19.079999923706055</v>
      </c>
      <c r="R26" s="208">
        <v>18.719999313354492</v>
      </c>
      <c r="S26" s="208">
        <v>18.1200008392334</v>
      </c>
      <c r="T26" s="208">
        <v>17.309999465942383</v>
      </c>
      <c r="U26" s="208">
        <v>17.15999984741211</v>
      </c>
      <c r="V26" s="208">
        <v>17.049999237060547</v>
      </c>
      <c r="W26" s="208">
        <v>16.8799991607666</v>
      </c>
      <c r="X26" s="208">
        <v>16.84000015258789</v>
      </c>
      <c r="Y26" s="208">
        <v>16.940000534057617</v>
      </c>
      <c r="Z26" s="215">
        <f t="shared" si="0"/>
        <v>18.31374986966451</v>
      </c>
      <c r="AA26" s="151">
        <v>20.600000381469727</v>
      </c>
      <c r="AB26" s="152" t="s">
        <v>98</v>
      </c>
      <c r="AC26" s="2">
        <v>24</v>
      </c>
      <c r="AD26" s="151">
        <v>16.770000457763672</v>
      </c>
      <c r="AE26" s="254" t="s">
        <v>99</v>
      </c>
      <c r="AF26" s="1"/>
    </row>
    <row r="27" spans="1:32" ht="11.25" customHeight="1">
      <c r="A27" s="216">
        <v>25</v>
      </c>
      <c r="B27" s="208">
        <v>17.049999237060547</v>
      </c>
      <c r="C27" s="208">
        <v>16.989999771118164</v>
      </c>
      <c r="D27" s="208">
        <v>16.600000381469727</v>
      </c>
      <c r="E27" s="208">
        <v>16.219999313354492</v>
      </c>
      <c r="F27" s="208">
        <v>16.6200008392334</v>
      </c>
      <c r="G27" s="208">
        <v>17.09000015258789</v>
      </c>
      <c r="H27" s="208">
        <v>18</v>
      </c>
      <c r="I27" s="208">
        <v>19.530000686645508</v>
      </c>
      <c r="J27" s="208">
        <v>20.110000610351562</v>
      </c>
      <c r="K27" s="208">
        <v>22.56999969482422</v>
      </c>
      <c r="L27" s="208">
        <v>24.209999084472656</v>
      </c>
      <c r="M27" s="208">
        <v>23.020000457763672</v>
      </c>
      <c r="N27" s="208">
        <v>22.459999084472656</v>
      </c>
      <c r="O27" s="208">
        <v>20.979999542236328</v>
      </c>
      <c r="P27" s="208">
        <v>20.229999542236328</v>
      </c>
      <c r="Q27" s="208">
        <v>21.299999237060547</v>
      </c>
      <c r="R27" s="208">
        <v>20.959999084472656</v>
      </c>
      <c r="S27" s="208">
        <v>20.15999984741211</v>
      </c>
      <c r="T27" s="208">
        <v>19.600000381469727</v>
      </c>
      <c r="U27" s="208">
        <v>19.350000381469727</v>
      </c>
      <c r="V27" s="208">
        <v>19.06999969482422</v>
      </c>
      <c r="W27" s="208">
        <v>18.770000457763672</v>
      </c>
      <c r="X27" s="208">
        <v>19.020000457763672</v>
      </c>
      <c r="Y27" s="208">
        <v>18.860000610351562</v>
      </c>
      <c r="Z27" s="215">
        <f t="shared" si="0"/>
        <v>19.53208327293396</v>
      </c>
      <c r="AA27" s="151">
        <v>25.600000381469727</v>
      </c>
      <c r="AB27" s="152" t="s">
        <v>100</v>
      </c>
      <c r="AC27" s="2">
        <v>25</v>
      </c>
      <c r="AD27" s="151">
        <v>15.989999771118164</v>
      </c>
      <c r="AE27" s="254" t="s">
        <v>101</v>
      </c>
      <c r="AF27" s="1"/>
    </row>
    <row r="28" spans="1:32" ht="11.25" customHeight="1">
      <c r="A28" s="216">
        <v>26</v>
      </c>
      <c r="B28" s="208">
        <v>18.81999969482422</v>
      </c>
      <c r="C28" s="208">
        <v>18.399999618530273</v>
      </c>
      <c r="D28" s="208">
        <v>18.440000534057617</v>
      </c>
      <c r="E28" s="208">
        <v>18.84000015258789</v>
      </c>
      <c r="F28" s="208">
        <v>18.93000030517578</v>
      </c>
      <c r="G28" s="208">
        <v>19.190000534057617</v>
      </c>
      <c r="H28" s="208">
        <v>19.399999618530273</v>
      </c>
      <c r="I28" s="208">
        <v>20</v>
      </c>
      <c r="J28" s="208">
        <v>20.459999084472656</v>
      </c>
      <c r="K28" s="208">
        <v>21.420000076293945</v>
      </c>
      <c r="L28" s="208">
        <v>22.420000076293945</v>
      </c>
      <c r="M28" s="208">
        <v>22.860000610351562</v>
      </c>
      <c r="N28" s="208">
        <v>23.479999542236328</v>
      </c>
      <c r="O28" s="208">
        <v>24.209999084472656</v>
      </c>
      <c r="P28" s="208">
        <v>24.329999923706055</v>
      </c>
      <c r="Q28" s="208">
        <v>24.270000457763672</v>
      </c>
      <c r="R28" s="208">
        <v>24.09000015258789</v>
      </c>
      <c r="S28" s="208">
        <v>23.43000030517578</v>
      </c>
      <c r="T28" s="208">
        <v>22.530000686645508</v>
      </c>
      <c r="U28" s="208">
        <v>22.030000686645508</v>
      </c>
      <c r="V28" s="208">
        <v>21.729999542236328</v>
      </c>
      <c r="W28" s="208">
        <v>21.270000457763672</v>
      </c>
      <c r="X28" s="208">
        <v>21.200000762939453</v>
      </c>
      <c r="Y28" s="208">
        <v>21.31999969482422</v>
      </c>
      <c r="Z28" s="215">
        <f t="shared" si="0"/>
        <v>21.37791673342387</v>
      </c>
      <c r="AA28" s="151">
        <v>24.829999923706055</v>
      </c>
      <c r="AB28" s="152" t="s">
        <v>102</v>
      </c>
      <c r="AC28" s="2">
        <v>26</v>
      </c>
      <c r="AD28" s="151">
        <v>18.270000457763672</v>
      </c>
      <c r="AE28" s="254" t="s">
        <v>103</v>
      </c>
      <c r="AF28" s="1"/>
    </row>
    <row r="29" spans="1:32" ht="11.25" customHeight="1">
      <c r="A29" s="216">
        <v>27</v>
      </c>
      <c r="B29" s="208">
        <v>20.030000686645508</v>
      </c>
      <c r="C29" s="208">
        <v>19.959999084472656</v>
      </c>
      <c r="D29" s="208">
        <v>20.389999389648438</v>
      </c>
      <c r="E29" s="208">
        <v>19.969999313354492</v>
      </c>
      <c r="F29" s="208">
        <v>19.450000762939453</v>
      </c>
      <c r="G29" s="208">
        <v>18.530000686645508</v>
      </c>
      <c r="H29" s="208">
        <v>18.389999389648438</v>
      </c>
      <c r="I29" s="208">
        <v>18.6299991607666</v>
      </c>
      <c r="J29" s="208">
        <v>18.200000762939453</v>
      </c>
      <c r="K29" s="208">
        <v>18.290000915527344</v>
      </c>
      <c r="L29" s="208">
        <v>17.989999771118164</v>
      </c>
      <c r="M29" s="208">
        <v>18.059999465942383</v>
      </c>
      <c r="N29" s="208">
        <v>18.100000381469727</v>
      </c>
      <c r="O29" s="208">
        <v>17.729999542236328</v>
      </c>
      <c r="P29" s="208">
        <v>18.200000762939453</v>
      </c>
      <c r="Q29" s="208">
        <v>18.030000686645508</v>
      </c>
      <c r="R29" s="208">
        <v>17.920000076293945</v>
      </c>
      <c r="S29" s="208">
        <v>18.010000228881836</v>
      </c>
      <c r="T29" s="208">
        <v>17.670000076293945</v>
      </c>
      <c r="U29" s="208">
        <v>17.219999313354492</v>
      </c>
      <c r="V29" s="208">
        <v>16.700000762939453</v>
      </c>
      <c r="W29" s="208">
        <v>16.459999084472656</v>
      </c>
      <c r="X29" s="208">
        <v>16.09000015258789</v>
      </c>
      <c r="Y29" s="208">
        <v>15.75</v>
      </c>
      <c r="Z29" s="215">
        <f t="shared" si="0"/>
        <v>18.15708335240682</v>
      </c>
      <c r="AA29" s="151">
        <v>21.3700008392334</v>
      </c>
      <c r="AB29" s="152" t="s">
        <v>34</v>
      </c>
      <c r="AC29" s="2">
        <v>27</v>
      </c>
      <c r="AD29" s="151">
        <v>15.65999984741211</v>
      </c>
      <c r="AE29" s="254" t="s">
        <v>104</v>
      </c>
      <c r="AF29" s="1"/>
    </row>
    <row r="30" spans="1:32" ht="11.25" customHeight="1">
      <c r="A30" s="216">
        <v>28</v>
      </c>
      <c r="B30" s="208">
        <v>16.020000457763672</v>
      </c>
      <c r="C30" s="208">
        <v>15.779999732971191</v>
      </c>
      <c r="D30" s="208">
        <v>15.6899995803833</v>
      </c>
      <c r="E30" s="208">
        <v>15.449999809265137</v>
      </c>
      <c r="F30" s="208">
        <v>15.489999771118164</v>
      </c>
      <c r="G30" s="208">
        <v>15.520000457763672</v>
      </c>
      <c r="H30" s="208">
        <v>15.520000457763672</v>
      </c>
      <c r="I30" s="208">
        <v>15.829999923706055</v>
      </c>
      <c r="J30" s="208">
        <v>16.829999923706055</v>
      </c>
      <c r="K30" s="208">
        <v>18.3799991607666</v>
      </c>
      <c r="L30" s="208">
        <v>18.829999923706055</v>
      </c>
      <c r="M30" s="208">
        <v>19.559999465942383</v>
      </c>
      <c r="N30" s="208">
        <v>19.06999969482422</v>
      </c>
      <c r="O30" s="208">
        <v>18.969999313354492</v>
      </c>
      <c r="P30" s="208">
        <v>19.25</v>
      </c>
      <c r="Q30" s="208">
        <v>19.139999389648438</v>
      </c>
      <c r="R30" s="208">
        <v>18.8700008392334</v>
      </c>
      <c r="S30" s="208">
        <v>18.329999923706055</v>
      </c>
      <c r="T30" s="208">
        <v>17.780000686645508</v>
      </c>
      <c r="U30" s="208">
        <v>17.65999984741211</v>
      </c>
      <c r="V30" s="208">
        <v>16.8799991607666</v>
      </c>
      <c r="W30" s="208">
        <v>17</v>
      </c>
      <c r="X30" s="208">
        <v>16.68000030517578</v>
      </c>
      <c r="Y30" s="208">
        <v>15.630000114440918</v>
      </c>
      <c r="Z30" s="215">
        <f t="shared" si="0"/>
        <v>17.25666658083598</v>
      </c>
      <c r="AA30" s="151">
        <v>19.979999542236328</v>
      </c>
      <c r="AB30" s="152" t="s">
        <v>105</v>
      </c>
      <c r="AC30" s="2">
        <v>28</v>
      </c>
      <c r="AD30" s="151">
        <v>15.1899995803833</v>
      </c>
      <c r="AE30" s="254" t="s">
        <v>106</v>
      </c>
      <c r="AF30" s="1"/>
    </row>
    <row r="31" spans="1:32" ht="11.25" customHeight="1">
      <c r="A31" s="216">
        <v>29</v>
      </c>
      <c r="B31" s="208">
        <v>15.520000457763672</v>
      </c>
      <c r="C31" s="208">
        <v>16.020000457763672</v>
      </c>
      <c r="D31" s="208">
        <v>16.139999389648438</v>
      </c>
      <c r="E31" s="208">
        <v>15.960000038146973</v>
      </c>
      <c r="F31" s="208">
        <v>15.210000038146973</v>
      </c>
      <c r="G31" s="208">
        <v>17.440000534057617</v>
      </c>
      <c r="H31" s="208">
        <v>18.489999771118164</v>
      </c>
      <c r="I31" s="208">
        <v>19.06999969482422</v>
      </c>
      <c r="J31" s="208">
        <v>20.299999237060547</v>
      </c>
      <c r="K31" s="208">
        <v>19.8799991607666</v>
      </c>
      <c r="L31" s="208">
        <v>20.690000534057617</v>
      </c>
      <c r="M31" s="208">
        <v>21.139999389648438</v>
      </c>
      <c r="N31" s="208">
        <v>20.3700008392334</v>
      </c>
      <c r="O31" s="208">
        <v>20.34000015258789</v>
      </c>
      <c r="P31" s="208">
        <v>21.549999237060547</v>
      </c>
      <c r="Q31" s="208">
        <v>21.219999313354492</v>
      </c>
      <c r="R31" s="208">
        <v>20.75</v>
      </c>
      <c r="S31" s="208">
        <v>20.520000457763672</v>
      </c>
      <c r="T31" s="208">
        <v>20.25</v>
      </c>
      <c r="U31" s="208">
        <v>19.790000915527344</v>
      </c>
      <c r="V31" s="208">
        <v>18.959999084472656</v>
      </c>
      <c r="W31" s="208">
        <v>18.170000076293945</v>
      </c>
      <c r="X31" s="208">
        <v>18.170000076293945</v>
      </c>
      <c r="Y31" s="208">
        <v>18.09000015258789</v>
      </c>
      <c r="Z31" s="215">
        <f t="shared" si="0"/>
        <v>18.918333292007446</v>
      </c>
      <c r="AA31" s="151">
        <v>22.270000457763672</v>
      </c>
      <c r="AB31" s="152" t="s">
        <v>107</v>
      </c>
      <c r="AC31" s="2">
        <v>29</v>
      </c>
      <c r="AD31" s="151">
        <v>15.140000343322754</v>
      </c>
      <c r="AE31" s="254" t="s">
        <v>108</v>
      </c>
      <c r="AF31" s="1"/>
    </row>
    <row r="32" spans="1:32" ht="11.25" customHeight="1">
      <c r="A32" s="216">
        <v>30</v>
      </c>
      <c r="B32" s="208">
        <v>17.190000534057617</v>
      </c>
      <c r="C32" s="208">
        <v>17.049999237060547</v>
      </c>
      <c r="D32" s="208">
        <v>16.190000534057617</v>
      </c>
      <c r="E32" s="208">
        <v>15.680000305175781</v>
      </c>
      <c r="F32" s="208">
        <v>16.43000030517578</v>
      </c>
      <c r="G32" s="208">
        <v>18.1299991607666</v>
      </c>
      <c r="H32" s="208">
        <v>19.170000076293945</v>
      </c>
      <c r="I32" s="208">
        <v>20.450000762939453</v>
      </c>
      <c r="J32" s="208">
        <v>20.84000015258789</v>
      </c>
      <c r="K32" s="208">
        <v>22.149999618530273</v>
      </c>
      <c r="L32" s="208">
        <v>22.149999618530273</v>
      </c>
      <c r="M32" s="208">
        <v>21.850000381469727</v>
      </c>
      <c r="N32" s="208">
        <v>21.770000457763672</v>
      </c>
      <c r="O32" s="208">
        <v>22.049999237060547</v>
      </c>
      <c r="P32" s="208">
        <v>21.06999969482422</v>
      </c>
      <c r="Q32" s="208">
        <v>21.280000686645508</v>
      </c>
      <c r="R32" s="208">
        <v>20.600000381469727</v>
      </c>
      <c r="S32" s="208">
        <v>20.010000228881836</v>
      </c>
      <c r="T32" s="208">
        <v>19.65999984741211</v>
      </c>
      <c r="U32" s="208">
        <v>19.8700008392334</v>
      </c>
      <c r="V32" s="208">
        <v>19.809999465942383</v>
      </c>
      <c r="W32" s="208">
        <v>19.719999313354492</v>
      </c>
      <c r="X32" s="208">
        <v>19.639999389648438</v>
      </c>
      <c r="Y32" s="208">
        <v>19.18000030517578</v>
      </c>
      <c r="Z32" s="215">
        <f t="shared" si="0"/>
        <v>19.664166688919067</v>
      </c>
      <c r="AA32" s="151">
        <v>23.56999969482422</v>
      </c>
      <c r="AB32" s="152" t="s">
        <v>109</v>
      </c>
      <c r="AC32" s="2">
        <v>30</v>
      </c>
      <c r="AD32" s="151">
        <v>15.550000190734863</v>
      </c>
      <c r="AE32" s="254" t="s">
        <v>77</v>
      </c>
      <c r="AF32" s="1"/>
    </row>
    <row r="33" spans="1:32" ht="11.25" customHeight="1">
      <c r="A33" s="216">
        <v>31</v>
      </c>
      <c r="B33" s="208">
        <v>19.09000015258789</v>
      </c>
      <c r="C33" s="208">
        <v>18.31999969482422</v>
      </c>
      <c r="D33" s="208">
        <v>18.020000457763672</v>
      </c>
      <c r="E33" s="208">
        <v>17.920000076293945</v>
      </c>
      <c r="F33" s="208">
        <v>17.950000762939453</v>
      </c>
      <c r="G33" s="208">
        <v>18.18000030517578</v>
      </c>
      <c r="H33" s="208">
        <v>18.15999984741211</v>
      </c>
      <c r="I33" s="208">
        <v>18.549999237060547</v>
      </c>
      <c r="J33" s="208">
        <v>18.6200008392334</v>
      </c>
      <c r="K33" s="208">
        <v>18.540000915527344</v>
      </c>
      <c r="L33" s="208">
        <v>18.81999969482422</v>
      </c>
      <c r="M33" s="208">
        <v>19.469999313354492</v>
      </c>
      <c r="N33" s="208">
        <v>20.719999313354492</v>
      </c>
      <c r="O33" s="208">
        <v>22.260000228881836</v>
      </c>
      <c r="P33" s="208">
        <v>23.489999771118164</v>
      </c>
      <c r="Q33" s="208">
        <v>22.270000457763672</v>
      </c>
      <c r="R33" s="208">
        <v>21.479999542236328</v>
      </c>
      <c r="S33" s="208">
        <v>21.190000534057617</v>
      </c>
      <c r="T33" s="208">
        <v>21.360000610351562</v>
      </c>
      <c r="U33" s="208">
        <v>21.020000457763672</v>
      </c>
      <c r="V33" s="208">
        <v>20.459999084472656</v>
      </c>
      <c r="W33" s="208">
        <v>20.299999237060547</v>
      </c>
      <c r="X33" s="208">
        <v>19.75</v>
      </c>
      <c r="Y33" s="208">
        <v>19.670000076293945</v>
      </c>
      <c r="Z33" s="215">
        <f t="shared" si="0"/>
        <v>19.81708335876465</v>
      </c>
      <c r="AA33" s="151">
        <v>24.420000076293945</v>
      </c>
      <c r="AB33" s="152" t="s">
        <v>110</v>
      </c>
      <c r="AC33" s="2">
        <v>31</v>
      </c>
      <c r="AD33" s="151">
        <v>17.5</v>
      </c>
      <c r="AE33" s="254" t="s">
        <v>111</v>
      </c>
      <c r="AF33" s="1"/>
    </row>
    <row r="34" spans="1:32" ht="15" customHeight="1">
      <c r="A34" s="217" t="s">
        <v>11</v>
      </c>
      <c r="B34" s="218">
        <f aca="true" t="shared" si="1" ref="B34:Q34">AVERAGE(B3:B33)</f>
        <v>15.036129013184578</v>
      </c>
      <c r="C34" s="218">
        <f t="shared" si="1"/>
        <v>14.73461280330535</v>
      </c>
      <c r="D34" s="218">
        <f t="shared" si="1"/>
        <v>14.540612897565287</v>
      </c>
      <c r="E34" s="218">
        <f t="shared" si="1"/>
        <v>14.283580656974546</v>
      </c>
      <c r="F34" s="218">
        <f t="shared" si="1"/>
        <v>14.186806540335379</v>
      </c>
      <c r="G34" s="218">
        <f t="shared" si="1"/>
        <v>14.635806560516357</v>
      </c>
      <c r="H34" s="218">
        <f t="shared" si="1"/>
        <v>15.619999993231989</v>
      </c>
      <c r="I34" s="218">
        <f t="shared" si="1"/>
        <v>16.889354875010827</v>
      </c>
      <c r="J34" s="218">
        <f t="shared" si="1"/>
        <v>17.812580662388957</v>
      </c>
      <c r="K34" s="218">
        <f t="shared" si="1"/>
        <v>18.5445161327239</v>
      </c>
      <c r="L34" s="218">
        <f t="shared" si="1"/>
        <v>19.175161269403272</v>
      </c>
      <c r="M34" s="218">
        <f t="shared" si="1"/>
        <v>19.44516117342057</v>
      </c>
      <c r="N34" s="218">
        <f t="shared" si="1"/>
        <v>19.303225794146137</v>
      </c>
      <c r="O34" s="218">
        <f t="shared" si="1"/>
        <v>19.220322424365627</v>
      </c>
      <c r="P34" s="218">
        <f t="shared" si="1"/>
        <v>19.140967645952777</v>
      </c>
      <c r="Q34" s="218">
        <f t="shared" si="1"/>
        <v>18.849677362749652</v>
      </c>
      <c r="R34" s="218">
        <f>AVERAGE(R3:R33)</f>
        <v>18.259354745188066</v>
      </c>
      <c r="S34" s="218">
        <f aca="true" t="shared" si="2" ref="S34:Y34">AVERAGE(S3:S33)</f>
        <v>17.819677475960024</v>
      </c>
      <c r="T34" s="218">
        <f t="shared" si="2"/>
        <v>17.43516122141192</v>
      </c>
      <c r="U34" s="218">
        <f t="shared" si="2"/>
        <v>17.128387297353438</v>
      </c>
      <c r="V34" s="218">
        <f t="shared" si="2"/>
        <v>16.575483752835183</v>
      </c>
      <c r="W34" s="218">
        <f t="shared" si="2"/>
        <v>16.297741736135176</v>
      </c>
      <c r="X34" s="218">
        <f t="shared" si="2"/>
        <v>16.012580717763594</v>
      </c>
      <c r="Y34" s="218">
        <f t="shared" si="2"/>
        <v>15.730645056693785</v>
      </c>
      <c r="Z34" s="218">
        <f>AVERAGE(B3:Y33)</f>
        <v>16.944897825359018</v>
      </c>
      <c r="AA34" s="219">
        <f>(AVERAGE(最高))</f>
        <v>21.015806505756995</v>
      </c>
      <c r="AB34" s="220"/>
      <c r="AC34" s="221"/>
      <c r="AD34" s="219">
        <f>(AVERAGE(最低))</f>
        <v>13.401806462195612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12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13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14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15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16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17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18</v>
      </c>
      <c r="B42" s="202"/>
      <c r="C42" s="202"/>
      <c r="D42" s="154">
        <f>COUNTIF(最高,"&gt;=25")</f>
        <v>5</v>
      </c>
      <c r="E42" s="198"/>
      <c r="F42" s="198"/>
      <c r="G42" s="198"/>
      <c r="H42" s="198"/>
      <c r="I42" s="198"/>
    </row>
    <row r="43" spans="1:9" ht="11.25" customHeight="1">
      <c r="A43" s="203" t="s">
        <v>19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20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21</v>
      </c>
      <c r="B45" s="205"/>
      <c r="C45" s="205" t="s">
        <v>4</v>
      </c>
      <c r="D45" s="207" t="s">
        <v>7</v>
      </c>
      <c r="E45" s="198"/>
      <c r="F45" s="206" t="s">
        <v>22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27.200000762939453</v>
      </c>
      <c r="C46" s="3">
        <v>19</v>
      </c>
      <c r="D46" s="159" t="s">
        <v>89</v>
      </c>
      <c r="E46" s="198"/>
      <c r="F46" s="156"/>
      <c r="G46" s="157">
        <f>MIN(最低)</f>
        <v>6.5960001945495605</v>
      </c>
      <c r="H46" s="258">
        <v>1</v>
      </c>
      <c r="I46" s="258" t="s">
        <v>56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6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19.809999465942383</v>
      </c>
      <c r="C3" s="208">
        <v>19.3799991607666</v>
      </c>
      <c r="D3" s="208">
        <v>18.079999923706055</v>
      </c>
      <c r="E3" s="208">
        <v>17.8700008392334</v>
      </c>
      <c r="F3" s="208">
        <v>16.979999542236328</v>
      </c>
      <c r="G3" s="208">
        <v>18</v>
      </c>
      <c r="H3" s="208">
        <v>19.440000534057617</v>
      </c>
      <c r="I3" s="208">
        <v>21.360000610351562</v>
      </c>
      <c r="J3" s="208">
        <v>23.25</v>
      </c>
      <c r="K3" s="208">
        <v>24.350000381469727</v>
      </c>
      <c r="L3" s="208">
        <v>25.670000076293945</v>
      </c>
      <c r="M3" s="208">
        <v>21.600000381469727</v>
      </c>
      <c r="N3" s="208">
        <v>21.770000457763672</v>
      </c>
      <c r="O3" s="208">
        <v>21.559999465942383</v>
      </c>
      <c r="P3" s="208">
        <v>21.65999984741211</v>
      </c>
      <c r="Q3" s="208">
        <v>21.59000015258789</v>
      </c>
      <c r="R3" s="208">
        <v>20.549999237060547</v>
      </c>
      <c r="S3" s="208">
        <v>20.1200008392334</v>
      </c>
      <c r="T3" s="208">
        <v>19.920000076293945</v>
      </c>
      <c r="U3" s="208">
        <v>19.290000915527344</v>
      </c>
      <c r="V3" s="208">
        <v>19.639999389648438</v>
      </c>
      <c r="W3" s="208">
        <v>19.600000381469727</v>
      </c>
      <c r="X3" s="208">
        <v>18.420000076293945</v>
      </c>
      <c r="Y3" s="208">
        <v>17.799999237060547</v>
      </c>
      <c r="Z3" s="215">
        <f aca="true" t="shared" si="0" ref="Z3:Z32">AVERAGE(B3:Y3)</f>
        <v>20.321250041325886</v>
      </c>
      <c r="AA3" s="151">
        <v>27.770000457763672</v>
      </c>
      <c r="AB3" s="254" t="s">
        <v>112</v>
      </c>
      <c r="AC3" s="2">
        <v>1</v>
      </c>
      <c r="AD3" s="151">
        <v>16.5</v>
      </c>
      <c r="AE3" s="254" t="s">
        <v>113</v>
      </c>
      <c r="AF3" s="1"/>
    </row>
    <row r="4" spans="1:32" ht="11.25" customHeight="1">
      <c r="A4" s="216">
        <v>2</v>
      </c>
      <c r="B4" s="208">
        <v>17.200000762939453</v>
      </c>
      <c r="C4" s="208">
        <v>16.200000762939453</v>
      </c>
      <c r="D4" s="208">
        <v>15.9399995803833</v>
      </c>
      <c r="E4" s="208">
        <v>15.649999618530273</v>
      </c>
      <c r="F4" s="208">
        <v>15.5600004196167</v>
      </c>
      <c r="G4" s="208">
        <v>16.09000015258789</v>
      </c>
      <c r="H4" s="208">
        <v>18.450000762939453</v>
      </c>
      <c r="I4" s="208">
        <v>20.8700008392334</v>
      </c>
      <c r="J4" s="208">
        <v>23.209999084472656</v>
      </c>
      <c r="K4" s="208">
        <v>22.25</v>
      </c>
      <c r="L4" s="208">
        <v>21.940000534057617</v>
      </c>
      <c r="M4" s="208">
        <v>22.540000915527344</v>
      </c>
      <c r="N4" s="208">
        <v>22.899999618530273</v>
      </c>
      <c r="O4" s="208">
        <v>21.6299991607666</v>
      </c>
      <c r="P4" s="208">
        <v>19.639999389648438</v>
      </c>
      <c r="Q4" s="208">
        <v>18.360000610351562</v>
      </c>
      <c r="R4" s="208">
        <v>18.799999237060547</v>
      </c>
      <c r="S4" s="209">
        <v>18.950000762939453</v>
      </c>
      <c r="T4" s="208">
        <v>17.579999923706055</v>
      </c>
      <c r="U4" s="208">
        <v>17.469999313354492</v>
      </c>
      <c r="V4" s="208">
        <v>16.959999084472656</v>
      </c>
      <c r="W4" s="208">
        <v>15.25</v>
      </c>
      <c r="X4" s="208">
        <v>14.65999984741211</v>
      </c>
      <c r="Y4" s="208">
        <v>16.25</v>
      </c>
      <c r="Z4" s="215">
        <f t="shared" si="0"/>
        <v>18.514583349227905</v>
      </c>
      <c r="AA4" s="151">
        <v>23.950000762939453</v>
      </c>
      <c r="AB4" s="254" t="s">
        <v>25</v>
      </c>
      <c r="AC4" s="2">
        <v>2</v>
      </c>
      <c r="AD4" s="151">
        <v>14.5</v>
      </c>
      <c r="AE4" s="254" t="s">
        <v>114</v>
      </c>
      <c r="AF4" s="1"/>
    </row>
    <row r="5" spans="1:32" ht="11.25" customHeight="1">
      <c r="A5" s="216">
        <v>3</v>
      </c>
      <c r="B5" s="208">
        <v>14.390000343322754</v>
      </c>
      <c r="C5" s="208">
        <v>13.109999656677246</v>
      </c>
      <c r="D5" s="208">
        <v>13.130000114440918</v>
      </c>
      <c r="E5" s="208">
        <v>12.600000381469727</v>
      </c>
      <c r="F5" s="208">
        <v>12.800000190734863</v>
      </c>
      <c r="G5" s="208">
        <v>14.300000190734863</v>
      </c>
      <c r="H5" s="208">
        <v>16.850000381469727</v>
      </c>
      <c r="I5" s="208">
        <v>19.920000076293945</v>
      </c>
      <c r="J5" s="208">
        <v>21.860000610351562</v>
      </c>
      <c r="K5" s="208">
        <v>24.270000457763672</v>
      </c>
      <c r="L5" s="208">
        <v>23.15999984741211</v>
      </c>
      <c r="M5" s="208">
        <v>25.260000228881836</v>
      </c>
      <c r="N5" s="208">
        <v>23.059999465942383</v>
      </c>
      <c r="O5" s="208">
        <v>23.059999465942383</v>
      </c>
      <c r="P5" s="208">
        <v>22.690000534057617</v>
      </c>
      <c r="Q5" s="208">
        <v>22.530000686645508</v>
      </c>
      <c r="R5" s="208">
        <v>22.110000610351562</v>
      </c>
      <c r="S5" s="208">
        <v>21.670000076293945</v>
      </c>
      <c r="T5" s="208">
        <v>21.489999771118164</v>
      </c>
      <c r="U5" s="208">
        <v>21.469999313354492</v>
      </c>
      <c r="V5" s="208">
        <v>20.6299991607666</v>
      </c>
      <c r="W5" s="208">
        <v>19.93000030517578</v>
      </c>
      <c r="X5" s="208">
        <v>19.989999771118164</v>
      </c>
      <c r="Y5" s="208">
        <v>17.950000762939453</v>
      </c>
      <c r="Z5" s="215">
        <f t="shared" si="0"/>
        <v>19.509583433469135</v>
      </c>
      <c r="AA5" s="151">
        <v>26.649999618530273</v>
      </c>
      <c r="AB5" s="254" t="s">
        <v>115</v>
      </c>
      <c r="AC5" s="2">
        <v>3</v>
      </c>
      <c r="AD5" s="151">
        <v>12.510000228881836</v>
      </c>
      <c r="AE5" s="254" t="s">
        <v>116</v>
      </c>
      <c r="AF5" s="1"/>
    </row>
    <row r="6" spans="1:32" ht="11.25" customHeight="1">
      <c r="A6" s="216">
        <v>4</v>
      </c>
      <c r="B6" s="208">
        <v>17.309999465942383</v>
      </c>
      <c r="C6" s="208">
        <v>16.760000228881836</v>
      </c>
      <c r="D6" s="208">
        <v>16.040000915527344</v>
      </c>
      <c r="E6" s="208">
        <v>15.9399995803833</v>
      </c>
      <c r="F6" s="208">
        <v>15.65999984741211</v>
      </c>
      <c r="G6" s="208">
        <v>17.56999969482422</v>
      </c>
      <c r="H6" s="208">
        <v>20.229999542236328</v>
      </c>
      <c r="I6" s="208">
        <v>21.360000610351562</v>
      </c>
      <c r="J6" s="208">
        <v>22.969999313354492</v>
      </c>
      <c r="K6" s="208">
        <v>24.56999969482422</v>
      </c>
      <c r="L6" s="208">
        <v>26.65999984741211</v>
      </c>
      <c r="M6" s="208">
        <v>25.09000015258789</v>
      </c>
      <c r="N6" s="208">
        <v>23.8799991607666</v>
      </c>
      <c r="O6" s="208">
        <v>24.809999465942383</v>
      </c>
      <c r="P6" s="208">
        <v>23.510000228881836</v>
      </c>
      <c r="Q6" s="208">
        <v>23.260000228881836</v>
      </c>
      <c r="R6" s="208">
        <v>22.56999969482422</v>
      </c>
      <c r="S6" s="208">
        <v>22.530000686645508</v>
      </c>
      <c r="T6" s="208">
        <v>21.760000228881836</v>
      </c>
      <c r="U6" s="208">
        <v>21.280000686645508</v>
      </c>
      <c r="V6" s="208">
        <v>20.719999313354492</v>
      </c>
      <c r="W6" s="208">
        <v>20.5</v>
      </c>
      <c r="X6" s="208">
        <v>19.8799991607666</v>
      </c>
      <c r="Y6" s="208">
        <v>19.049999237060547</v>
      </c>
      <c r="Z6" s="215">
        <f t="shared" si="0"/>
        <v>20.99624987443288</v>
      </c>
      <c r="AA6" s="151">
        <v>27.260000228881836</v>
      </c>
      <c r="AB6" s="254" t="s">
        <v>117</v>
      </c>
      <c r="AC6" s="2">
        <v>4</v>
      </c>
      <c r="AD6" s="151">
        <v>15.399999618530273</v>
      </c>
      <c r="AE6" s="254" t="s">
        <v>118</v>
      </c>
      <c r="AF6" s="1"/>
    </row>
    <row r="7" spans="1:32" ht="11.25" customHeight="1">
      <c r="A7" s="216">
        <v>5</v>
      </c>
      <c r="B7" s="208">
        <v>19.65999984741211</v>
      </c>
      <c r="C7" s="208">
        <v>17.809999465942383</v>
      </c>
      <c r="D7" s="208">
        <v>16.31999969482422</v>
      </c>
      <c r="E7" s="208">
        <v>17.729999542236328</v>
      </c>
      <c r="F7" s="208">
        <v>18.360000610351562</v>
      </c>
      <c r="G7" s="208">
        <v>19.139999389648438</v>
      </c>
      <c r="H7" s="208">
        <v>20.93000030517578</v>
      </c>
      <c r="I7" s="208">
        <v>22.34000015258789</v>
      </c>
      <c r="J7" s="208">
        <v>22.969999313354492</v>
      </c>
      <c r="K7" s="208">
        <v>22.709999084472656</v>
      </c>
      <c r="L7" s="208">
        <v>22.510000228881836</v>
      </c>
      <c r="M7" s="208">
        <v>22.8700008392334</v>
      </c>
      <c r="N7" s="208">
        <v>23.049999237060547</v>
      </c>
      <c r="O7" s="208">
        <v>23.31999969482422</v>
      </c>
      <c r="P7" s="208">
        <v>23.260000228881836</v>
      </c>
      <c r="Q7" s="208">
        <v>23.049999237060547</v>
      </c>
      <c r="R7" s="208">
        <v>22.479999542236328</v>
      </c>
      <c r="S7" s="208">
        <v>22.479999542236328</v>
      </c>
      <c r="T7" s="208">
        <v>21.670000076293945</v>
      </c>
      <c r="U7" s="208">
        <v>21.34000015258789</v>
      </c>
      <c r="V7" s="208">
        <v>21</v>
      </c>
      <c r="W7" s="208">
        <v>21.010000228881836</v>
      </c>
      <c r="X7" s="208">
        <v>20.829999923706055</v>
      </c>
      <c r="Y7" s="208">
        <v>20.34000015258789</v>
      </c>
      <c r="Z7" s="215">
        <f t="shared" si="0"/>
        <v>21.13249985376994</v>
      </c>
      <c r="AA7" s="151">
        <v>24.530000686645508</v>
      </c>
      <c r="AB7" s="254" t="s">
        <v>119</v>
      </c>
      <c r="AC7" s="2">
        <v>5</v>
      </c>
      <c r="AD7" s="151">
        <v>16.229999542236328</v>
      </c>
      <c r="AE7" s="254" t="s">
        <v>120</v>
      </c>
      <c r="AF7" s="1"/>
    </row>
    <row r="8" spans="1:32" ht="11.25" customHeight="1">
      <c r="A8" s="216">
        <v>6</v>
      </c>
      <c r="B8" s="208">
        <v>20.43000030517578</v>
      </c>
      <c r="C8" s="208">
        <v>20.290000915527344</v>
      </c>
      <c r="D8" s="208">
        <v>20.15999984741211</v>
      </c>
      <c r="E8" s="208">
        <v>19.610000610351562</v>
      </c>
      <c r="F8" s="208">
        <v>19.3700008392334</v>
      </c>
      <c r="G8" s="208">
        <v>18.5</v>
      </c>
      <c r="H8" s="208">
        <v>18.540000915527344</v>
      </c>
      <c r="I8" s="208">
        <v>18.940000534057617</v>
      </c>
      <c r="J8" s="208">
        <v>18.010000228881836</v>
      </c>
      <c r="K8" s="208">
        <v>18.690000534057617</v>
      </c>
      <c r="L8" s="208">
        <v>18.979999542236328</v>
      </c>
      <c r="M8" s="208">
        <v>19.760000228881836</v>
      </c>
      <c r="N8" s="208">
        <v>19.5</v>
      </c>
      <c r="O8" s="208">
        <v>19.030000686645508</v>
      </c>
      <c r="P8" s="208">
        <v>19.389999389648438</v>
      </c>
      <c r="Q8" s="208">
        <v>18.940000534057617</v>
      </c>
      <c r="R8" s="208">
        <v>19.260000228881836</v>
      </c>
      <c r="S8" s="208">
        <v>18.690000534057617</v>
      </c>
      <c r="T8" s="208">
        <v>18.860000610351562</v>
      </c>
      <c r="U8" s="208">
        <v>19.18000030517578</v>
      </c>
      <c r="V8" s="208">
        <v>19.440000534057617</v>
      </c>
      <c r="W8" s="208">
        <v>19.360000610351562</v>
      </c>
      <c r="X8" s="208">
        <v>19.190000534057617</v>
      </c>
      <c r="Y8" s="208">
        <v>19.1299991607666</v>
      </c>
      <c r="Z8" s="215">
        <f t="shared" si="0"/>
        <v>19.218750317891438</v>
      </c>
      <c r="AA8" s="151">
        <v>20.639999389648438</v>
      </c>
      <c r="AB8" s="254" t="s">
        <v>121</v>
      </c>
      <c r="AC8" s="2">
        <v>6</v>
      </c>
      <c r="AD8" s="151">
        <v>17.860000610351562</v>
      </c>
      <c r="AE8" s="254" t="s">
        <v>122</v>
      </c>
      <c r="AF8" s="1"/>
    </row>
    <row r="9" spans="1:32" ht="11.25" customHeight="1">
      <c r="A9" s="216">
        <v>7</v>
      </c>
      <c r="B9" s="208">
        <v>18.979999542236328</v>
      </c>
      <c r="C9" s="208">
        <v>18.940000534057617</v>
      </c>
      <c r="D9" s="208">
        <v>18.739999771118164</v>
      </c>
      <c r="E9" s="208">
        <v>18.68000030517578</v>
      </c>
      <c r="F9" s="208">
        <v>18.530000686645508</v>
      </c>
      <c r="G9" s="208">
        <v>18.770000457763672</v>
      </c>
      <c r="H9" s="208">
        <v>19.770000457763672</v>
      </c>
      <c r="I9" s="208">
        <v>21.440000534057617</v>
      </c>
      <c r="J9" s="208">
        <v>21.889999389648438</v>
      </c>
      <c r="K9" s="208">
        <v>22.760000228881836</v>
      </c>
      <c r="L9" s="208">
        <v>22.389999389648438</v>
      </c>
      <c r="M9" s="208">
        <v>20.350000381469727</v>
      </c>
      <c r="N9" s="208">
        <v>21.299999237060547</v>
      </c>
      <c r="O9" s="208">
        <v>20.010000228881836</v>
      </c>
      <c r="P9" s="208">
        <v>19.940000534057617</v>
      </c>
      <c r="Q9" s="208">
        <v>19.100000381469727</v>
      </c>
      <c r="R9" s="208">
        <v>18.489999771118164</v>
      </c>
      <c r="S9" s="208">
        <v>18.020000457763672</v>
      </c>
      <c r="T9" s="208">
        <v>18.15999984741211</v>
      </c>
      <c r="U9" s="208">
        <v>18.31999969482422</v>
      </c>
      <c r="V9" s="208">
        <v>18.079999923706055</v>
      </c>
      <c r="W9" s="208">
        <v>17.56999969482422</v>
      </c>
      <c r="X9" s="208">
        <v>17.709999084472656</v>
      </c>
      <c r="Y9" s="208">
        <v>17.610000610351562</v>
      </c>
      <c r="Z9" s="215">
        <f t="shared" si="0"/>
        <v>19.397916714350384</v>
      </c>
      <c r="AA9" s="151">
        <v>23.290000915527344</v>
      </c>
      <c r="AB9" s="254" t="s">
        <v>117</v>
      </c>
      <c r="AC9" s="2">
        <v>7</v>
      </c>
      <c r="AD9" s="151">
        <v>17.459999084472656</v>
      </c>
      <c r="AE9" s="254" t="s">
        <v>123</v>
      </c>
      <c r="AF9" s="1"/>
    </row>
    <row r="10" spans="1:32" ht="11.25" customHeight="1">
      <c r="A10" s="216">
        <v>8</v>
      </c>
      <c r="B10" s="208">
        <v>17.489999771118164</v>
      </c>
      <c r="C10" s="208">
        <v>17.280000686645508</v>
      </c>
      <c r="D10" s="208">
        <v>17.420000076293945</v>
      </c>
      <c r="E10" s="208">
        <v>17.420000076293945</v>
      </c>
      <c r="F10" s="208">
        <v>17.559999465942383</v>
      </c>
      <c r="G10" s="208">
        <v>17.68000030517578</v>
      </c>
      <c r="H10" s="208">
        <v>18.030000686645508</v>
      </c>
      <c r="I10" s="208">
        <v>18.6200008392334</v>
      </c>
      <c r="J10" s="208">
        <v>19.200000762939453</v>
      </c>
      <c r="K10" s="208">
        <v>18.8700008392334</v>
      </c>
      <c r="L10" s="208">
        <v>19.110000610351562</v>
      </c>
      <c r="M10" s="208">
        <v>19.399999618530273</v>
      </c>
      <c r="N10" s="208">
        <v>19.489999771118164</v>
      </c>
      <c r="O10" s="208">
        <v>19.649999618530273</v>
      </c>
      <c r="P10" s="208">
        <v>18.770000457763672</v>
      </c>
      <c r="Q10" s="208">
        <v>18.639999389648438</v>
      </c>
      <c r="R10" s="208">
        <v>17.950000762939453</v>
      </c>
      <c r="S10" s="208">
        <v>17.479999542236328</v>
      </c>
      <c r="T10" s="208">
        <v>17.020000457763672</v>
      </c>
      <c r="U10" s="208">
        <v>16.889999389648438</v>
      </c>
      <c r="V10" s="208">
        <v>16.770000457763672</v>
      </c>
      <c r="W10" s="208">
        <v>16.65999984741211</v>
      </c>
      <c r="X10" s="208">
        <v>16.65999984741211</v>
      </c>
      <c r="Y10" s="208">
        <v>16.299999237060547</v>
      </c>
      <c r="Z10" s="215">
        <f t="shared" si="0"/>
        <v>17.931666771570843</v>
      </c>
      <c r="AA10" s="151">
        <v>20.059999465942383</v>
      </c>
      <c r="AB10" s="254" t="s">
        <v>124</v>
      </c>
      <c r="AC10" s="2">
        <v>8</v>
      </c>
      <c r="AD10" s="151">
        <v>16.270000457763672</v>
      </c>
      <c r="AE10" s="254" t="s">
        <v>46</v>
      </c>
      <c r="AF10" s="1"/>
    </row>
    <row r="11" spans="1:32" ht="11.25" customHeight="1">
      <c r="A11" s="216">
        <v>9</v>
      </c>
      <c r="B11" s="208">
        <v>16.190000534057617</v>
      </c>
      <c r="C11" s="208">
        <v>16.149999618530273</v>
      </c>
      <c r="D11" s="208">
        <v>16.540000915527344</v>
      </c>
      <c r="E11" s="208">
        <v>16.420000076293945</v>
      </c>
      <c r="F11" s="208">
        <v>16.780000686645508</v>
      </c>
      <c r="G11" s="208">
        <v>17.719999313354492</v>
      </c>
      <c r="H11" s="208">
        <v>18.790000915527344</v>
      </c>
      <c r="I11" s="208">
        <v>19.440000534057617</v>
      </c>
      <c r="J11" s="208">
        <v>19.280000686645508</v>
      </c>
      <c r="K11" s="208">
        <v>20.510000228881836</v>
      </c>
      <c r="L11" s="208">
        <v>20.06999969482422</v>
      </c>
      <c r="M11" s="208">
        <v>19.059999465942383</v>
      </c>
      <c r="N11" s="208">
        <v>18.459999084472656</v>
      </c>
      <c r="O11" s="208">
        <v>18.600000381469727</v>
      </c>
      <c r="P11" s="208">
        <v>18.780000686645508</v>
      </c>
      <c r="Q11" s="208">
        <v>18.770000457763672</v>
      </c>
      <c r="R11" s="208">
        <v>18.079999923706055</v>
      </c>
      <c r="S11" s="208">
        <v>17.309999465942383</v>
      </c>
      <c r="T11" s="208">
        <v>17.030000686645508</v>
      </c>
      <c r="U11" s="208">
        <v>17.190000534057617</v>
      </c>
      <c r="V11" s="208">
        <v>17.09000015258789</v>
      </c>
      <c r="W11" s="208">
        <v>17.079999923706055</v>
      </c>
      <c r="X11" s="208">
        <v>17.06999969482422</v>
      </c>
      <c r="Y11" s="208">
        <v>17.190000534057617</v>
      </c>
      <c r="Z11" s="215">
        <f t="shared" si="0"/>
        <v>17.90000017484029</v>
      </c>
      <c r="AA11" s="151">
        <v>20.639999389648438</v>
      </c>
      <c r="AB11" s="254" t="s">
        <v>125</v>
      </c>
      <c r="AC11" s="2">
        <v>9</v>
      </c>
      <c r="AD11" s="151">
        <v>15.869999885559082</v>
      </c>
      <c r="AE11" s="254" t="s">
        <v>126</v>
      </c>
      <c r="AF11" s="1"/>
    </row>
    <row r="12" spans="1:32" ht="11.25" customHeight="1">
      <c r="A12" s="224">
        <v>10</v>
      </c>
      <c r="B12" s="210">
        <v>17.06999969482422</v>
      </c>
      <c r="C12" s="210">
        <v>17</v>
      </c>
      <c r="D12" s="210">
        <v>17.049999237060547</v>
      </c>
      <c r="E12" s="210">
        <v>17.030000686645508</v>
      </c>
      <c r="F12" s="210">
        <v>17.219999313354492</v>
      </c>
      <c r="G12" s="210">
        <v>17.610000610351562</v>
      </c>
      <c r="H12" s="210">
        <v>18.110000610351562</v>
      </c>
      <c r="I12" s="210">
        <v>18</v>
      </c>
      <c r="J12" s="210">
        <v>18.8700008392334</v>
      </c>
      <c r="K12" s="210">
        <v>20.049999237060547</v>
      </c>
      <c r="L12" s="210">
        <v>23.420000076293945</v>
      </c>
      <c r="M12" s="210">
        <v>21.940000534057617</v>
      </c>
      <c r="N12" s="210">
        <v>21.6299991607666</v>
      </c>
      <c r="O12" s="210">
        <v>21.299999237060547</v>
      </c>
      <c r="P12" s="210">
        <v>21.190000534057617</v>
      </c>
      <c r="Q12" s="210">
        <v>20.280000686645508</v>
      </c>
      <c r="R12" s="210">
        <v>17.84000015258789</v>
      </c>
      <c r="S12" s="210">
        <v>17.829999923706055</v>
      </c>
      <c r="T12" s="210">
        <v>18.18000030517578</v>
      </c>
      <c r="U12" s="210">
        <v>17.959999084472656</v>
      </c>
      <c r="V12" s="210">
        <v>18.68000030517578</v>
      </c>
      <c r="W12" s="210">
        <v>17.65999984741211</v>
      </c>
      <c r="X12" s="210">
        <v>17.09000015258789</v>
      </c>
      <c r="Y12" s="210">
        <v>16.950000762939453</v>
      </c>
      <c r="Z12" s="225">
        <f t="shared" si="0"/>
        <v>18.74833337465922</v>
      </c>
      <c r="AA12" s="157">
        <v>23.760000228881836</v>
      </c>
      <c r="AB12" s="255" t="s">
        <v>127</v>
      </c>
      <c r="AC12" s="212">
        <v>10</v>
      </c>
      <c r="AD12" s="157">
        <v>16.8799991607666</v>
      </c>
      <c r="AE12" s="255" t="s">
        <v>128</v>
      </c>
      <c r="AF12" s="1"/>
    </row>
    <row r="13" spans="1:32" ht="11.25" customHeight="1">
      <c r="A13" s="216">
        <v>11</v>
      </c>
      <c r="B13" s="208">
        <v>16.600000381469727</v>
      </c>
      <c r="C13" s="208">
        <v>16.420000076293945</v>
      </c>
      <c r="D13" s="208">
        <v>16.190000534057617</v>
      </c>
      <c r="E13" s="208">
        <v>15.989999771118164</v>
      </c>
      <c r="F13" s="208">
        <v>15.989999771118164</v>
      </c>
      <c r="G13" s="208">
        <v>16.760000228881836</v>
      </c>
      <c r="H13" s="208">
        <v>17.530000686645508</v>
      </c>
      <c r="I13" s="208">
        <v>19.59000015258789</v>
      </c>
      <c r="J13" s="208">
        <v>21.899999618530273</v>
      </c>
      <c r="K13" s="208">
        <v>24.229999542236328</v>
      </c>
      <c r="L13" s="208">
        <v>23.809999465942383</v>
      </c>
      <c r="M13" s="208">
        <v>23.399999618530273</v>
      </c>
      <c r="N13" s="208">
        <v>23.139999389648438</v>
      </c>
      <c r="O13" s="208">
        <v>22.450000762939453</v>
      </c>
      <c r="P13" s="208">
        <v>21.520000457763672</v>
      </c>
      <c r="Q13" s="208">
        <v>22.040000915527344</v>
      </c>
      <c r="R13" s="208">
        <v>21.639999389648438</v>
      </c>
      <c r="S13" s="208">
        <v>21.25</v>
      </c>
      <c r="T13" s="208">
        <v>20.8799991607666</v>
      </c>
      <c r="U13" s="208">
        <v>20.34000015258789</v>
      </c>
      <c r="V13" s="208">
        <v>19.90999984741211</v>
      </c>
      <c r="W13" s="208">
        <v>19.049999237060547</v>
      </c>
      <c r="X13" s="208">
        <v>18.09000015258789</v>
      </c>
      <c r="Y13" s="208">
        <v>17.469999313354492</v>
      </c>
      <c r="Z13" s="215">
        <f t="shared" si="0"/>
        <v>19.84124994277954</v>
      </c>
      <c r="AA13" s="151">
        <v>24.829999923706055</v>
      </c>
      <c r="AB13" s="254" t="s">
        <v>129</v>
      </c>
      <c r="AC13" s="2">
        <v>11</v>
      </c>
      <c r="AD13" s="151">
        <v>15.890000343322754</v>
      </c>
      <c r="AE13" s="254" t="s">
        <v>64</v>
      </c>
      <c r="AF13" s="1"/>
    </row>
    <row r="14" spans="1:32" ht="11.25" customHeight="1">
      <c r="A14" s="216">
        <v>12</v>
      </c>
      <c r="B14" s="208">
        <v>17.440000534057617</v>
      </c>
      <c r="C14" s="208">
        <v>17.420000076293945</v>
      </c>
      <c r="D14" s="208">
        <v>17.139999389648438</v>
      </c>
      <c r="E14" s="208">
        <v>16.93000030517578</v>
      </c>
      <c r="F14" s="208">
        <v>16.549999237060547</v>
      </c>
      <c r="G14" s="208">
        <v>16.860000610351562</v>
      </c>
      <c r="H14" s="208">
        <v>17.3799991607666</v>
      </c>
      <c r="I14" s="208">
        <v>18.270000457763672</v>
      </c>
      <c r="J14" s="208">
        <v>18.850000381469727</v>
      </c>
      <c r="K14" s="208">
        <v>19.3700008392334</v>
      </c>
      <c r="L14" s="208">
        <v>18.809999465942383</v>
      </c>
      <c r="M14" s="208">
        <v>18.770000457763672</v>
      </c>
      <c r="N14" s="208">
        <v>19.309999465942383</v>
      </c>
      <c r="O14" s="208">
        <v>19.65999984741211</v>
      </c>
      <c r="P14" s="208">
        <v>18.969999313354492</v>
      </c>
      <c r="Q14" s="208">
        <v>19.299999237060547</v>
      </c>
      <c r="R14" s="208">
        <v>19.229999542236328</v>
      </c>
      <c r="S14" s="208">
        <v>18.84000015258789</v>
      </c>
      <c r="T14" s="208">
        <v>18.8700008392334</v>
      </c>
      <c r="U14" s="208">
        <v>18.639999389648438</v>
      </c>
      <c r="V14" s="208">
        <v>18.229999542236328</v>
      </c>
      <c r="W14" s="208">
        <v>18.3799991607666</v>
      </c>
      <c r="X14" s="208">
        <v>17.940000534057617</v>
      </c>
      <c r="Y14" s="208">
        <v>17.68000030517578</v>
      </c>
      <c r="Z14" s="215">
        <f t="shared" si="0"/>
        <v>18.284999926884968</v>
      </c>
      <c r="AA14" s="151">
        <v>20.149999618530273</v>
      </c>
      <c r="AB14" s="254" t="s">
        <v>130</v>
      </c>
      <c r="AC14" s="2">
        <v>12</v>
      </c>
      <c r="AD14" s="151">
        <v>16.469999313354492</v>
      </c>
      <c r="AE14" s="254" t="s">
        <v>52</v>
      </c>
      <c r="AF14" s="1"/>
    </row>
    <row r="15" spans="1:32" ht="11.25" customHeight="1">
      <c r="A15" s="216">
        <v>13</v>
      </c>
      <c r="B15" s="208">
        <v>18.06999969482422</v>
      </c>
      <c r="C15" s="208">
        <v>17.510000228881836</v>
      </c>
      <c r="D15" s="208">
        <v>17.90999984741211</v>
      </c>
      <c r="E15" s="208">
        <v>18.299999237060547</v>
      </c>
      <c r="F15" s="208">
        <v>18.209999084472656</v>
      </c>
      <c r="G15" s="208">
        <v>18.549999237060547</v>
      </c>
      <c r="H15" s="208">
        <v>18.959999084472656</v>
      </c>
      <c r="I15" s="208">
        <v>19.139999389648438</v>
      </c>
      <c r="J15" s="208">
        <v>20.829999923706055</v>
      </c>
      <c r="K15" s="208">
        <v>20.639999389648438</v>
      </c>
      <c r="L15" s="208">
        <v>20.1299991607666</v>
      </c>
      <c r="M15" s="208">
        <v>21.510000228881836</v>
      </c>
      <c r="N15" s="208">
        <v>20.610000610351562</v>
      </c>
      <c r="O15" s="208">
        <v>20.81999969482422</v>
      </c>
      <c r="P15" s="208">
        <v>20.56999969482422</v>
      </c>
      <c r="Q15" s="208">
        <v>20.93000030517578</v>
      </c>
      <c r="R15" s="208">
        <v>20.959999084472656</v>
      </c>
      <c r="S15" s="208">
        <v>20.329999923706055</v>
      </c>
      <c r="T15" s="208">
        <v>20.31999969482422</v>
      </c>
      <c r="U15" s="208">
        <v>20.270000457763672</v>
      </c>
      <c r="V15" s="208">
        <v>19.790000915527344</v>
      </c>
      <c r="W15" s="208">
        <v>18.899999618530273</v>
      </c>
      <c r="X15" s="208">
        <v>18.690000534057617</v>
      </c>
      <c r="Y15" s="208">
        <v>18.709999084472656</v>
      </c>
      <c r="Z15" s="215">
        <f t="shared" si="0"/>
        <v>19.610833088556927</v>
      </c>
      <c r="AA15" s="151">
        <v>21.709999084472656</v>
      </c>
      <c r="AB15" s="254" t="s">
        <v>131</v>
      </c>
      <c r="AC15" s="2">
        <v>13</v>
      </c>
      <c r="AD15" s="151">
        <v>17.34000015258789</v>
      </c>
      <c r="AE15" s="254" t="s">
        <v>132</v>
      </c>
      <c r="AF15" s="1"/>
    </row>
    <row r="16" spans="1:32" ht="11.25" customHeight="1">
      <c r="A16" s="216">
        <v>14</v>
      </c>
      <c r="B16" s="208">
        <v>18.700000762939453</v>
      </c>
      <c r="C16" s="208">
        <v>18.600000381469727</v>
      </c>
      <c r="D16" s="208">
        <v>18.440000534057617</v>
      </c>
      <c r="E16" s="208">
        <v>17.940000534057617</v>
      </c>
      <c r="F16" s="208">
        <v>17.559999465942383</v>
      </c>
      <c r="G16" s="208">
        <v>17.299999237060547</v>
      </c>
      <c r="H16" s="208">
        <v>17.190000534057617</v>
      </c>
      <c r="I16" s="208">
        <v>17.399999618530273</v>
      </c>
      <c r="J16" s="208">
        <v>17.399999618530273</v>
      </c>
      <c r="K16" s="208">
        <v>17.3799991607666</v>
      </c>
      <c r="L16" s="208">
        <v>17.65999984741211</v>
      </c>
      <c r="M16" s="208">
        <v>17.610000610351562</v>
      </c>
      <c r="N16" s="208">
        <v>17.440000534057617</v>
      </c>
      <c r="O16" s="208">
        <v>16.899999618530273</v>
      </c>
      <c r="P16" s="208">
        <v>16.959999084472656</v>
      </c>
      <c r="Q16" s="208">
        <v>17.079999923706055</v>
      </c>
      <c r="R16" s="208">
        <v>16.809999465942383</v>
      </c>
      <c r="S16" s="208">
        <v>16.690000534057617</v>
      </c>
      <c r="T16" s="208">
        <v>16.389999389648438</v>
      </c>
      <c r="U16" s="208">
        <v>16.190000534057617</v>
      </c>
      <c r="V16" s="208">
        <v>16.239999771118164</v>
      </c>
      <c r="W16" s="208">
        <v>16.1200008392334</v>
      </c>
      <c r="X16" s="208">
        <v>16.010000228881836</v>
      </c>
      <c r="Y16" s="208">
        <v>15.829999923706055</v>
      </c>
      <c r="Z16" s="215">
        <f t="shared" si="0"/>
        <v>17.16000000635783</v>
      </c>
      <c r="AA16" s="151">
        <v>18.799999237060547</v>
      </c>
      <c r="AB16" s="254" t="s">
        <v>133</v>
      </c>
      <c r="AC16" s="2">
        <v>14</v>
      </c>
      <c r="AD16" s="151">
        <v>15.8100004196167</v>
      </c>
      <c r="AE16" s="254" t="s">
        <v>134</v>
      </c>
      <c r="AF16" s="1"/>
    </row>
    <row r="17" spans="1:32" ht="11.25" customHeight="1">
      <c r="A17" s="216">
        <v>15</v>
      </c>
      <c r="B17" s="208">
        <v>15.949999809265137</v>
      </c>
      <c r="C17" s="208">
        <v>15.890000343322754</v>
      </c>
      <c r="D17" s="208">
        <v>15.960000038146973</v>
      </c>
      <c r="E17" s="208">
        <v>15.90999984741211</v>
      </c>
      <c r="F17" s="208">
        <v>15.880000114440918</v>
      </c>
      <c r="G17" s="208">
        <v>16.079999923706055</v>
      </c>
      <c r="H17" s="208">
        <v>16.139999389648438</v>
      </c>
      <c r="I17" s="208">
        <v>16.110000610351562</v>
      </c>
      <c r="J17" s="208">
        <v>16.3700008392334</v>
      </c>
      <c r="K17" s="208">
        <v>16.709999084472656</v>
      </c>
      <c r="L17" s="208">
        <v>16.719999313354492</v>
      </c>
      <c r="M17" s="208">
        <v>16.65999984741211</v>
      </c>
      <c r="N17" s="208">
        <v>16.68000030517578</v>
      </c>
      <c r="O17" s="208">
        <v>16.489999771118164</v>
      </c>
      <c r="P17" s="208">
        <v>16.219999313354492</v>
      </c>
      <c r="Q17" s="208">
        <v>16.09000015258789</v>
      </c>
      <c r="R17" s="208">
        <v>16.079999923706055</v>
      </c>
      <c r="S17" s="208">
        <v>15.960000038146973</v>
      </c>
      <c r="T17" s="208">
        <v>15.609999656677246</v>
      </c>
      <c r="U17" s="208">
        <v>15.229999542236328</v>
      </c>
      <c r="V17" s="208">
        <v>15.09000015258789</v>
      </c>
      <c r="W17" s="208">
        <v>15.15999984741211</v>
      </c>
      <c r="X17" s="208">
        <v>15.489999771118164</v>
      </c>
      <c r="Y17" s="208">
        <v>15.75</v>
      </c>
      <c r="Z17" s="215">
        <f t="shared" si="0"/>
        <v>16.009583234786987</v>
      </c>
      <c r="AA17" s="151">
        <v>16.850000381469727</v>
      </c>
      <c r="AB17" s="254" t="s">
        <v>51</v>
      </c>
      <c r="AC17" s="2">
        <v>15</v>
      </c>
      <c r="AD17" s="151">
        <v>15.020000457763672</v>
      </c>
      <c r="AE17" s="254" t="s">
        <v>135</v>
      </c>
      <c r="AF17" s="1"/>
    </row>
    <row r="18" spans="1:32" ht="11.25" customHeight="1">
      <c r="A18" s="216">
        <v>16</v>
      </c>
      <c r="B18" s="208">
        <v>15.550000190734863</v>
      </c>
      <c r="C18" s="208">
        <v>15.399999618530273</v>
      </c>
      <c r="D18" s="208">
        <v>15.319999694824219</v>
      </c>
      <c r="E18" s="208">
        <v>15.260000228881836</v>
      </c>
      <c r="F18" s="208">
        <v>15.119999885559082</v>
      </c>
      <c r="G18" s="208">
        <v>15.210000038146973</v>
      </c>
      <c r="H18" s="208">
        <v>15.670000076293945</v>
      </c>
      <c r="I18" s="208">
        <v>16.280000686645508</v>
      </c>
      <c r="J18" s="208">
        <v>16.440000534057617</v>
      </c>
      <c r="K18" s="208">
        <v>17.059999465942383</v>
      </c>
      <c r="L18" s="208">
        <v>17.170000076293945</v>
      </c>
      <c r="M18" s="208">
        <v>18.170000076293945</v>
      </c>
      <c r="N18" s="208">
        <v>18.850000381469727</v>
      </c>
      <c r="O18" s="208">
        <v>19.18000030517578</v>
      </c>
      <c r="P18" s="208">
        <v>18.84000015258789</v>
      </c>
      <c r="Q18" s="208">
        <v>18.829999923706055</v>
      </c>
      <c r="R18" s="208">
        <v>18.549999237060547</v>
      </c>
      <c r="S18" s="208">
        <v>18.260000228881836</v>
      </c>
      <c r="T18" s="208">
        <v>17.760000228881836</v>
      </c>
      <c r="U18" s="208">
        <v>17.209999084472656</v>
      </c>
      <c r="V18" s="208">
        <v>17</v>
      </c>
      <c r="W18" s="208">
        <v>16.899999618530273</v>
      </c>
      <c r="X18" s="208">
        <v>17.059999465942383</v>
      </c>
      <c r="Y18" s="208">
        <v>16.239999771118164</v>
      </c>
      <c r="Z18" s="215">
        <f t="shared" si="0"/>
        <v>16.972083290417988</v>
      </c>
      <c r="AA18" s="151">
        <v>19.6200008392334</v>
      </c>
      <c r="AB18" s="254" t="s">
        <v>136</v>
      </c>
      <c r="AC18" s="2">
        <v>16</v>
      </c>
      <c r="AD18" s="151">
        <v>15.0600004196167</v>
      </c>
      <c r="AE18" s="254" t="s">
        <v>28</v>
      </c>
      <c r="AF18" s="1"/>
    </row>
    <row r="19" spans="1:32" ht="11.25" customHeight="1">
      <c r="A19" s="216">
        <v>17</v>
      </c>
      <c r="B19" s="208">
        <v>15.989999771118164</v>
      </c>
      <c r="C19" s="208">
        <v>16.100000381469727</v>
      </c>
      <c r="D19" s="208">
        <v>16.700000762939453</v>
      </c>
      <c r="E19" s="208">
        <v>17.100000381469727</v>
      </c>
      <c r="F19" s="208">
        <v>16.540000915527344</v>
      </c>
      <c r="G19" s="208">
        <v>17.950000762939453</v>
      </c>
      <c r="H19" s="208">
        <v>19.149999618530273</v>
      </c>
      <c r="I19" s="208">
        <v>20.850000381469727</v>
      </c>
      <c r="J19" s="208">
        <v>20.860000610351562</v>
      </c>
      <c r="K19" s="208">
        <v>22.229999542236328</v>
      </c>
      <c r="L19" s="208">
        <v>22.950000762939453</v>
      </c>
      <c r="M19" s="208">
        <v>23.25</v>
      </c>
      <c r="N19" s="208">
        <v>23.229999542236328</v>
      </c>
      <c r="O19" s="208">
        <v>22.829999923706055</v>
      </c>
      <c r="P19" s="208">
        <v>21.950000762939453</v>
      </c>
      <c r="Q19" s="208">
        <v>21.8700008392334</v>
      </c>
      <c r="R19" s="208">
        <v>21.600000381469727</v>
      </c>
      <c r="S19" s="208">
        <v>21.760000228881836</v>
      </c>
      <c r="T19" s="208">
        <v>21.6299991607666</v>
      </c>
      <c r="U19" s="208">
        <v>21.18000030517578</v>
      </c>
      <c r="V19" s="208">
        <v>21.170000076293945</v>
      </c>
      <c r="W19" s="208">
        <v>20.90999984741211</v>
      </c>
      <c r="X19" s="208">
        <v>20.260000228881836</v>
      </c>
      <c r="Y19" s="208">
        <v>19.860000610351562</v>
      </c>
      <c r="Z19" s="215">
        <f t="shared" si="0"/>
        <v>20.330000241597492</v>
      </c>
      <c r="AA19" s="151">
        <v>23.68000030517578</v>
      </c>
      <c r="AB19" s="254" t="s">
        <v>137</v>
      </c>
      <c r="AC19" s="2">
        <v>17</v>
      </c>
      <c r="AD19" s="151">
        <v>15.729999542236328</v>
      </c>
      <c r="AE19" s="254" t="s">
        <v>138</v>
      </c>
      <c r="AF19" s="1"/>
    </row>
    <row r="20" spans="1:32" ht="11.25" customHeight="1">
      <c r="A20" s="216">
        <v>18</v>
      </c>
      <c r="B20" s="208">
        <v>18.829999923706055</v>
      </c>
      <c r="C20" s="208">
        <v>18.420000076293945</v>
      </c>
      <c r="D20" s="208">
        <v>18.18000030517578</v>
      </c>
      <c r="E20" s="208">
        <v>17.8799991607666</v>
      </c>
      <c r="F20" s="208">
        <v>17.670000076293945</v>
      </c>
      <c r="G20" s="208">
        <v>18.690000534057617</v>
      </c>
      <c r="H20" s="208">
        <v>21.09000015258789</v>
      </c>
      <c r="I20" s="208">
        <v>23.690000534057617</v>
      </c>
      <c r="J20" s="208">
        <v>25.350000381469727</v>
      </c>
      <c r="K20" s="208">
        <v>24.510000228881836</v>
      </c>
      <c r="L20" s="208">
        <v>24.860000610351562</v>
      </c>
      <c r="M20" s="208">
        <v>24.15999984741211</v>
      </c>
      <c r="N20" s="208">
        <v>23.729999542236328</v>
      </c>
      <c r="O20" s="208">
        <v>23.93000030517578</v>
      </c>
      <c r="P20" s="208">
        <v>24.149999618530273</v>
      </c>
      <c r="Q20" s="208">
        <v>23.3700008392334</v>
      </c>
      <c r="R20" s="208">
        <v>22.979999542236328</v>
      </c>
      <c r="S20" s="208">
        <v>22.829999923706055</v>
      </c>
      <c r="T20" s="208">
        <v>22.329999923706055</v>
      </c>
      <c r="U20" s="208">
        <v>22.06999969482422</v>
      </c>
      <c r="V20" s="208">
        <v>21.729999542236328</v>
      </c>
      <c r="W20" s="208">
        <v>22.350000381469727</v>
      </c>
      <c r="X20" s="208">
        <v>22.06999969482422</v>
      </c>
      <c r="Y20" s="208">
        <v>21.860000610351562</v>
      </c>
      <c r="Z20" s="215">
        <f t="shared" si="0"/>
        <v>21.947083393732708</v>
      </c>
      <c r="AA20" s="151">
        <v>26.6200008392334</v>
      </c>
      <c r="AB20" s="254" t="s">
        <v>139</v>
      </c>
      <c r="AC20" s="2">
        <v>18</v>
      </c>
      <c r="AD20" s="151">
        <v>17.579999923706055</v>
      </c>
      <c r="AE20" s="254" t="s">
        <v>140</v>
      </c>
      <c r="AF20" s="1"/>
    </row>
    <row r="21" spans="1:32" ht="11.25" customHeight="1">
      <c r="A21" s="216">
        <v>19</v>
      </c>
      <c r="B21" s="208">
        <v>21.65999984741211</v>
      </c>
      <c r="C21" s="208">
        <v>21.209999084472656</v>
      </c>
      <c r="D21" s="208">
        <v>21.170000076293945</v>
      </c>
      <c r="E21" s="208">
        <v>21.190000534057617</v>
      </c>
      <c r="F21" s="208">
        <v>21</v>
      </c>
      <c r="G21" s="208">
        <v>21.270000457763672</v>
      </c>
      <c r="H21" s="208">
        <v>22.100000381469727</v>
      </c>
      <c r="I21" s="208">
        <v>23.260000228881836</v>
      </c>
      <c r="J21" s="208">
        <v>24.280000686645508</v>
      </c>
      <c r="K21" s="208">
        <v>25.65999984741211</v>
      </c>
      <c r="L21" s="208">
        <v>26.5</v>
      </c>
      <c r="M21" s="208">
        <v>25.920000076293945</v>
      </c>
      <c r="N21" s="208">
        <v>26.15999984741211</v>
      </c>
      <c r="O21" s="208">
        <v>26.639999389648438</v>
      </c>
      <c r="P21" s="208">
        <v>27.040000915527344</v>
      </c>
      <c r="Q21" s="208">
        <v>26.040000915527344</v>
      </c>
      <c r="R21" s="208">
        <v>25.920000076293945</v>
      </c>
      <c r="S21" s="208">
        <v>25.729999542236328</v>
      </c>
      <c r="T21" s="208">
        <v>25.31999969482422</v>
      </c>
      <c r="U21" s="208">
        <v>24.329999923706055</v>
      </c>
      <c r="V21" s="208">
        <v>23.969999313354492</v>
      </c>
      <c r="W21" s="208">
        <v>23.420000076293945</v>
      </c>
      <c r="X21" s="208">
        <v>23.290000915527344</v>
      </c>
      <c r="Y21" s="208">
        <v>23.100000381469727</v>
      </c>
      <c r="Z21" s="215">
        <f t="shared" si="0"/>
        <v>24.00750009218852</v>
      </c>
      <c r="AA21" s="151">
        <v>27.489999771118164</v>
      </c>
      <c r="AB21" s="254" t="s">
        <v>141</v>
      </c>
      <c r="AC21" s="2">
        <v>19</v>
      </c>
      <c r="AD21" s="151">
        <v>20.93000030517578</v>
      </c>
      <c r="AE21" s="254" t="s">
        <v>142</v>
      </c>
      <c r="AF21" s="1"/>
    </row>
    <row r="22" spans="1:32" ht="11.25" customHeight="1">
      <c r="A22" s="224">
        <v>20</v>
      </c>
      <c r="B22" s="210">
        <v>23.079999923706055</v>
      </c>
      <c r="C22" s="210">
        <v>23.079999923706055</v>
      </c>
      <c r="D22" s="210">
        <v>22.479999542236328</v>
      </c>
      <c r="E22" s="210">
        <v>22.170000076293945</v>
      </c>
      <c r="F22" s="210">
        <v>22.329999923706055</v>
      </c>
      <c r="G22" s="210">
        <v>22.309999465942383</v>
      </c>
      <c r="H22" s="210">
        <v>22.579999923706055</v>
      </c>
      <c r="I22" s="210">
        <v>22.920000076293945</v>
      </c>
      <c r="J22" s="210">
        <v>22.979999542236328</v>
      </c>
      <c r="K22" s="210">
        <v>23.020000457763672</v>
      </c>
      <c r="L22" s="210">
        <v>19.209999084472656</v>
      </c>
      <c r="M22" s="210">
        <v>18.809999465942383</v>
      </c>
      <c r="N22" s="210">
        <v>18.489999771118164</v>
      </c>
      <c r="O22" s="210">
        <v>18.09000015258789</v>
      </c>
      <c r="P22" s="210">
        <v>17.950000762939453</v>
      </c>
      <c r="Q22" s="210">
        <v>17.610000610351562</v>
      </c>
      <c r="R22" s="210">
        <v>17.350000381469727</v>
      </c>
      <c r="S22" s="210">
        <v>17.040000915527344</v>
      </c>
      <c r="T22" s="210">
        <v>16.850000381469727</v>
      </c>
      <c r="U22" s="210">
        <v>16.350000381469727</v>
      </c>
      <c r="V22" s="210">
        <v>15.760000228881836</v>
      </c>
      <c r="W22" s="210">
        <v>15.65999984741211</v>
      </c>
      <c r="X22" s="210">
        <v>15.670000076293945</v>
      </c>
      <c r="Y22" s="210">
        <v>16</v>
      </c>
      <c r="Z22" s="225">
        <f t="shared" si="0"/>
        <v>19.491250038146973</v>
      </c>
      <c r="AA22" s="157">
        <v>23.65999984741211</v>
      </c>
      <c r="AB22" s="255" t="s">
        <v>143</v>
      </c>
      <c r="AC22" s="212">
        <v>20</v>
      </c>
      <c r="AD22" s="157">
        <v>15.479999542236328</v>
      </c>
      <c r="AE22" s="255" t="s">
        <v>144</v>
      </c>
      <c r="AF22" s="1"/>
    </row>
    <row r="23" spans="1:32" ht="11.25" customHeight="1">
      <c r="A23" s="216">
        <v>21</v>
      </c>
      <c r="B23" s="208">
        <v>15.800000190734863</v>
      </c>
      <c r="C23" s="208">
        <v>15.859999656677246</v>
      </c>
      <c r="D23" s="208">
        <v>15.770000457763672</v>
      </c>
      <c r="E23" s="208">
        <v>15.770000457763672</v>
      </c>
      <c r="F23" s="208">
        <v>15.65999984741211</v>
      </c>
      <c r="G23" s="208">
        <v>15.600000381469727</v>
      </c>
      <c r="H23" s="208">
        <v>15.869999885559082</v>
      </c>
      <c r="I23" s="208">
        <v>16.479999542236328</v>
      </c>
      <c r="J23" s="208">
        <v>16.799999237060547</v>
      </c>
      <c r="K23" s="208">
        <v>16.950000762939453</v>
      </c>
      <c r="L23" s="208">
        <v>17.200000762939453</v>
      </c>
      <c r="M23" s="208">
        <v>17.059999465942383</v>
      </c>
      <c r="N23" s="208">
        <v>16.90999984741211</v>
      </c>
      <c r="O23" s="208">
        <v>17.049999237060547</v>
      </c>
      <c r="P23" s="208">
        <v>16.81999969482422</v>
      </c>
      <c r="Q23" s="208">
        <v>17.059999465942383</v>
      </c>
      <c r="R23" s="208">
        <v>17.18000030517578</v>
      </c>
      <c r="S23" s="208">
        <v>17.329999923706055</v>
      </c>
      <c r="T23" s="208">
        <v>17.520000457763672</v>
      </c>
      <c r="U23" s="208">
        <v>17.059999465942383</v>
      </c>
      <c r="V23" s="208">
        <v>16.93000030517578</v>
      </c>
      <c r="W23" s="208">
        <v>16.93000030517578</v>
      </c>
      <c r="X23" s="208">
        <v>16.6299991607666</v>
      </c>
      <c r="Y23" s="208">
        <v>16.309999465942383</v>
      </c>
      <c r="Z23" s="215">
        <f t="shared" si="0"/>
        <v>16.606249928474426</v>
      </c>
      <c r="AA23" s="151">
        <v>17.780000686645508</v>
      </c>
      <c r="AB23" s="254" t="s">
        <v>145</v>
      </c>
      <c r="AC23" s="2">
        <v>21</v>
      </c>
      <c r="AD23" s="151">
        <v>15.510000228881836</v>
      </c>
      <c r="AE23" s="254" t="s">
        <v>146</v>
      </c>
      <c r="AF23" s="1"/>
    </row>
    <row r="24" spans="1:32" ht="11.25" customHeight="1">
      <c r="A24" s="216">
        <v>22</v>
      </c>
      <c r="B24" s="208">
        <v>16.399999618530273</v>
      </c>
      <c r="C24" s="208">
        <v>16.549999237060547</v>
      </c>
      <c r="D24" s="208">
        <v>16.520000457763672</v>
      </c>
      <c r="E24" s="208">
        <v>16.809999465942383</v>
      </c>
      <c r="F24" s="208">
        <v>16.90999984741211</v>
      </c>
      <c r="G24" s="208">
        <v>17.31999969482422</v>
      </c>
      <c r="H24" s="208">
        <v>18.219999313354492</v>
      </c>
      <c r="I24" s="208">
        <v>19.190000534057617</v>
      </c>
      <c r="J24" s="208">
        <v>19.709999084472656</v>
      </c>
      <c r="K24" s="208">
        <v>19.860000610351562</v>
      </c>
      <c r="L24" s="208">
        <v>20.15999984741211</v>
      </c>
      <c r="M24" s="208">
        <v>20.200000762939453</v>
      </c>
      <c r="N24" s="208">
        <v>21.110000610351562</v>
      </c>
      <c r="O24" s="208">
        <v>20.84000015258789</v>
      </c>
      <c r="P24" s="208">
        <v>20.420000076293945</v>
      </c>
      <c r="Q24" s="208">
        <v>20.469999313354492</v>
      </c>
      <c r="R24" s="208">
        <v>20.06999969482422</v>
      </c>
      <c r="S24" s="208">
        <v>19.6200008392334</v>
      </c>
      <c r="T24" s="208">
        <v>18.969999313354492</v>
      </c>
      <c r="U24" s="208">
        <v>18.600000381469727</v>
      </c>
      <c r="V24" s="208">
        <v>18.540000915527344</v>
      </c>
      <c r="W24" s="208">
        <v>18.329999923706055</v>
      </c>
      <c r="X24" s="208">
        <v>18.280000686645508</v>
      </c>
      <c r="Y24" s="208">
        <v>17.809999465942383</v>
      </c>
      <c r="Z24" s="215">
        <f t="shared" si="0"/>
        <v>18.787916660308838</v>
      </c>
      <c r="AA24" s="151">
        <v>21.34000015258789</v>
      </c>
      <c r="AB24" s="254" t="s">
        <v>147</v>
      </c>
      <c r="AC24" s="2">
        <v>22</v>
      </c>
      <c r="AD24" s="151">
        <v>16.260000228881836</v>
      </c>
      <c r="AE24" s="254" t="s">
        <v>34</v>
      </c>
      <c r="AF24" s="1"/>
    </row>
    <row r="25" spans="1:32" ht="11.25" customHeight="1">
      <c r="A25" s="216">
        <v>23</v>
      </c>
      <c r="B25" s="208">
        <v>17.6200008392334</v>
      </c>
      <c r="C25" s="208">
        <v>18.059999465942383</v>
      </c>
      <c r="D25" s="208">
        <v>18.25</v>
      </c>
      <c r="E25" s="208">
        <v>17.719999313354492</v>
      </c>
      <c r="F25" s="208">
        <v>17.75</v>
      </c>
      <c r="G25" s="208">
        <v>17.920000076293945</v>
      </c>
      <c r="H25" s="208">
        <v>18.760000228881836</v>
      </c>
      <c r="I25" s="208">
        <v>19.899999618530273</v>
      </c>
      <c r="J25" s="208">
        <v>22.020000457763672</v>
      </c>
      <c r="K25" s="208">
        <v>22.940000534057617</v>
      </c>
      <c r="L25" s="208">
        <v>23.360000610351562</v>
      </c>
      <c r="M25" s="208">
        <v>25.59000015258789</v>
      </c>
      <c r="N25" s="208">
        <v>24.049999237060547</v>
      </c>
      <c r="O25" s="208">
        <v>23.489999771118164</v>
      </c>
      <c r="P25" s="208">
        <v>23.280000686645508</v>
      </c>
      <c r="Q25" s="208">
        <v>23.389999389648438</v>
      </c>
      <c r="R25" s="208">
        <v>22.93000030517578</v>
      </c>
      <c r="S25" s="208">
        <v>22.729999542236328</v>
      </c>
      <c r="T25" s="208">
        <v>22.350000381469727</v>
      </c>
      <c r="U25" s="208">
        <v>22.31999969482422</v>
      </c>
      <c r="V25" s="208">
        <v>22.06999969482422</v>
      </c>
      <c r="W25" s="208">
        <v>21.559999465942383</v>
      </c>
      <c r="X25" s="208">
        <v>21.530000686645508</v>
      </c>
      <c r="Y25" s="208">
        <v>21.700000762939453</v>
      </c>
      <c r="Z25" s="215">
        <f t="shared" si="0"/>
        <v>21.303750038146973</v>
      </c>
      <c r="AA25" s="151">
        <v>25.950000762939453</v>
      </c>
      <c r="AB25" s="254" t="s">
        <v>148</v>
      </c>
      <c r="AC25" s="2">
        <v>23</v>
      </c>
      <c r="AD25" s="151">
        <v>17.3799991607666</v>
      </c>
      <c r="AE25" s="254" t="s">
        <v>149</v>
      </c>
      <c r="AF25" s="1"/>
    </row>
    <row r="26" spans="1:32" ht="11.25" customHeight="1">
      <c r="A26" s="216">
        <v>24</v>
      </c>
      <c r="B26" s="208">
        <v>21.739999771118164</v>
      </c>
      <c r="C26" s="208">
        <v>21.639999389648438</v>
      </c>
      <c r="D26" s="208">
        <v>21.479999542236328</v>
      </c>
      <c r="E26" s="208">
        <v>21.15999984741211</v>
      </c>
      <c r="F26" s="208">
        <v>20.920000076293945</v>
      </c>
      <c r="G26" s="208">
        <v>21.399999618530273</v>
      </c>
      <c r="H26" s="208">
        <v>21.799999237060547</v>
      </c>
      <c r="I26" s="208">
        <v>22</v>
      </c>
      <c r="J26" s="208">
        <v>21.360000610351562</v>
      </c>
      <c r="K26" s="208">
        <v>22.290000915527344</v>
      </c>
      <c r="L26" s="208">
        <v>22.450000762939453</v>
      </c>
      <c r="M26" s="208">
        <v>22.549999237060547</v>
      </c>
      <c r="N26" s="208">
        <v>24.65999984741211</v>
      </c>
      <c r="O26" s="208">
        <v>24.489999771118164</v>
      </c>
      <c r="P26" s="208">
        <v>24.059999465942383</v>
      </c>
      <c r="Q26" s="208">
        <v>23.780000686645508</v>
      </c>
      <c r="R26" s="208">
        <v>23.809999465942383</v>
      </c>
      <c r="S26" s="208">
        <v>22.940000534057617</v>
      </c>
      <c r="T26" s="208">
        <v>23.139999389648438</v>
      </c>
      <c r="U26" s="208">
        <v>22.700000762939453</v>
      </c>
      <c r="V26" s="208">
        <v>22.610000610351562</v>
      </c>
      <c r="W26" s="208">
        <v>22.34000015258789</v>
      </c>
      <c r="X26" s="208">
        <v>22.579999923706055</v>
      </c>
      <c r="Y26" s="208">
        <v>21.889999389648438</v>
      </c>
      <c r="Z26" s="215">
        <f t="shared" si="0"/>
        <v>22.491249958674114</v>
      </c>
      <c r="AA26" s="151">
        <v>24.959999084472656</v>
      </c>
      <c r="AB26" s="254" t="s">
        <v>150</v>
      </c>
      <c r="AC26" s="2">
        <v>24</v>
      </c>
      <c r="AD26" s="151">
        <v>20.739999771118164</v>
      </c>
      <c r="AE26" s="254" t="s">
        <v>118</v>
      </c>
      <c r="AF26" s="1"/>
    </row>
    <row r="27" spans="1:32" ht="11.25" customHeight="1">
      <c r="A27" s="216">
        <v>25</v>
      </c>
      <c r="B27" s="208">
        <v>21.579999923706055</v>
      </c>
      <c r="C27" s="208">
        <v>21.520000457763672</v>
      </c>
      <c r="D27" s="208">
        <v>21.139999389648438</v>
      </c>
      <c r="E27" s="208">
        <v>20.959999084472656</v>
      </c>
      <c r="F27" s="208">
        <v>21.68000030517578</v>
      </c>
      <c r="G27" s="208">
        <v>21.81999969482422</v>
      </c>
      <c r="H27" s="208">
        <v>23.06999969482422</v>
      </c>
      <c r="I27" s="208">
        <v>24.959999084472656</v>
      </c>
      <c r="J27" s="208">
        <v>23.940000534057617</v>
      </c>
      <c r="K27" s="208">
        <v>24.690000534057617</v>
      </c>
      <c r="L27" s="208">
        <v>23.6299991607666</v>
      </c>
      <c r="M27" s="208">
        <v>22.65999984741211</v>
      </c>
      <c r="N27" s="208">
        <v>23.729999542236328</v>
      </c>
      <c r="O27" s="208">
        <v>22.950000762939453</v>
      </c>
      <c r="P27" s="208">
        <v>23.610000610351562</v>
      </c>
      <c r="Q27" s="208">
        <v>23.90999984741211</v>
      </c>
      <c r="R27" s="208">
        <v>24.329999923706055</v>
      </c>
      <c r="S27" s="208">
        <v>23.270000457763672</v>
      </c>
      <c r="T27" s="208">
        <v>22.489999771118164</v>
      </c>
      <c r="U27" s="208">
        <v>22.610000610351562</v>
      </c>
      <c r="V27" s="208">
        <v>22.1299991607666</v>
      </c>
      <c r="W27" s="208">
        <v>22.420000076293945</v>
      </c>
      <c r="X27" s="208">
        <v>22.459999084472656</v>
      </c>
      <c r="Y27" s="208">
        <v>21.899999618530273</v>
      </c>
      <c r="Z27" s="215">
        <f t="shared" si="0"/>
        <v>22.8108332157135</v>
      </c>
      <c r="AA27" s="151">
        <v>25.1200008392334</v>
      </c>
      <c r="AB27" s="254" t="s">
        <v>151</v>
      </c>
      <c r="AC27" s="2">
        <v>25</v>
      </c>
      <c r="AD27" s="151">
        <v>20.920000076293945</v>
      </c>
      <c r="AE27" s="254" t="s">
        <v>152</v>
      </c>
      <c r="AF27" s="1"/>
    </row>
    <row r="28" spans="1:32" ht="11.25" customHeight="1">
      <c r="A28" s="216">
        <v>26</v>
      </c>
      <c r="B28" s="208">
        <v>22.079999923706055</v>
      </c>
      <c r="C28" s="208">
        <v>21.790000915527344</v>
      </c>
      <c r="D28" s="208">
        <v>21.579999923706055</v>
      </c>
      <c r="E28" s="208">
        <v>21.459999084472656</v>
      </c>
      <c r="F28" s="208">
        <v>21.59000015258789</v>
      </c>
      <c r="G28" s="208">
        <v>22.209999084472656</v>
      </c>
      <c r="H28" s="208">
        <v>23.1299991607666</v>
      </c>
      <c r="I28" s="208">
        <v>23.5</v>
      </c>
      <c r="J28" s="208">
        <v>24.239999771118164</v>
      </c>
      <c r="K28" s="208">
        <v>24.770000457763672</v>
      </c>
      <c r="L28" s="208">
        <v>24.149999618530273</v>
      </c>
      <c r="M28" s="208">
        <v>24.780000686645508</v>
      </c>
      <c r="N28" s="208">
        <v>25.270000457763672</v>
      </c>
      <c r="O28" s="208">
        <v>25.1299991607666</v>
      </c>
      <c r="P28" s="208">
        <v>24.329999923706055</v>
      </c>
      <c r="Q28" s="208">
        <v>24.209999084472656</v>
      </c>
      <c r="R28" s="208">
        <v>24.6299991607666</v>
      </c>
      <c r="S28" s="208">
        <v>24.309999465942383</v>
      </c>
      <c r="T28" s="208">
        <v>24.399999618530273</v>
      </c>
      <c r="U28" s="208">
        <v>24.040000915527344</v>
      </c>
      <c r="V28" s="208">
        <v>24.149999618530273</v>
      </c>
      <c r="W28" s="208">
        <v>24.270000457763672</v>
      </c>
      <c r="X28" s="208">
        <v>24.139999389648438</v>
      </c>
      <c r="Y28" s="208">
        <v>23.639999389648438</v>
      </c>
      <c r="Z28" s="215">
        <f t="shared" si="0"/>
        <v>23.65833314259847</v>
      </c>
      <c r="AA28" s="151">
        <v>25.940000534057617</v>
      </c>
      <c r="AB28" s="254" t="s">
        <v>153</v>
      </c>
      <c r="AC28" s="2">
        <v>26</v>
      </c>
      <c r="AD28" s="151">
        <v>21.440000534057617</v>
      </c>
      <c r="AE28" s="254" t="s">
        <v>77</v>
      </c>
      <c r="AF28" s="1"/>
    </row>
    <row r="29" spans="1:32" ht="11.25" customHeight="1">
      <c r="A29" s="216">
        <v>27</v>
      </c>
      <c r="B29" s="208">
        <v>23.959999084472656</v>
      </c>
      <c r="C29" s="208">
        <v>24.3700008392334</v>
      </c>
      <c r="D29" s="208">
        <v>23.040000915527344</v>
      </c>
      <c r="E29" s="208">
        <v>22.670000076293945</v>
      </c>
      <c r="F29" s="208">
        <v>22.8799991607666</v>
      </c>
      <c r="G29" s="208">
        <v>23.81999969482422</v>
      </c>
      <c r="H29" s="208">
        <v>24.950000762939453</v>
      </c>
      <c r="I29" s="208">
        <v>24.920000076293945</v>
      </c>
      <c r="J29" s="208">
        <v>25.360000610351562</v>
      </c>
      <c r="K29" s="208">
        <v>25.059999465942383</v>
      </c>
      <c r="L29" s="208">
        <v>26.8700008392334</v>
      </c>
      <c r="M29" s="208">
        <v>27.190000534057617</v>
      </c>
      <c r="N29" s="208">
        <v>27.1299991607666</v>
      </c>
      <c r="O29" s="208">
        <v>25.729999542236328</v>
      </c>
      <c r="P29" s="208">
        <v>25.959999084472656</v>
      </c>
      <c r="Q29" s="208">
        <v>25.15999984741211</v>
      </c>
      <c r="R29" s="208">
        <v>24.81999969482422</v>
      </c>
      <c r="S29" s="208">
        <v>23.6200008392334</v>
      </c>
      <c r="T29" s="208">
        <v>23.65999984741211</v>
      </c>
      <c r="U29" s="208">
        <v>23.270000457763672</v>
      </c>
      <c r="V29" s="208">
        <v>23.190000534057617</v>
      </c>
      <c r="W29" s="208">
        <v>22.690000534057617</v>
      </c>
      <c r="X29" s="208">
        <v>22.1299991607666</v>
      </c>
      <c r="Y29" s="208">
        <v>21.459999084472656</v>
      </c>
      <c r="Z29" s="215">
        <f t="shared" si="0"/>
        <v>24.329583326975506</v>
      </c>
      <c r="AA29" s="151">
        <v>27.780000686645508</v>
      </c>
      <c r="AB29" s="254" t="s">
        <v>154</v>
      </c>
      <c r="AC29" s="2">
        <v>27</v>
      </c>
      <c r="AD29" s="151">
        <v>21.450000762939453</v>
      </c>
      <c r="AE29" s="254" t="s">
        <v>40</v>
      </c>
      <c r="AF29" s="1"/>
    </row>
    <row r="30" spans="1:32" ht="11.25" customHeight="1">
      <c r="A30" s="216">
        <v>28</v>
      </c>
      <c r="B30" s="208">
        <v>21.010000228881836</v>
      </c>
      <c r="C30" s="208">
        <v>20.770000457763672</v>
      </c>
      <c r="D30" s="208">
        <v>20.559999465942383</v>
      </c>
      <c r="E30" s="208">
        <v>20.270000457763672</v>
      </c>
      <c r="F30" s="208">
        <v>20.329999923706055</v>
      </c>
      <c r="G30" s="208">
        <v>20.780000686645508</v>
      </c>
      <c r="H30" s="208">
        <v>23.75</v>
      </c>
      <c r="I30" s="208">
        <v>26.09000015258789</v>
      </c>
      <c r="J30" s="208">
        <v>27.950000762939453</v>
      </c>
      <c r="K30" s="208">
        <v>29.540000915527344</v>
      </c>
      <c r="L30" s="208">
        <v>27.06999969482422</v>
      </c>
      <c r="M30" s="208">
        <v>26.559999465942383</v>
      </c>
      <c r="N30" s="208">
        <v>28.399999618530273</v>
      </c>
      <c r="O30" s="208">
        <v>27.510000228881836</v>
      </c>
      <c r="P30" s="208">
        <v>26.309999465942383</v>
      </c>
      <c r="Q30" s="208">
        <v>26.81999969482422</v>
      </c>
      <c r="R30" s="208">
        <v>26.459999084472656</v>
      </c>
      <c r="S30" s="208">
        <v>26.1200008392334</v>
      </c>
      <c r="T30" s="208">
        <v>25.850000381469727</v>
      </c>
      <c r="U30" s="208">
        <v>25.860000610351562</v>
      </c>
      <c r="V30" s="208">
        <v>25.530000686645508</v>
      </c>
      <c r="W30" s="208">
        <v>25.530000686645508</v>
      </c>
      <c r="X30" s="208">
        <v>25.290000915527344</v>
      </c>
      <c r="Y30" s="208">
        <v>23.350000381469727</v>
      </c>
      <c r="Z30" s="215">
        <f t="shared" si="0"/>
        <v>24.90458353360494</v>
      </c>
      <c r="AA30" s="151">
        <v>30.290000915527344</v>
      </c>
      <c r="AB30" s="254" t="s">
        <v>155</v>
      </c>
      <c r="AC30" s="2">
        <v>28</v>
      </c>
      <c r="AD30" s="151">
        <v>19.899999618530273</v>
      </c>
      <c r="AE30" s="254" t="s">
        <v>64</v>
      </c>
      <c r="AF30" s="1"/>
    </row>
    <row r="31" spans="1:32" ht="11.25" customHeight="1">
      <c r="A31" s="216">
        <v>29</v>
      </c>
      <c r="B31" s="208">
        <v>23.690000534057617</v>
      </c>
      <c r="C31" s="208">
        <v>22.260000228881836</v>
      </c>
      <c r="D31" s="208">
        <v>22.489999771118164</v>
      </c>
      <c r="E31" s="208">
        <v>21.940000534057617</v>
      </c>
      <c r="F31" s="208">
        <v>22.170000076293945</v>
      </c>
      <c r="G31" s="208">
        <v>22.520000457763672</v>
      </c>
      <c r="H31" s="208">
        <v>23.139999389648438</v>
      </c>
      <c r="I31" s="208">
        <v>21.559999465942383</v>
      </c>
      <c r="J31" s="208">
        <v>22.139999389648438</v>
      </c>
      <c r="K31" s="208">
        <v>25.43000030517578</v>
      </c>
      <c r="L31" s="208">
        <v>29.059999465942383</v>
      </c>
      <c r="M31" s="208">
        <v>30.360000610351562</v>
      </c>
      <c r="N31" s="208">
        <v>27.81999969482422</v>
      </c>
      <c r="O31" s="208">
        <v>25.06999969482422</v>
      </c>
      <c r="P31" s="208">
        <v>24.719999313354492</v>
      </c>
      <c r="Q31" s="208">
        <v>24.3799991607666</v>
      </c>
      <c r="R31" s="208">
        <v>24.3700008392334</v>
      </c>
      <c r="S31" s="208">
        <v>24.270000457763672</v>
      </c>
      <c r="T31" s="208">
        <v>24.25</v>
      </c>
      <c r="U31" s="208">
        <v>24.040000915527344</v>
      </c>
      <c r="V31" s="208">
        <v>23.989999771118164</v>
      </c>
      <c r="W31" s="208">
        <v>23.770000457763672</v>
      </c>
      <c r="X31" s="208">
        <v>23.209999084472656</v>
      </c>
      <c r="Y31" s="208">
        <v>22.3700008392334</v>
      </c>
      <c r="Z31" s="215">
        <f t="shared" si="0"/>
        <v>24.12583335240682</v>
      </c>
      <c r="AA31" s="151">
        <v>30.65999984741211</v>
      </c>
      <c r="AB31" s="254" t="s">
        <v>156</v>
      </c>
      <c r="AC31" s="2">
        <v>29</v>
      </c>
      <c r="AD31" s="151">
        <v>21.399999618530273</v>
      </c>
      <c r="AE31" s="254" t="s">
        <v>157</v>
      </c>
      <c r="AF31" s="1"/>
    </row>
    <row r="32" spans="1:32" ht="11.25" customHeight="1">
      <c r="A32" s="216">
        <v>30</v>
      </c>
      <c r="B32" s="208">
        <v>22.239999771118164</v>
      </c>
      <c r="C32" s="208">
        <v>21.56999969482422</v>
      </c>
      <c r="D32" s="208">
        <v>22.559999465942383</v>
      </c>
      <c r="E32" s="208">
        <v>21.8700008392334</v>
      </c>
      <c r="F32" s="208">
        <v>22.610000610351562</v>
      </c>
      <c r="G32" s="208">
        <v>22</v>
      </c>
      <c r="H32" s="208">
        <v>22.690000534057617</v>
      </c>
      <c r="I32" s="208">
        <v>25.209999084472656</v>
      </c>
      <c r="J32" s="208">
        <v>25.1200008392334</v>
      </c>
      <c r="K32" s="208">
        <v>24.600000381469727</v>
      </c>
      <c r="L32" s="208">
        <v>25.489999771118164</v>
      </c>
      <c r="M32" s="208">
        <v>25.489999771118164</v>
      </c>
      <c r="N32" s="208">
        <v>25.270000457763672</v>
      </c>
      <c r="O32" s="208">
        <v>24.389999389648438</v>
      </c>
      <c r="P32" s="208">
        <v>24.670000076293945</v>
      </c>
      <c r="Q32" s="208">
        <v>24.510000228881836</v>
      </c>
      <c r="R32" s="208">
        <v>23.8799991607666</v>
      </c>
      <c r="S32" s="208">
        <v>23.579999923706055</v>
      </c>
      <c r="T32" s="208">
        <v>23.780000686645508</v>
      </c>
      <c r="U32" s="208">
        <v>23.690000534057617</v>
      </c>
      <c r="V32" s="208">
        <v>23.739999771118164</v>
      </c>
      <c r="W32" s="208">
        <v>23.8799991607666</v>
      </c>
      <c r="X32" s="208">
        <v>23.719999313354492</v>
      </c>
      <c r="Y32" s="208">
        <v>23.540000915527344</v>
      </c>
      <c r="Z32" s="215">
        <f t="shared" si="0"/>
        <v>23.754166682561237</v>
      </c>
      <c r="AA32" s="151">
        <v>26.670000076293945</v>
      </c>
      <c r="AB32" s="254" t="s">
        <v>158</v>
      </c>
      <c r="AC32" s="2">
        <v>30</v>
      </c>
      <c r="AD32" s="151">
        <v>21.559999465942383</v>
      </c>
      <c r="AE32" s="254" t="s">
        <v>159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254"/>
      <c r="AC33" s="2"/>
      <c r="AD33" s="151"/>
      <c r="AE33" s="254"/>
      <c r="AF33" s="1"/>
    </row>
    <row r="34" spans="1:32" ht="15" customHeight="1">
      <c r="A34" s="217" t="s">
        <v>11</v>
      </c>
      <c r="B34" s="218">
        <f aca="true" t="shared" si="1" ref="B34:Q34">AVERAGE(B3:B33)</f>
        <v>18.88400001525879</v>
      </c>
      <c r="C34" s="218">
        <f t="shared" si="1"/>
        <v>18.578666718800864</v>
      </c>
      <c r="D34" s="218">
        <f t="shared" si="1"/>
        <v>18.41000000635783</v>
      </c>
      <c r="E34" s="218">
        <f t="shared" si="1"/>
        <v>18.275000031789144</v>
      </c>
      <c r="F34" s="218">
        <f t="shared" si="1"/>
        <v>18.272333335876464</v>
      </c>
      <c r="G34" s="218">
        <f t="shared" si="1"/>
        <v>18.725</v>
      </c>
      <c r="H34" s="218">
        <f t="shared" si="1"/>
        <v>19.74366674423218</v>
      </c>
      <c r="I34" s="218">
        <f t="shared" si="1"/>
        <v>20.787000147501626</v>
      </c>
      <c r="J34" s="218">
        <f t="shared" si="1"/>
        <v>21.51366678873698</v>
      </c>
      <c r="K34" s="218">
        <f t="shared" si="1"/>
        <v>22.199000104268393</v>
      </c>
      <c r="L34" s="218">
        <f t="shared" si="1"/>
        <v>22.372333272298178</v>
      </c>
      <c r="M34" s="218">
        <f t="shared" si="1"/>
        <v>22.285666783650715</v>
      </c>
      <c r="N34" s="218">
        <f t="shared" si="1"/>
        <v>22.234333101908366</v>
      </c>
      <c r="O34" s="218">
        <f t="shared" si="1"/>
        <v>21.88699982961019</v>
      </c>
      <c r="P34" s="218">
        <f t="shared" si="1"/>
        <v>21.572666676839194</v>
      </c>
      <c r="Q34" s="218">
        <f t="shared" si="1"/>
        <v>21.379000091552733</v>
      </c>
      <c r="R34" s="218">
        <f>AVERAGE(R3:R33)</f>
        <v>21.057666460673016</v>
      </c>
      <c r="S34" s="218">
        <f aca="true" t="shared" si="2" ref="S34:Y34">AVERAGE(S3:S33)</f>
        <v>20.718666871388752</v>
      </c>
      <c r="T34" s="218">
        <f t="shared" si="2"/>
        <v>20.467999998728434</v>
      </c>
      <c r="U34" s="218">
        <f t="shared" si="2"/>
        <v>20.213000106811524</v>
      </c>
      <c r="V34" s="218">
        <f t="shared" si="2"/>
        <v>20.025999959309896</v>
      </c>
      <c r="W34" s="218">
        <f t="shared" si="2"/>
        <v>19.77300001780192</v>
      </c>
      <c r="X34" s="218">
        <f t="shared" si="2"/>
        <v>19.53466657002767</v>
      </c>
      <c r="Y34" s="218">
        <f t="shared" si="2"/>
        <v>19.16799996693929</v>
      </c>
      <c r="Z34" s="218">
        <f>AVERAGE(B3:Y33)</f>
        <v>20.33659723334842</v>
      </c>
      <c r="AA34" s="219">
        <f>(AVERAGE(最高))</f>
        <v>23.948333485921225</v>
      </c>
      <c r="AB34" s="220"/>
      <c r="AC34" s="221"/>
      <c r="AD34" s="219">
        <f>(AVERAGE(最低))</f>
        <v>17.378333282470702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12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13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14</v>
      </c>
      <c r="B38" s="202"/>
      <c r="C38" s="202"/>
      <c r="D38" s="154">
        <f>COUNTIF(mean,"&gt;=25")</f>
        <v>0</v>
      </c>
      <c r="E38" s="198"/>
      <c r="F38" s="198"/>
      <c r="G38" s="198"/>
      <c r="H38" s="198"/>
      <c r="I38" s="198"/>
    </row>
    <row r="39" spans="1:9" ht="11.25" customHeight="1">
      <c r="A39" s="199" t="s">
        <v>15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16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17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18</v>
      </c>
      <c r="B42" s="202"/>
      <c r="C42" s="202"/>
      <c r="D42" s="154">
        <f>COUNTIF(最高,"&gt;=25")</f>
        <v>12</v>
      </c>
      <c r="E42" s="198"/>
      <c r="F42" s="198"/>
      <c r="G42" s="198"/>
      <c r="H42" s="198"/>
      <c r="I42" s="198"/>
    </row>
    <row r="43" spans="1:9" ht="11.25" customHeight="1">
      <c r="A43" s="203" t="s">
        <v>19</v>
      </c>
      <c r="B43" s="204"/>
      <c r="C43" s="204"/>
      <c r="D43" s="155">
        <f>COUNTIF(最高,"&gt;=30")</f>
        <v>2</v>
      </c>
      <c r="E43" s="198"/>
      <c r="F43" s="198"/>
      <c r="G43" s="198"/>
      <c r="H43" s="198"/>
      <c r="I43" s="198"/>
    </row>
    <row r="44" spans="1:9" ht="11.25" customHeight="1">
      <c r="A44" s="198" t="s">
        <v>20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21</v>
      </c>
      <c r="B45" s="205"/>
      <c r="C45" s="205" t="s">
        <v>4</v>
      </c>
      <c r="D45" s="207" t="s">
        <v>7</v>
      </c>
      <c r="E45" s="198"/>
      <c r="F45" s="206" t="s">
        <v>22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30.65999984741211</v>
      </c>
      <c r="C46" s="3">
        <v>29</v>
      </c>
      <c r="D46" s="257" t="s">
        <v>156</v>
      </c>
      <c r="E46" s="198"/>
      <c r="F46" s="156"/>
      <c r="G46" s="157">
        <f>MIN(最低)</f>
        <v>12.510000228881836</v>
      </c>
      <c r="H46" s="3">
        <v>3</v>
      </c>
      <c r="I46" s="256" t="s">
        <v>116</v>
      </c>
    </row>
    <row r="47" spans="1:9" ht="11.25" customHeight="1">
      <c r="A47" s="160"/>
      <c r="B47" s="161"/>
      <c r="C47" s="3"/>
      <c r="D47" s="159"/>
      <c r="E47" s="198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7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23.25</v>
      </c>
      <c r="C3" s="208">
        <v>23.1299991607666</v>
      </c>
      <c r="D3" s="208">
        <v>22.649999618530273</v>
      </c>
      <c r="E3" s="208">
        <v>22.530000686645508</v>
      </c>
      <c r="F3" s="208">
        <v>22.43000030517578</v>
      </c>
      <c r="G3" s="208">
        <v>22.920000076293945</v>
      </c>
      <c r="H3" s="208">
        <v>23.489999771118164</v>
      </c>
      <c r="I3" s="208">
        <v>24.579999923706055</v>
      </c>
      <c r="J3" s="208">
        <v>27.329999923706055</v>
      </c>
      <c r="K3" s="208">
        <v>29.690000534057617</v>
      </c>
      <c r="L3" s="208">
        <v>32.560001373291016</v>
      </c>
      <c r="M3" s="208">
        <v>32.59000015258789</v>
      </c>
      <c r="N3" s="208">
        <v>33.45000076293945</v>
      </c>
      <c r="O3" s="208">
        <v>34.290000915527344</v>
      </c>
      <c r="P3" s="208">
        <v>33.31999969482422</v>
      </c>
      <c r="Q3" s="208">
        <v>32.25</v>
      </c>
      <c r="R3" s="208">
        <v>30.43000030517578</v>
      </c>
      <c r="S3" s="208">
        <v>27.059999465942383</v>
      </c>
      <c r="T3" s="208">
        <v>25.170000076293945</v>
      </c>
      <c r="U3" s="208">
        <v>21.510000228881836</v>
      </c>
      <c r="V3" s="208">
        <v>19.440000534057617</v>
      </c>
      <c r="W3" s="208">
        <v>18.790000915527344</v>
      </c>
      <c r="X3" s="208">
        <v>19</v>
      </c>
      <c r="Y3" s="208">
        <v>19.040000915527344</v>
      </c>
      <c r="Z3" s="215">
        <f aca="true" t="shared" si="0" ref="Z3:Z33">AVERAGE(B3:Y3)</f>
        <v>25.87083355585734</v>
      </c>
      <c r="AA3" s="151">
        <v>34.849998474121094</v>
      </c>
      <c r="AB3" s="152" t="s">
        <v>160</v>
      </c>
      <c r="AC3" s="2">
        <v>1</v>
      </c>
      <c r="AD3" s="151">
        <v>18.709999084472656</v>
      </c>
      <c r="AE3" s="254" t="s">
        <v>85</v>
      </c>
      <c r="AF3" s="1"/>
    </row>
    <row r="4" spans="1:32" ht="11.25" customHeight="1">
      <c r="A4" s="216">
        <v>2</v>
      </c>
      <c r="B4" s="208">
        <v>18.90999984741211</v>
      </c>
      <c r="C4" s="208">
        <v>18.969999313354492</v>
      </c>
      <c r="D4" s="208">
        <v>18.860000610351562</v>
      </c>
      <c r="E4" s="208">
        <v>18.920000076293945</v>
      </c>
      <c r="F4" s="208">
        <v>18.799999237060547</v>
      </c>
      <c r="G4" s="208">
        <v>19.719999313354492</v>
      </c>
      <c r="H4" s="208">
        <v>21.34000015258789</v>
      </c>
      <c r="I4" s="208">
        <v>23.010000228881836</v>
      </c>
      <c r="J4" s="208">
        <v>25.229999542236328</v>
      </c>
      <c r="K4" s="208">
        <v>24.649999618530273</v>
      </c>
      <c r="L4" s="208">
        <v>24.31999969482422</v>
      </c>
      <c r="M4" s="208">
        <v>24.90999984741211</v>
      </c>
      <c r="N4" s="208">
        <v>25.799999237060547</v>
      </c>
      <c r="O4" s="208">
        <v>24.450000762939453</v>
      </c>
      <c r="P4" s="208">
        <v>24.139999389648438</v>
      </c>
      <c r="Q4" s="208">
        <v>23.979999542236328</v>
      </c>
      <c r="R4" s="208">
        <v>24.530000686645508</v>
      </c>
      <c r="S4" s="209">
        <v>24.309999465942383</v>
      </c>
      <c r="T4" s="208">
        <v>23.690000534057617</v>
      </c>
      <c r="U4" s="208">
        <v>24.15999984741211</v>
      </c>
      <c r="V4" s="208">
        <v>24.100000381469727</v>
      </c>
      <c r="W4" s="208">
        <v>23.719999313354492</v>
      </c>
      <c r="X4" s="208">
        <v>23.270000457763672</v>
      </c>
      <c r="Y4" s="208">
        <v>22.459999084472656</v>
      </c>
      <c r="Z4" s="215">
        <f t="shared" si="0"/>
        <v>22.760416507720947</v>
      </c>
      <c r="AA4" s="151">
        <v>26.360000610351562</v>
      </c>
      <c r="AB4" s="152" t="s">
        <v>161</v>
      </c>
      <c r="AC4" s="2">
        <v>2</v>
      </c>
      <c r="AD4" s="151">
        <v>18.530000686645508</v>
      </c>
      <c r="AE4" s="254" t="s">
        <v>162</v>
      </c>
      <c r="AF4" s="1"/>
    </row>
    <row r="5" spans="1:32" ht="11.25" customHeight="1">
      <c r="A5" s="216">
        <v>3</v>
      </c>
      <c r="B5" s="208">
        <v>22.350000381469727</v>
      </c>
      <c r="C5" s="208">
        <v>22.170000076293945</v>
      </c>
      <c r="D5" s="208">
        <v>21.43000030517578</v>
      </c>
      <c r="E5" s="208">
        <v>21.610000610351562</v>
      </c>
      <c r="F5" s="208">
        <v>21.209999084472656</v>
      </c>
      <c r="G5" s="208">
        <v>21.790000915527344</v>
      </c>
      <c r="H5" s="208">
        <v>23.31999969482422</v>
      </c>
      <c r="I5" s="208">
        <v>25.18000030517578</v>
      </c>
      <c r="J5" s="208">
        <v>26.389999389648438</v>
      </c>
      <c r="K5" s="208">
        <v>28.1299991607666</v>
      </c>
      <c r="L5" s="208">
        <v>29.639999389648438</v>
      </c>
      <c r="M5" s="208">
        <v>30.90999984741211</v>
      </c>
      <c r="N5" s="208">
        <v>31.350000381469727</v>
      </c>
      <c r="O5" s="208">
        <v>32.0099983215332</v>
      </c>
      <c r="P5" s="208">
        <v>32.369998931884766</v>
      </c>
      <c r="Q5" s="208">
        <v>32.22999954223633</v>
      </c>
      <c r="R5" s="208">
        <v>31.260000228881836</v>
      </c>
      <c r="S5" s="208">
        <v>29.959999084472656</v>
      </c>
      <c r="T5" s="208">
        <v>28.889999389648438</v>
      </c>
      <c r="U5" s="208">
        <v>28.1200008392334</v>
      </c>
      <c r="V5" s="208">
        <v>27.209999084472656</v>
      </c>
      <c r="W5" s="208">
        <v>26.239999771118164</v>
      </c>
      <c r="X5" s="208">
        <v>25.440000534057617</v>
      </c>
      <c r="Y5" s="208">
        <v>25.020000457763672</v>
      </c>
      <c r="Z5" s="215">
        <f t="shared" si="0"/>
        <v>26.84291648864746</v>
      </c>
      <c r="AA5" s="151">
        <v>32.83000183105469</v>
      </c>
      <c r="AB5" s="152" t="s">
        <v>163</v>
      </c>
      <c r="AC5" s="2">
        <v>3</v>
      </c>
      <c r="AD5" s="151">
        <v>21.170000076293945</v>
      </c>
      <c r="AE5" s="254" t="s">
        <v>48</v>
      </c>
      <c r="AF5" s="1"/>
    </row>
    <row r="6" spans="1:32" ht="11.25" customHeight="1">
      <c r="A6" s="216">
        <v>4</v>
      </c>
      <c r="B6" s="208">
        <v>24.420000076293945</v>
      </c>
      <c r="C6" s="208">
        <v>24.079999923706055</v>
      </c>
      <c r="D6" s="208">
        <v>23.610000610351562</v>
      </c>
      <c r="E6" s="208">
        <v>23</v>
      </c>
      <c r="F6" s="208">
        <v>22.56999969482422</v>
      </c>
      <c r="G6" s="208">
        <v>23.25</v>
      </c>
      <c r="H6" s="208">
        <v>25.350000381469727</v>
      </c>
      <c r="I6" s="208">
        <v>27.950000762939453</v>
      </c>
      <c r="J6" s="208">
        <v>30.010000228881836</v>
      </c>
      <c r="K6" s="208">
        <v>30.940000534057617</v>
      </c>
      <c r="L6" s="208">
        <v>29.010000228881836</v>
      </c>
      <c r="M6" s="208">
        <v>29.229999542236328</v>
      </c>
      <c r="N6" s="208">
        <v>29.18000030517578</v>
      </c>
      <c r="O6" s="208">
        <v>28.450000762939453</v>
      </c>
      <c r="P6" s="208">
        <v>29.200000762939453</v>
      </c>
      <c r="Q6" s="208">
        <v>28.5</v>
      </c>
      <c r="R6" s="208">
        <v>26.899999618530273</v>
      </c>
      <c r="S6" s="208">
        <v>25.1200008392334</v>
      </c>
      <c r="T6" s="208">
        <v>25</v>
      </c>
      <c r="U6" s="208">
        <v>24.81999969482422</v>
      </c>
      <c r="V6" s="208">
        <v>24.979999542236328</v>
      </c>
      <c r="W6" s="208">
        <v>23.700000762939453</v>
      </c>
      <c r="X6" s="208">
        <v>23.719999313354492</v>
      </c>
      <c r="Y6" s="208">
        <v>23.540000915527344</v>
      </c>
      <c r="Z6" s="215">
        <f t="shared" si="0"/>
        <v>26.105416854222614</v>
      </c>
      <c r="AA6" s="151">
        <v>32.380001068115234</v>
      </c>
      <c r="AB6" s="152" t="s">
        <v>164</v>
      </c>
      <c r="AC6" s="2">
        <v>4</v>
      </c>
      <c r="AD6" s="151">
        <v>22.530000686645508</v>
      </c>
      <c r="AE6" s="254" t="s">
        <v>62</v>
      </c>
      <c r="AF6" s="1"/>
    </row>
    <row r="7" spans="1:32" ht="11.25" customHeight="1">
      <c r="A7" s="216">
        <v>5</v>
      </c>
      <c r="B7" s="208">
        <v>23.440000534057617</v>
      </c>
      <c r="C7" s="208">
        <v>23.65999984741211</v>
      </c>
      <c r="D7" s="208">
        <v>23.420000076293945</v>
      </c>
      <c r="E7" s="208">
        <v>23.530000686645508</v>
      </c>
      <c r="F7" s="208">
        <v>22.780000686645508</v>
      </c>
      <c r="G7" s="208">
        <v>24.059999465942383</v>
      </c>
      <c r="H7" s="208">
        <v>26.420000076293945</v>
      </c>
      <c r="I7" s="208">
        <v>28.989999771118164</v>
      </c>
      <c r="J7" s="208">
        <v>30.600000381469727</v>
      </c>
      <c r="K7" s="208">
        <v>29.809999465942383</v>
      </c>
      <c r="L7" s="208">
        <v>31.610000610351562</v>
      </c>
      <c r="M7" s="208">
        <v>30.440000534057617</v>
      </c>
      <c r="N7" s="208">
        <v>30.030000686645508</v>
      </c>
      <c r="O7" s="208">
        <v>29.860000610351562</v>
      </c>
      <c r="P7" s="208">
        <v>29.690000534057617</v>
      </c>
      <c r="Q7" s="208">
        <v>29.190000534057617</v>
      </c>
      <c r="R7" s="208">
        <v>28.969999313354492</v>
      </c>
      <c r="S7" s="208">
        <v>28.6200008392334</v>
      </c>
      <c r="T7" s="208">
        <v>28.530000686645508</v>
      </c>
      <c r="U7" s="208">
        <v>28.170000076293945</v>
      </c>
      <c r="V7" s="208">
        <v>26.110000610351562</v>
      </c>
      <c r="W7" s="208">
        <v>26.399999618530273</v>
      </c>
      <c r="X7" s="208">
        <v>25.81999969482422</v>
      </c>
      <c r="Y7" s="208">
        <v>25.209999084472656</v>
      </c>
      <c r="Z7" s="215">
        <f t="shared" si="0"/>
        <v>27.3066668510437</v>
      </c>
      <c r="AA7" s="151">
        <v>31.940000534057617</v>
      </c>
      <c r="AB7" s="152" t="s">
        <v>165</v>
      </c>
      <c r="AC7" s="2">
        <v>5</v>
      </c>
      <c r="AD7" s="151">
        <v>22.549999237060547</v>
      </c>
      <c r="AE7" s="254" t="s">
        <v>166</v>
      </c>
      <c r="AF7" s="1"/>
    </row>
    <row r="8" spans="1:32" ht="11.25" customHeight="1">
      <c r="A8" s="216">
        <v>6</v>
      </c>
      <c r="B8" s="208">
        <v>24.399999618530273</v>
      </c>
      <c r="C8" s="208">
        <v>24.020000457763672</v>
      </c>
      <c r="D8" s="208">
        <v>23.290000915527344</v>
      </c>
      <c r="E8" s="208">
        <v>23.329999923706055</v>
      </c>
      <c r="F8" s="208">
        <v>23.209999084472656</v>
      </c>
      <c r="G8" s="208">
        <v>23.290000915527344</v>
      </c>
      <c r="H8" s="208">
        <v>24.56999969482422</v>
      </c>
      <c r="I8" s="208">
        <v>25.979999542236328</v>
      </c>
      <c r="J8" s="208">
        <v>27.739999771118164</v>
      </c>
      <c r="K8" s="208">
        <v>28.440000534057617</v>
      </c>
      <c r="L8" s="208">
        <v>28.010000228881836</v>
      </c>
      <c r="M8" s="208">
        <v>28.1299991607666</v>
      </c>
      <c r="N8" s="208">
        <v>28.06999969482422</v>
      </c>
      <c r="O8" s="208">
        <v>27</v>
      </c>
      <c r="P8" s="208">
        <v>27.59000015258789</v>
      </c>
      <c r="Q8" s="208">
        <v>27.1299991607666</v>
      </c>
      <c r="R8" s="208">
        <v>26.280000686645508</v>
      </c>
      <c r="S8" s="208">
        <v>24.780000686645508</v>
      </c>
      <c r="T8" s="208">
        <v>23.469999313354492</v>
      </c>
      <c r="U8" s="208">
        <v>23.799999237060547</v>
      </c>
      <c r="V8" s="208">
        <v>23.770000457763672</v>
      </c>
      <c r="W8" s="208">
        <v>23.6200008392334</v>
      </c>
      <c r="X8" s="208">
        <v>22.56999969482422</v>
      </c>
      <c r="Y8" s="208">
        <v>21.600000381469727</v>
      </c>
      <c r="Z8" s="215">
        <f t="shared" si="0"/>
        <v>25.170416673024494</v>
      </c>
      <c r="AA8" s="151">
        <v>29.649999618530273</v>
      </c>
      <c r="AB8" s="152" t="s">
        <v>167</v>
      </c>
      <c r="AC8" s="2">
        <v>6</v>
      </c>
      <c r="AD8" s="151">
        <v>21.540000915527344</v>
      </c>
      <c r="AE8" s="254" t="s">
        <v>37</v>
      </c>
      <c r="AF8" s="1"/>
    </row>
    <row r="9" spans="1:32" ht="11.25" customHeight="1">
      <c r="A9" s="216">
        <v>7</v>
      </c>
      <c r="B9" s="208">
        <v>21.399999618530273</v>
      </c>
      <c r="C9" s="208">
        <v>20.8799991607666</v>
      </c>
      <c r="D9" s="208">
        <v>19.139999389648438</v>
      </c>
      <c r="E9" s="208">
        <v>18.709999084472656</v>
      </c>
      <c r="F9" s="208">
        <v>19.239999771118164</v>
      </c>
      <c r="G9" s="208">
        <v>20.440000534057617</v>
      </c>
      <c r="H9" s="208">
        <v>22.139999389648438</v>
      </c>
      <c r="I9" s="208">
        <v>23.8799991607666</v>
      </c>
      <c r="J9" s="208">
        <v>25.1299991607666</v>
      </c>
      <c r="K9" s="208">
        <v>24.770000457763672</v>
      </c>
      <c r="L9" s="208">
        <v>25.030000686645508</v>
      </c>
      <c r="M9" s="208">
        <v>25.350000381469727</v>
      </c>
      <c r="N9" s="208">
        <v>23.920000076293945</v>
      </c>
      <c r="O9" s="208">
        <v>25.190000534057617</v>
      </c>
      <c r="P9" s="208">
        <v>23.829999923706055</v>
      </c>
      <c r="Q9" s="208">
        <v>23.40999984741211</v>
      </c>
      <c r="R9" s="208">
        <v>22.5</v>
      </c>
      <c r="S9" s="208">
        <v>22.290000915527344</v>
      </c>
      <c r="T9" s="208">
        <v>22.229999542236328</v>
      </c>
      <c r="U9" s="208">
        <v>21.979999542236328</v>
      </c>
      <c r="V9" s="208">
        <v>22</v>
      </c>
      <c r="W9" s="208">
        <v>21.520000457763672</v>
      </c>
      <c r="X9" s="208">
        <v>21.6200008392334</v>
      </c>
      <c r="Y9" s="208">
        <v>21.459999084472656</v>
      </c>
      <c r="Z9" s="215">
        <f t="shared" si="0"/>
        <v>22.419166564941406</v>
      </c>
      <c r="AA9" s="151">
        <v>25.809999465942383</v>
      </c>
      <c r="AB9" s="152" t="s">
        <v>168</v>
      </c>
      <c r="AC9" s="2">
        <v>7</v>
      </c>
      <c r="AD9" s="151">
        <v>18.459999084472656</v>
      </c>
      <c r="AE9" s="254" t="s">
        <v>169</v>
      </c>
      <c r="AF9" s="1"/>
    </row>
    <row r="10" spans="1:32" ht="11.25" customHeight="1">
      <c r="A10" s="216">
        <v>8</v>
      </c>
      <c r="B10" s="208">
        <v>20.989999771118164</v>
      </c>
      <c r="C10" s="208">
        <v>20.530000686645508</v>
      </c>
      <c r="D10" s="208">
        <v>20.3799991607666</v>
      </c>
      <c r="E10" s="208">
        <v>19.770000457763672</v>
      </c>
      <c r="F10" s="208">
        <v>19.209999084472656</v>
      </c>
      <c r="G10" s="208">
        <v>21.389999389648438</v>
      </c>
      <c r="H10" s="208">
        <v>22.170000076293945</v>
      </c>
      <c r="I10" s="208">
        <v>22.729999542236328</v>
      </c>
      <c r="J10" s="208">
        <v>24.309999465942383</v>
      </c>
      <c r="K10" s="208">
        <v>24.829999923706055</v>
      </c>
      <c r="L10" s="208">
        <v>25.65999984741211</v>
      </c>
      <c r="M10" s="208">
        <v>25.399999618530273</v>
      </c>
      <c r="N10" s="208">
        <v>25.1299991607666</v>
      </c>
      <c r="O10" s="208">
        <v>24.979999542236328</v>
      </c>
      <c r="P10" s="208">
        <v>24.829999923706055</v>
      </c>
      <c r="Q10" s="208">
        <v>24.719999313354492</v>
      </c>
      <c r="R10" s="208">
        <v>24.469999313354492</v>
      </c>
      <c r="S10" s="208">
        <v>24.079999923706055</v>
      </c>
      <c r="T10" s="208">
        <v>23.989999771118164</v>
      </c>
      <c r="U10" s="208">
        <v>23.790000915527344</v>
      </c>
      <c r="V10" s="208">
        <v>23.989999771118164</v>
      </c>
      <c r="W10" s="208">
        <v>23.520000457763672</v>
      </c>
      <c r="X10" s="208">
        <v>23.229999542236328</v>
      </c>
      <c r="Y10" s="208">
        <v>22.729999542236328</v>
      </c>
      <c r="Z10" s="215">
        <f t="shared" si="0"/>
        <v>23.201249758402508</v>
      </c>
      <c r="AA10" s="151">
        <v>26.920000076293945</v>
      </c>
      <c r="AB10" s="152" t="s">
        <v>170</v>
      </c>
      <c r="AC10" s="2">
        <v>8</v>
      </c>
      <c r="AD10" s="151">
        <v>19</v>
      </c>
      <c r="AE10" s="254" t="s">
        <v>171</v>
      </c>
      <c r="AF10" s="1"/>
    </row>
    <row r="11" spans="1:32" ht="11.25" customHeight="1">
      <c r="A11" s="216">
        <v>9</v>
      </c>
      <c r="B11" s="208">
        <v>22.3799991607666</v>
      </c>
      <c r="C11" s="208">
        <v>22.219999313354492</v>
      </c>
      <c r="D11" s="208">
        <v>21.719999313354492</v>
      </c>
      <c r="E11" s="208">
        <v>20.579999923706055</v>
      </c>
      <c r="F11" s="208">
        <v>21.190000534057617</v>
      </c>
      <c r="G11" s="208">
        <v>22.229999542236328</v>
      </c>
      <c r="H11" s="208">
        <v>23.920000076293945</v>
      </c>
      <c r="I11" s="208">
        <v>25.229999542236328</v>
      </c>
      <c r="J11" s="208">
        <v>26.360000610351562</v>
      </c>
      <c r="K11" s="208">
        <v>25.270000457763672</v>
      </c>
      <c r="L11" s="208">
        <v>25.530000686645508</v>
      </c>
      <c r="M11" s="208">
        <v>25.110000610351562</v>
      </c>
      <c r="N11" s="208">
        <v>25.149999618530273</v>
      </c>
      <c r="O11" s="208">
        <v>25.440000534057617</v>
      </c>
      <c r="P11" s="208">
        <v>24.969999313354492</v>
      </c>
      <c r="Q11" s="208">
        <v>25.350000381469727</v>
      </c>
      <c r="R11" s="208">
        <v>25.059999465942383</v>
      </c>
      <c r="S11" s="208">
        <v>24.530000686645508</v>
      </c>
      <c r="T11" s="208">
        <v>24.010000228881836</v>
      </c>
      <c r="U11" s="208">
        <v>23.889999389648438</v>
      </c>
      <c r="V11" s="208">
        <v>24.020000457763672</v>
      </c>
      <c r="W11" s="208">
        <v>24.110000610351562</v>
      </c>
      <c r="X11" s="208">
        <v>23.670000076293945</v>
      </c>
      <c r="Y11" s="208">
        <v>23.520000457763672</v>
      </c>
      <c r="Z11" s="215">
        <f t="shared" si="0"/>
        <v>23.977500041325886</v>
      </c>
      <c r="AA11" s="151">
        <v>27.1299991607666</v>
      </c>
      <c r="AB11" s="152" t="s">
        <v>172</v>
      </c>
      <c r="AC11" s="2">
        <v>9</v>
      </c>
      <c r="AD11" s="151">
        <v>20.3799991607666</v>
      </c>
      <c r="AE11" s="254" t="s">
        <v>173</v>
      </c>
      <c r="AF11" s="1"/>
    </row>
    <row r="12" spans="1:32" ht="11.25" customHeight="1">
      <c r="A12" s="224">
        <v>10</v>
      </c>
      <c r="B12" s="210">
        <v>22.540000915527344</v>
      </c>
      <c r="C12" s="210">
        <v>21.8799991607666</v>
      </c>
      <c r="D12" s="210">
        <v>21.139999389648438</v>
      </c>
      <c r="E12" s="210">
        <v>20.790000915527344</v>
      </c>
      <c r="F12" s="210">
        <v>20.420000076293945</v>
      </c>
      <c r="G12" s="210">
        <v>21.25</v>
      </c>
      <c r="H12" s="210">
        <v>23.170000076293945</v>
      </c>
      <c r="I12" s="210">
        <v>24.549999237060547</v>
      </c>
      <c r="J12" s="210">
        <v>24.469999313354492</v>
      </c>
      <c r="K12" s="210">
        <v>25.139999389648438</v>
      </c>
      <c r="L12" s="210">
        <v>25.739999771118164</v>
      </c>
      <c r="M12" s="210">
        <v>25.469999313354492</v>
      </c>
      <c r="N12" s="210">
        <v>25.790000915527344</v>
      </c>
      <c r="O12" s="210">
        <v>25.6299991607666</v>
      </c>
      <c r="P12" s="210">
        <v>25.780000686645508</v>
      </c>
      <c r="Q12" s="210">
        <v>25.940000534057617</v>
      </c>
      <c r="R12" s="210">
        <v>25.450000762939453</v>
      </c>
      <c r="S12" s="210">
        <v>24.770000457763672</v>
      </c>
      <c r="T12" s="210">
        <v>24.5</v>
      </c>
      <c r="U12" s="210">
        <v>24.170000076293945</v>
      </c>
      <c r="V12" s="210">
        <v>23.809999465942383</v>
      </c>
      <c r="W12" s="210">
        <v>23.229999542236328</v>
      </c>
      <c r="X12" s="210">
        <v>22.84000015258789</v>
      </c>
      <c r="Y12" s="210">
        <v>22.290000915527344</v>
      </c>
      <c r="Z12" s="225">
        <f t="shared" si="0"/>
        <v>23.78166667620341</v>
      </c>
      <c r="AA12" s="157">
        <v>26.770000457763672</v>
      </c>
      <c r="AB12" s="211" t="s">
        <v>174</v>
      </c>
      <c r="AC12" s="212">
        <v>10</v>
      </c>
      <c r="AD12" s="157">
        <v>20.3700008392334</v>
      </c>
      <c r="AE12" s="255" t="s">
        <v>175</v>
      </c>
      <c r="AF12" s="1"/>
    </row>
    <row r="13" spans="1:32" ht="11.25" customHeight="1">
      <c r="A13" s="216">
        <v>11</v>
      </c>
      <c r="B13" s="208">
        <v>21.969999313354492</v>
      </c>
      <c r="C13" s="208">
        <v>21.6299991607666</v>
      </c>
      <c r="D13" s="208">
        <v>21.850000381469727</v>
      </c>
      <c r="E13" s="208">
        <v>21.489999771118164</v>
      </c>
      <c r="F13" s="208">
        <v>21.670000076293945</v>
      </c>
      <c r="G13" s="208">
        <v>22.610000610351562</v>
      </c>
      <c r="H13" s="208">
        <v>23.549999237060547</v>
      </c>
      <c r="I13" s="208">
        <v>24.81999969482422</v>
      </c>
      <c r="J13" s="208">
        <v>26.059999465942383</v>
      </c>
      <c r="K13" s="208">
        <v>26.6299991607666</v>
      </c>
      <c r="L13" s="208">
        <v>28.940000534057617</v>
      </c>
      <c r="M13" s="208">
        <v>28.84000015258789</v>
      </c>
      <c r="N13" s="208">
        <v>27.579999923706055</v>
      </c>
      <c r="O13" s="208">
        <v>28.270000457763672</v>
      </c>
      <c r="P13" s="208">
        <v>32.56999969482422</v>
      </c>
      <c r="Q13" s="208">
        <v>30.420000076293945</v>
      </c>
      <c r="R13" s="208">
        <v>31.719999313354492</v>
      </c>
      <c r="S13" s="208">
        <v>30.540000915527344</v>
      </c>
      <c r="T13" s="208">
        <v>27.649999618530273</v>
      </c>
      <c r="U13" s="208">
        <v>26.799999237060547</v>
      </c>
      <c r="V13" s="208">
        <v>26.06999969482422</v>
      </c>
      <c r="W13" s="208">
        <v>25.709999084472656</v>
      </c>
      <c r="X13" s="208">
        <v>25.25</v>
      </c>
      <c r="Y13" s="208">
        <v>25.790000915527344</v>
      </c>
      <c r="Z13" s="215">
        <f t="shared" si="0"/>
        <v>26.18458318710327</v>
      </c>
      <c r="AA13" s="151">
        <v>32.810001373291016</v>
      </c>
      <c r="AB13" s="152" t="s">
        <v>176</v>
      </c>
      <c r="AC13" s="2">
        <v>11</v>
      </c>
      <c r="AD13" s="151">
        <v>21.350000381469727</v>
      </c>
      <c r="AE13" s="254" t="s">
        <v>177</v>
      </c>
      <c r="AF13" s="1"/>
    </row>
    <row r="14" spans="1:32" ht="11.25" customHeight="1">
      <c r="A14" s="216">
        <v>12</v>
      </c>
      <c r="B14" s="208">
        <v>25.56999969482422</v>
      </c>
      <c r="C14" s="208">
        <v>25.219999313354492</v>
      </c>
      <c r="D14" s="208">
        <v>25.329999923706055</v>
      </c>
      <c r="E14" s="208">
        <v>24.979999542236328</v>
      </c>
      <c r="F14" s="208">
        <v>24.719999313354492</v>
      </c>
      <c r="G14" s="208">
        <v>25.350000381469727</v>
      </c>
      <c r="H14" s="208">
        <v>27.190000534057617</v>
      </c>
      <c r="I14" s="208">
        <v>28.479999542236328</v>
      </c>
      <c r="J14" s="208">
        <v>30.719999313354492</v>
      </c>
      <c r="K14" s="208">
        <v>32.939998626708984</v>
      </c>
      <c r="L14" s="208">
        <v>34.59000015258789</v>
      </c>
      <c r="M14" s="208">
        <v>35.5099983215332</v>
      </c>
      <c r="N14" s="208">
        <v>35.33000183105469</v>
      </c>
      <c r="O14" s="208">
        <v>35.619998931884766</v>
      </c>
      <c r="P14" s="208">
        <v>34.93000030517578</v>
      </c>
      <c r="Q14" s="208">
        <v>33.689998626708984</v>
      </c>
      <c r="R14" s="208">
        <v>32.689998626708984</v>
      </c>
      <c r="S14" s="208">
        <v>31.6200008392334</v>
      </c>
      <c r="T14" s="208">
        <v>30.479999542236328</v>
      </c>
      <c r="U14" s="208">
        <v>29.530000686645508</v>
      </c>
      <c r="V14" s="208">
        <v>28.809999465942383</v>
      </c>
      <c r="W14" s="208">
        <v>28</v>
      </c>
      <c r="X14" s="208">
        <v>27.6200008392334</v>
      </c>
      <c r="Y14" s="208">
        <v>27.3799991607666</v>
      </c>
      <c r="Z14" s="215">
        <f t="shared" si="0"/>
        <v>29.84583306312561</v>
      </c>
      <c r="AA14" s="151">
        <v>36.189998626708984</v>
      </c>
      <c r="AB14" s="152" t="s">
        <v>178</v>
      </c>
      <c r="AC14" s="2">
        <v>12</v>
      </c>
      <c r="AD14" s="151">
        <v>24.610000610351562</v>
      </c>
      <c r="AE14" s="254" t="s">
        <v>179</v>
      </c>
      <c r="AF14" s="1"/>
    </row>
    <row r="15" spans="1:32" ht="11.25" customHeight="1">
      <c r="A15" s="216">
        <v>13</v>
      </c>
      <c r="B15" s="208">
        <v>26.940000534057617</v>
      </c>
      <c r="C15" s="208">
        <v>26.34000015258789</v>
      </c>
      <c r="D15" s="208">
        <v>26.59000015258789</v>
      </c>
      <c r="E15" s="208">
        <v>26.399999618530273</v>
      </c>
      <c r="F15" s="208">
        <v>26.18000030517578</v>
      </c>
      <c r="G15" s="208">
        <v>26.8799991607666</v>
      </c>
      <c r="H15" s="208">
        <v>28.280000686645508</v>
      </c>
      <c r="I15" s="208">
        <v>29.75</v>
      </c>
      <c r="J15" s="208">
        <v>31.709999084472656</v>
      </c>
      <c r="K15" s="208">
        <v>33.88999938964844</v>
      </c>
      <c r="L15" s="208">
        <v>33.72999954223633</v>
      </c>
      <c r="M15" s="208">
        <v>34.040000915527344</v>
      </c>
      <c r="N15" s="208">
        <v>35.68000030517578</v>
      </c>
      <c r="O15" s="208">
        <v>33.029998779296875</v>
      </c>
      <c r="P15" s="208">
        <v>28.950000762939453</v>
      </c>
      <c r="Q15" s="208">
        <v>29.540000915527344</v>
      </c>
      <c r="R15" s="208">
        <v>29.18000030517578</v>
      </c>
      <c r="S15" s="208">
        <v>27.770000457763672</v>
      </c>
      <c r="T15" s="208">
        <v>25.989999771118164</v>
      </c>
      <c r="U15" s="208">
        <v>26.280000686645508</v>
      </c>
      <c r="V15" s="208">
        <v>26.739999771118164</v>
      </c>
      <c r="W15" s="208">
        <v>26.610000610351562</v>
      </c>
      <c r="X15" s="208">
        <v>26.549999237060547</v>
      </c>
      <c r="Y15" s="208">
        <v>25.229999542236328</v>
      </c>
      <c r="Z15" s="215">
        <f t="shared" si="0"/>
        <v>28.84500002861023</v>
      </c>
      <c r="AA15" s="151">
        <v>36.25</v>
      </c>
      <c r="AB15" s="152" t="s">
        <v>180</v>
      </c>
      <c r="AC15" s="2">
        <v>13</v>
      </c>
      <c r="AD15" s="151">
        <v>24.989999771118164</v>
      </c>
      <c r="AE15" s="254" t="s">
        <v>181</v>
      </c>
      <c r="AF15" s="1"/>
    </row>
    <row r="16" spans="1:32" ht="11.25" customHeight="1">
      <c r="A16" s="216">
        <v>14</v>
      </c>
      <c r="B16" s="208">
        <v>25.09000015258789</v>
      </c>
      <c r="C16" s="208">
        <v>25.3700008392334</v>
      </c>
      <c r="D16" s="208">
        <v>25.260000228881836</v>
      </c>
      <c r="E16" s="208">
        <v>25.270000457763672</v>
      </c>
      <c r="F16" s="208">
        <v>25.170000076293945</v>
      </c>
      <c r="G16" s="208">
        <v>25.690000534057617</v>
      </c>
      <c r="H16" s="208">
        <v>27.389999389648438</v>
      </c>
      <c r="I16" s="208">
        <v>29.31999969482422</v>
      </c>
      <c r="J16" s="208">
        <v>30.739999771118164</v>
      </c>
      <c r="K16" s="208">
        <v>30.959999084472656</v>
      </c>
      <c r="L16" s="208">
        <v>31.479999542236328</v>
      </c>
      <c r="M16" s="208">
        <v>31.139999389648438</v>
      </c>
      <c r="N16" s="208">
        <v>30.6200008392334</v>
      </c>
      <c r="O16" s="208">
        <v>29.719999313354492</v>
      </c>
      <c r="P16" s="208">
        <v>29.530000686645508</v>
      </c>
      <c r="Q16" s="208">
        <v>28.889999389648438</v>
      </c>
      <c r="R16" s="208">
        <v>29.43000030517578</v>
      </c>
      <c r="S16" s="208">
        <v>27.93000030517578</v>
      </c>
      <c r="T16" s="208">
        <v>27.56999969482422</v>
      </c>
      <c r="U16" s="208">
        <v>26.84000015258789</v>
      </c>
      <c r="V16" s="208">
        <v>26.350000381469727</v>
      </c>
      <c r="W16" s="208">
        <v>26.059999465942383</v>
      </c>
      <c r="X16" s="208">
        <v>25.719999313354492</v>
      </c>
      <c r="Y16" s="208">
        <v>25.889999389648438</v>
      </c>
      <c r="Z16" s="215">
        <f t="shared" si="0"/>
        <v>27.80958326657613</v>
      </c>
      <c r="AA16" s="151">
        <v>31.8799991607666</v>
      </c>
      <c r="AB16" s="152" t="s">
        <v>182</v>
      </c>
      <c r="AC16" s="2">
        <v>14</v>
      </c>
      <c r="AD16" s="151">
        <v>24.709999084472656</v>
      </c>
      <c r="AE16" s="254" t="s">
        <v>177</v>
      </c>
      <c r="AF16" s="1"/>
    </row>
    <row r="17" spans="1:32" ht="11.25" customHeight="1">
      <c r="A17" s="216">
        <v>15</v>
      </c>
      <c r="B17" s="208">
        <v>25.850000381469727</v>
      </c>
      <c r="C17" s="208">
        <v>25.530000686645508</v>
      </c>
      <c r="D17" s="208">
        <v>25.959999084472656</v>
      </c>
      <c r="E17" s="208">
        <v>24.84000015258789</v>
      </c>
      <c r="F17" s="208">
        <v>24.610000610351562</v>
      </c>
      <c r="G17" s="208">
        <v>25.559999465942383</v>
      </c>
      <c r="H17" s="208">
        <v>27.459999084472656</v>
      </c>
      <c r="I17" s="208">
        <v>29.200000762939453</v>
      </c>
      <c r="J17" s="208">
        <v>30.899999618530273</v>
      </c>
      <c r="K17" s="208">
        <v>31.93000030517578</v>
      </c>
      <c r="L17" s="208">
        <v>30.520000457763672</v>
      </c>
      <c r="M17" s="208">
        <v>29.280000686645508</v>
      </c>
      <c r="N17" s="208">
        <v>29.489999771118164</v>
      </c>
      <c r="O17" s="208">
        <v>28.959999084472656</v>
      </c>
      <c r="P17" s="208">
        <v>29.75</v>
      </c>
      <c r="Q17" s="208">
        <v>29.190000534057617</v>
      </c>
      <c r="R17" s="208">
        <v>28.450000762939453</v>
      </c>
      <c r="S17" s="208">
        <v>27.790000915527344</v>
      </c>
      <c r="T17" s="208">
        <v>27.780000686645508</v>
      </c>
      <c r="U17" s="208">
        <v>28.559999465942383</v>
      </c>
      <c r="V17" s="208">
        <v>26.950000762939453</v>
      </c>
      <c r="W17" s="208">
        <v>27.200000762939453</v>
      </c>
      <c r="X17" s="208">
        <v>26.780000686645508</v>
      </c>
      <c r="Y17" s="208">
        <v>25.700000762939453</v>
      </c>
      <c r="Z17" s="215">
        <f t="shared" si="0"/>
        <v>27.843333562215168</v>
      </c>
      <c r="AA17" s="151">
        <v>32.13999938964844</v>
      </c>
      <c r="AB17" s="152" t="s">
        <v>125</v>
      </c>
      <c r="AC17" s="2">
        <v>15</v>
      </c>
      <c r="AD17" s="151">
        <v>24.5</v>
      </c>
      <c r="AE17" s="254" t="s">
        <v>62</v>
      </c>
      <c r="AF17" s="1"/>
    </row>
    <row r="18" spans="1:32" ht="11.25" customHeight="1">
      <c r="A18" s="216">
        <v>16</v>
      </c>
      <c r="B18" s="208">
        <v>24.719999313354492</v>
      </c>
      <c r="C18" s="208">
        <v>24.709999084472656</v>
      </c>
      <c r="D18" s="208">
        <v>25.1299991607666</v>
      </c>
      <c r="E18" s="208">
        <v>24.940000534057617</v>
      </c>
      <c r="F18" s="208">
        <v>24.899999618530273</v>
      </c>
      <c r="G18" s="208">
        <v>25.940000534057617</v>
      </c>
      <c r="H18" s="208">
        <v>27.860000610351562</v>
      </c>
      <c r="I18" s="208">
        <v>29.09000015258789</v>
      </c>
      <c r="J18" s="208">
        <v>30.579999923706055</v>
      </c>
      <c r="K18" s="208">
        <v>32.529998779296875</v>
      </c>
      <c r="L18" s="208">
        <v>34.4900016784668</v>
      </c>
      <c r="M18" s="208">
        <v>34.849998474121094</v>
      </c>
      <c r="N18" s="208">
        <v>31.90999984741211</v>
      </c>
      <c r="O18" s="208">
        <v>30.399999618530273</v>
      </c>
      <c r="P18" s="208">
        <v>29.469999313354492</v>
      </c>
      <c r="Q18" s="208">
        <v>29.079999923706055</v>
      </c>
      <c r="R18" s="208">
        <v>27.56999969482422</v>
      </c>
      <c r="S18" s="208">
        <v>27.110000610351562</v>
      </c>
      <c r="T18" s="208">
        <v>27.34000015258789</v>
      </c>
      <c r="U18" s="208">
        <v>27.049999237060547</v>
      </c>
      <c r="V18" s="208">
        <v>26.299999237060547</v>
      </c>
      <c r="W18" s="208">
        <v>24.420000076293945</v>
      </c>
      <c r="X18" s="208">
        <v>26.15999984741211</v>
      </c>
      <c r="Y18" s="208">
        <v>26.18000030517578</v>
      </c>
      <c r="Z18" s="215">
        <f t="shared" si="0"/>
        <v>28.03041648864746</v>
      </c>
      <c r="AA18" s="151">
        <v>35.84000015258789</v>
      </c>
      <c r="AB18" s="152" t="s">
        <v>89</v>
      </c>
      <c r="AC18" s="2">
        <v>16</v>
      </c>
      <c r="AD18" s="151">
        <v>24.290000915527344</v>
      </c>
      <c r="AE18" s="254" t="s">
        <v>183</v>
      </c>
      <c r="AF18" s="1"/>
    </row>
    <row r="19" spans="1:32" ht="11.25" customHeight="1">
      <c r="A19" s="216">
        <v>17</v>
      </c>
      <c r="B19" s="208">
        <v>25.979999542236328</v>
      </c>
      <c r="C19" s="208">
        <v>24.059999465942383</v>
      </c>
      <c r="D19" s="208">
        <v>24.15999984741211</v>
      </c>
      <c r="E19" s="208">
        <v>23.139999389648438</v>
      </c>
      <c r="F19" s="208">
        <v>22.84000015258789</v>
      </c>
      <c r="G19" s="208">
        <v>25.110000610351562</v>
      </c>
      <c r="H19" s="208">
        <v>24.979999542236328</v>
      </c>
      <c r="I19" s="208">
        <v>25.43000030517578</v>
      </c>
      <c r="J19" s="208">
        <v>26.139999389648438</v>
      </c>
      <c r="K19" s="208">
        <v>25.760000228881836</v>
      </c>
      <c r="L19" s="208">
        <v>26.200000762939453</v>
      </c>
      <c r="M19" s="208">
        <v>27.6299991607666</v>
      </c>
      <c r="N19" s="208">
        <v>27.90999984741211</v>
      </c>
      <c r="O19" s="208">
        <v>27.6200008392334</v>
      </c>
      <c r="P19" s="208">
        <v>26.639999389648438</v>
      </c>
      <c r="Q19" s="208">
        <v>26.530000686645508</v>
      </c>
      <c r="R19" s="208">
        <v>26.1200008392334</v>
      </c>
      <c r="S19" s="208">
        <v>26.440000534057617</v>
      </c>
      <c r="T19" s="208">
        <v>26.040000915527344</v>
      </c>
      <c r="U19" s="208">
        <v>25.200000762939453</v>
      </c>
      <c r="V19" s="208">
        <v>25.75</v>
      </c>
      <c r="W19" s="208">
        <v>25.549999237060547</v>
      </c>
      <c r="X19" s="208">
        <v>24.25</v>
      </c>
      <c r="Y19" s="208">
        <v>24.010000228881836</v>
      </c>
      <c r="Z19" s="215">
        <f t="shared" si="0"/>
        <v>25.56208340326945</v>
      </c>
      <c r="AA19" s="151">
        <v>28.739999771118164</v>
      </c>
      <c r="AB19" s="152" t="s">
        <v>184</v>
      </c>
      <c r="AC19" s="2">
        <v>17</v>
      </c>
      <c r="AD19" s="151">
        <v>22.649999618530273</v>
      </c>
      <c r="AE19" s="254" t="s">
        <v>185</v>
      </c>
      <c r="AF19" s="1"/>
    </row>
    <row r="20" spans="1:32" ht="11.25" customHeight="1">
      <c r="A20" s="216">
        <v>18</v>
      </c>
      <c r="B20" s="208">
        <v>22.93000030517578</v>
      </c>
      <c r="C20" s="208">
        <v>22.450000762939453</v>
      </c>
      <c r="D20" s="208">
        <v>22.100000381469727</v>
      </c>
      <c r="E20" s="208">
        <v>22.739999771118164</v>
      </c>
      <c r="F20" s="208">
        <v>20.639999389648438</v>
      </c>
      <c r="G20" s="208">
        <v>21.079999923706055</v>
      </c>
      <c r="H20" s="208">
        <v>22.25</v>
      </c>
      <c r="I20" s="208">
        <v>23.040000915527344</v>
      </c>
      <c r="J20" s="208">
        <v>23.530000686645508</v>
      </c>
      <c r="K20" s="208">
        <v>24.639999389648438</v>
      </c>
      <c r="L20" s="208">
        <v>25.020000457763672</v>
      </c>
      <c r="M20" s="208">
        <v>24.889999389648438</v>
      </c>
      <c r="N20" s="208">
        <v>24.149999618530273</v>
      </c>
      <c r="O20" s="208">
        <v>23.90999984741211</v>
      </c>
      <c r="P20" s="208">
        <v>23.520000457763672</v>
      </c>
      <c r="Q20" s="208">
        <v>23.360000610351562</v>
      </c>
      <c r="R20" s="208">
        <v>22.6200008392334</v>
      </c>
      <c r="S20" s="208">
        <v>21.799999237060547</v>
      </c>
      <c r="T20" s="208">
        <v>21.639999389648438</v>
      </c>
      <c r="U20" s="208">
        <v>21.31999969482422</v>
      </c>
      <c r="V20" s="208">
        <v>21.329999923706055</v>
      </c>
      <c r="W20" s="208">
        <v>21.200000762939453</v>
      </c>
      <c r="X20" s="208">
        <v>21.190000534057617</v>
      </c>
      <c r="Y20" s="208">
        <v>20.899999618530273</v>
      </c>
      <c r="Z20" s="215">
        <f t="shared" si="0"/>
        <v>22.59375007947286</v>
      </c>
      <c r="AA20" s="151">
        <v>25.450000762939453</v>
      </c>
      <c r="AB20" s="152" t="s">
        <v>186</v>
      </c>
      <c r="AC20" s="2">
        <v>18</v>
      </c>
      <c r="AD20" s="151">
        <v>20.520000457763672</v>
      </c>
      <c r="AE20" s="254" t="s">
        <v>185</v>
      </c>
      <c r="AF20" s="1"/>
    </row>
    <row r="21" spans="1:32" ht="11.25" customHeight="1">
      <c r="A21" s="216">
        <v>19</v>
      </c>
      <c r="B21" s="208">
        <v>20.969999313354492</v>
      </c>
      <c r="C21" s="208">
        <v>20.959999084472656</v>
      </c>
      <c r="D21" s="208">
        <v>20.989999771118164</v>
      </c>
      <c r="E21" s="208">
        <v>21</v>
      </c>
      <c r="F21" s="208">
        <v>21.010000228881836</v>
      </c>
      <c r="G21" s="208">
        <v>21.030000686645508</v>
      </c>
      <c r="H21" s="208">
        <v>21.010000228881836</v>
      </c>
      <c r="I21" s="208">
        <v>21.280000686645508</v>
      </c>
      <c r="J21" s="208">
        <v>23.18000030517578</v>
      </c>
      <c r="K21" s="208">
        <v>23.100000381469727</v>
      </c>
      <c r="L21" s="208">
        <v>23.639999389648438</v>
      </c>
      <c r="M21" s="208">
        <v>23.100000381469727</v>
      </c>
      <c r="N21" s="208">
        <v>24.280000686645508</v>
      </c>
      <c r="O21" s="208">
        <v>24.579999923706055</v>
      </c>
      <c r="P21" s="208">
        <v>23.959999084472656</v>
      </c>
      <c r="Q21" s="208">
        <v>23.260000228881836</v>
      </c>
      <c r="R21" s="208">
        <v>22.360000610351562</v>
      </c>
      <c r="S21" s="208">
        <v>21.860000610351562</v>
      </c>
      <c r="T21" s="208">
        <v>21.8700008392334</v>
      </c>
      <c r="U21" s="208">
        <v>21.239999771118164</v>
      </c>
      <c r="V21" s="208">
        <v>20.969999313354492</v>
      </c>
      <c r="W21" s="208">
        <v>21.010000228881836</v>
      </c>
      <c r="X21" s="208">
        <v>21.149999618530273</v>
      </c>
      <c r="Y21" s="208">
        <v>21.010000228881836</v>
      </c>
      <c r="Z21" s="215">
        <f t="shared" si="0"/>
        <v>22.03416673342387</v>
      </c>
      <c r="AA21" s="151">
        <v>25.25</v>
      </c>
      <c r="AB21" s="152" t="s">
        <v>187</v>
      </c>
      <c r="AC21" s="2">
        <v>19</v>
      </c>
      <c r="AD21" s="151">
        <v>20.770000457763672</v>
      </c>
      <c r="AE21" s="254" t="s">
        <v>188</v>
      </c>
      <c r="AF21" s="1"/>
    </row>
    <row r="22" spans="1:32" ht="11.25" customHeight="1">
      <c r="A22" s="224">
        <v>20</v>
      </c>
      <c r="B22" s="210">
        <v>21.020000457763672</v>
      </c>
      <c r="C22" s="210">
        <v>20.920000076293945</v>
      </c>
      <c r="D22" s="210">
        <v>20.790000915527344</v>
      </c>
      <c r="E22" s="210">
        <v>20.969999313354492</v>
      </c>
      <c r="F22" s="210">
        <v>21.040000915527344</v>
      </c>
      <c r="G22" s="210">
        <v>21.280000686645508</v>
      </c>
      <c r="H22" s="210">
        <v>21.780000686645508</v>
      </c>
      <c r="I22" s="210">
        <v>22.639999389648438</v>
      </c>
      <c r="J22" s="210">
        <v>23.899999618530273</v>
      </c>
      <c r="K22" s="210">
        <v>24.700000762939453</v>
      </c>
      <c r="L22" s="210">
        <v>25.020000457763672</v>
      </c>
      <c r="M22" s="210">
        <v>25.299999237060547</v>
      </c>
      <c r="N22" s="210">
        <v>25.25</v>
      </c>
      <c r="O22" s="210">
        <v>25.239999771118164</v>
      </c>
      <c r="P22" s="210">
        <v>25.579999923706055</v>
      </c>
      <c r="Q22" s="210">
        <v>25.809999465942383</v>
      </c>
      <c r="R22" s="210">
        <v>25.3799991607666</v>
      </c>
      <c r="S22" s="210">
        <v>25.270000457763672</v>
      </c>
      <c r="T22" s="210">
        <v>24.969999313354492</v>
      </c>
      <c r="U22" s="210">
        <v>24.84000015258789</v>
      </c>
      <c r="V22" s="210">
        <v>24.209999084472656</v>
      </c>
      <c r="W22" s="210">
        <v>24.3799991607666</v>
      </c>
      <c r="X22" s="210">
        <v>24.56999969482422</v>
      </c>
      <c r="Y22" s="210">
        <v>24.549999237060547</v>
      </c>
      <c r="Z22" s="225">
        <f t="shared" si="0"/>
        <v>23.72541658083598</v>
      </c>
      <c r="AA22" s="157">
        <v>26.1299991607666</v>
      </c>
      <c r="AB22" s="211" t="s">
        <v>189</v>
      </c>
      <c r="AC22" s="212">
        <v>20</v>
      </c>
      <c r="AD22" s="157">
        <v>20.649999618530273</v>
      </c>
      <c r="AE22" s="255" t="s">
        <v>190</v>
      </c>
      <c r="AF22" s="1"/>
    </row>
    <row r="23" spans="1:32" ht="11.25" customHeight="1">
      <c r="A23" s="216">
        <v>21</v>
      </c>
      <c r="B23" s="208">
        <v>24.81999969482422</v>
      </c>
      <c r="C23" s="208">
        <v>24.920000076293945</v>
      </c>
      <c r="D23" s="208">
        <v>24.829999923706055</v>
      </c>
      <c r="E23" s="208">
        <v>24.690000534057617</v>
      </c>
      <c r="F23" s="208">
        <v>24.670000076293945</v>
      </c>
      <c r="G23" s="208">
        <v>24.920000076293945</v>
      </c>
      <c r="H23" s="208">
        <v>25.889999389648438</v>
      </c>
      <c r="I23" s="208">
        <v>26.440000534057617</v>
      </c>
      <c r="J23" s="208">
        <v>26.84000015258789</v>
      </c>
      <c r="K23" s="208">
        <v>28.200000762939453</v>
      </c>
      <c r="L23" s="208">
        <v>28.020000457763672</v>
      </c>
      <c r="M23" s="208">
        <v>28.510000228881836</v>
      </c>
      <c r="N23" s="208">
        <v>28.020000457763672</v>
      </c>
      <c r="O23" s="208">
        <v>28.920000076293945</v>
      </c>
      <c r="P23" s="208">
        <v>28.84000015258789</v>
      </c>
      <c r="Q23" s="208">
        <v>28.190000534057617</v>
      </c>
      <c r="R23" s="208">
        <v>27.020000457763672</v>
      </c>
      <c r="S23" s="208">
        <v>27.1299991607666</v>
      </c>
      <c r="T23" s="208">
        <v>27.579999923706055</v>
      </c>
      <c r="U23" s="208">
        <v>27.6200008392334</v>
      </c>
      <c r="V23" s="208">
        <v>27.5</v>
      </c>
      <c r="W23" s="208">
        <v>27.40999984741211</v>
      </c>
      <c r="X23" s="208">
        <v>27.290000915527344</v>
      </c>
      <c r="Y23" s="208">
        <v>27.010000228881836</v>
      </c>
      <c r="Z23" s="215">
        <f t="shared" si="0"/>
        <v>26.886666854222614</v>
      </c>
      <c r="AA23" s="151">
        <v>29.690000534057617</v>
      </c>
      <c r="AB23" s="152" t="s">
        <v>191</v>
      </c>
      <c r="AC23" s="2">
        <v>21</v>
      </c>
      <c r="AD23" s="151">
        <v>24.3700008392334</v>
      </c>
      <c r="AE23" s="254" t="s">
        <v>188</v>
      </c>
      <c r="AF23" s="1"/>
    </row>
    <row r="24" spans="1:32" ht="11.25" customHeight="1">
      <c r="A24" s="216">
        <v>22</v>
      </c>
      <c r="B24" s="208">
        <v>26.75</v>
      </c>
      <c r="C24" s="208">
        <v>26.360000610351562</v>
      </c>
      <c r="D24" s="208">
        <v>26.030000686645508</v>
      </c>
      <c r="E24" s="208">
        <v>25.780000686645508</v>
      </c>
      <c r="F24" s="208">
        <v>25.56999969482422</v>
      </c>
      <c r="G24" s="208">
        <v>25.829999923706055</v>
      </c>
      <c r="H24" s="208">
        <v>27.420000076293945</v>
      </c>
      <c r="I24" s="208">
        <v>28.739999771118164</v>
      </c>
      <c r="J24" s="208">
        <v>29.899999618530273</v>
      </c>
      <c r="K24" s="208">
        <v>28.049999237060547</v>
      </c>
      <c r="L24" s="208">
        <v>28.75</v>
      </c>
      <c r="M24" s="208">
        <v>29.239999771118164</v>
      </c>
      <c r="N24" s="208">
        <v>29.709999084472656</v>
      </c>
      <c r="O24" s="208">
        <v>28.81999969482422</v>
      </c>
      <c r="P24" s="208">
        <v>30.200000762939453</v>
      </c>
      <c r="Q24" s="208">
        <v>29.969999313354492</v>
      </c>
      <c r="R24" s="208">
        <v>29.219999313354492</v>
      </c>
      <c r="S24" s="208">
        <v>28.399999618530273</v>
      </c>
      <c r="T24" s="208">
        <v>29.520000457763672</v>
      </c>
      <c r="U24" s="208">
        <v>28.719999313354492</v>
      </c>
      <c r="V24" s="208">
        <v>28.030000686645508</v>
      </c>
      <c r="W24" s="208">
        <v>28.059999465942383</v>
      </c>
      <c r="X24" s="208">
        <v>27.25</v>
      </c>
      <c r="Y24" s="208">
        <v>27.440000534057617</v>
      </c>
      <c r="Z24" s="215">
        <f t="shared" si="0"/>
        <v>28.073333263397217</v>
      </c>
      <c r="AA24" s="151">
        <v>30.489999771118164</v>
      </c>
      <c r="AB24" s="152" t="s">
        <v>192</v>
      </c>
      <c r="AC24" s="2">
        <v>22</v>
      </c>
      <c r="AD24" s="151">
        <v>25.43000030517578</v>
      </c>
      <c r="AE24" s="254" t="s">
        <v>193</v>
      </c>
      <c r="AF24" s="1"/>
    </row>
    <row r="25" spans="1:32" ht="11.25" customHeight="1">
      <c r="A25" s="216">
        <v>23</v>
      </c>
      <c r="B25" s="208">
        <v>26.290000915527344</v>
      </c>
      <c r="C25" s="208">
        <v>25.489999771118164</v>
      </c>
      <c r="D25" s="208">
        <v>25.06999969482422</v>
      </c>
      <c r="E25" s="208">
        <v>24.829999923706055</v>
      </c>
      <c r="F25" s="208">
        <v>24.959999084472656</v>
      </c>
      <c r="G25" s="208">
        <v>24.850000381469727</v>
      </c>
      <c r="H25" s="208">
        <v>26.989999771118164</v>
      </c>
      <c r="I25" s="208">
        <v>28.34000015258789</v>
      </c>
      <c r="J25" s="208">
        <v>30.90999984741211</v>
      </c>
      <c r="K25" s="208">
        <v>33.31999969482422</v>
      </c>
      <c r="L25" s="208">
        <v>33.97999954223633</v>
      </c>
      <c r="M25" s="208">
        <v>33.66999816894531</v>
      </c>
      <c r="N25" s="208">
        <v>32.349998474121094</v>
      </c>
      <c r="O25" s="208">
        <v>31.8799991607666</v>
      </c>
      <c r="P25" s="208">
        <v>30.600000381469727</v>
      </c>
      <c r="Q25" s="208">
        <v>30.489999771118164</v>
      </c>
      <c r="R25" s="208">
        <v>30.530000686645508</v>
      </c>
      <c r="S25" s="208">
        <v>29.989999771118164</v>
      </c>
      <c r="T25" s="208">
        <v>29.559999465942383</v>
      </c>
      <c r="U25" s="208">
        <v>29.799999237060547</v>
      </c>
      <c r="V25" s="208">
        <v>30.219999313354492</v>
      </c>
      <c r="W25" s="208">
        <v>29.18000030517578</v>
      </c>
      <c r="X25" s="208">
        <v>27.770000457763672</v>
      </c>
      <c r="Y25" s="208">
        <v>27.1200008392334</v>
      </c>
      <c r="Z25" s="215">
        <f t="shared" si="0"/>
        <v>29.09124978383382</v>
      </c>
      <c r="AA25" s="151">
        <v>35</v>
      </c>
      <c r="AB25" s="152" t="s">
        <v>100</v>
      </c>
      <c r="AC25" s="2">
        <v>23</v>
      </c>
      <c r="AD25" s="151">
        <v>24.6299991607666</v>
      </c>
      <c r="AE25" s="254" t="s">
        <v>194</v>
      </c>
      <c r="AF25" s="1"/>
    </row>
    <row r="26" spans="1:32" ht="11.25" customHeight="1">
      <c r="A26" s="216">
        <v>24</v>
      </c>
      <c r="B26" s="208">
        <v>26.459999084472656</v>
      </c>
      <c r="C26" s="208">
        <v>26.389999389648438</v>
      </c>
      <c r="D26" s="208">
        <v>26.209999084472656</v>
      </c>
      <c r="E26" s="208">
        <v>25.979999542236328</v>
      </c>
      <c r="F26" s="208">
        <v>26.25</v>
      </c>
      <c r="G26" s="208">
        <v>26.920000076293945</v>
      </c>
      <c r="H26" s="208">
        <v>28.09000015258789</v>
      </c>
      <c r="I26" s="208">
        <v>28.479999542236328</v>
      </c>
      <c r="J26" s="208">
        <v>28.780000686645508</v>
      </c>
      <c r="K26" s="208">
        <v>30.059999465942383</v>
      </c>
      <c r="L26" s="208">
        <v>31.030000686645508</v>
      </c>
      <c r="M26" s="208">
        <v>31.950000762939453</v>
      </c>
      <c r="N26" s="208">
        <v>31.940000534057617</v>
      </c>
      <c r="O26" s="208">
        <v>30.729999542236328</v>
      </c>
      <c r="P26" s="208">
        <v>31.209999084472656</v>
      </c>
      <c r="Q26" s="208">
        <v>29.649999618530273</v>
      </c>
      <c r="R26" s="208">
        <v>29.219999313354492</v>
      </c>
      <c r="S26" s="208">
        <v>28.899999618530273</v>
      </c>
      <c r="T26" s="208">
        <v>29.65999984741211</v>
      </c>
      <c r="U26" s="208">
        <v>28.290000915527344</v>
      </c>
      <c r="V26" s="208">
        <v>27.110000610351562</v>
      </c>
      <c r="W26" s="208">
        <v>27.43000030517578</v>
      </c>
      <c r="X26" s="208">
        <v>26.559999465942383</v>
      </c>
      <c r="Y26" s="208">
        <v>25.81999969482422</v>
      </c>
      <c r="Z26" s="215">
        <f t="shared" si="0"/>
        <v>28.46333320935567</v>
      </c>
      <c r="AA26" s="151">
        <v>33.18000030517578</v>
      </c>
      <c r="AB26" s="152" t="s">
        <v>195</v>
      </c>
      <c r="AC26" s="2">
        <v>24</v>
      </c>
      <c r="AD26" s="151">
        <v>25.459999084472656</v>
      </c>
      <c r="AE26" s="254" t="s">
        <v>196</v>
      </c>
      <c r="AF26" s="1"/>
    </row>
    <row r="27" spans="1:32" ht="11.25" customHeight="1">
      <c r="A27" s="216">
        <v>25</v>
      </c>
      <c r="B27" s="208">
        <v>25.459999084472656</v>
      </c>
      <c r="C27" s="208">
        <v>25.530000686645508</v>
      </c>
      <c r="D27" s="208">
        <v>25.18000030517578</v>
      </c>
      <c r="E27" s="208">
        <v>25.559999465942383</v>
      </c>
      <c r="F27" s="208">
        <v>26.110000610351562</v>
      </c>
      <c r="G27" s="208">
        <v>27.049999237060547</v>
      </c>
      <c r="H27" s="208">
        <v>27.530000686645508</v>
      </c>
      <c r="I27" s="208">
        <v>27.799999237060547</v>
      </c>
      <c r="J27" s="208">
        <v>28.809999465942383</v>
      </c>
      <c r="K27" s="208">
        <v>28.290000915527344</v>
      </c>
      <c r="L27" s="208">
        <v>27.56999969482422</v>
      </c>
      <c r="M27" s="208">
        <v>28.09000015258789</v>
      </c>
      <c r="N27" s="208">
        <v>28.350000381469727</v>
      </c>
      <c r="O27" s="208">
        <v>28.639999389648438</v>
      </c>
      <c r="P27" s="208">
        <v>27.270000457763672</v>
      </c>
      <c r="Q27" s="208">
        <v>27.65999984741211</v>
      </c>
      <c r="R27" s="208">
        <v>27.799999237060547</v>
      </c>
      <c r="S27" s="208">
        <v>26.719999313354492</v>
      </c>
      <c r="T27" s="208">
        <v>26.520000457763672</v>
      </c>
      <c r="U27" s="208">
        <v>26.360000610351562</v>
      </c>
      <c r="V27" s="208">
        <v>26.3700008392334</v>
      </c>
      <c r="W27" s="208">
        <v>26.469999313354492</v>
      </c>
      <c r="X27" s="208">
        <v>26.190000534057617</v>
      </c>
      <c r="Y27" s="208">
        <v>25.6299991607666</v>
      </c>
      <c r="Z27" s="215">
        <f t="shared" si="0"/>
        <v>26.956666628519695</v>
      </c>
      <c r="AA27" s="151">
        <v>29.479999542236328</v>
      </c>
      <c r="AB27" s="152" t="s">
        <v>197</v>
      </c>
      <c r="AC27" s="2">
        <v>25</v>
      </c>
      <c r="AD27" s="151">
        <v>24.950000762939453</v>
      </c>
      <c r="AE27" s="254" t="s">
        <v>198</v>
      </c>
      <c r="AF27" s="1"/>
    </row>
    <row r="28" spans="1:32" ht="11.25" customHeight="1">
      <c r="A28" s="216">
        <v>26</v>
      </c>
      <c r="B28" s="208">
        <v>23.81999969482422</v>
      </c>
      <c r="C28" s="208">
        <v>24.170000076293945</v>
      </c>
      <c r="D28" s="208">
        <v>24.09000015258789</v>
      </c>
      <c r="E28" s="208">
        <v>23.020000457763672</v>
      </c>
      <c r="F28" s="208">
        <v>22.65999984741211</v>
      </c>
      <c r="G28" s="208">
        <v>22.860000610351562</v>
      </c>
      <c r="H28" s="208">
        <v>23.440000534057617</v>
      </c>
      <c r="I28" s="208">
        <v>24.049999237060547</v>
      </c>
      <c r="J28" s="208">
        <v>24.90999984741211</v>
      </c>
      <c r="K28" s="208">
        <v>24.940000534057617</v>
      </c>
      <c r="L28" s="208">
        <v>25.489999771118164</v>
      </c>
      <c r="M28" s="208">
        <v>24.540000915527344</v>
      </c>
      <c r="N28" s="208">
        <v>24.809999465942383</v>
      </c>
      <c r="O28" s="208">
        <v>25.15999984741211</v>
      </c>
      <c r="P28" s="208">
        <v>24.139999389648438</v>
      </c>
      <c r="Q28" s="208">
        <v>24.31999969482422</v>
      </c>
      <c r="R28" s="208">
        <v>23.549999237060547</v>
      </c>
      <c r="S28" s="208">
        <v>23.559999465942383</v>
      </c>
      <c r="T28" s="208">
        <v>23.299999237060547</v>
      </c>
      <c r="U28" s="208">
        <v>23.170000076293945</v>
      </c>
      <c r="V28" s="208">
        <v>22.739999771118164</v>
      </c>
      <c r="W28" s="208">
        <v>22.610000610351562</v>
      </c>
      <c r="X28" s="208">
        <v>22.559999465942383</v>
      </c>
      <c r="Y28" s="208">
        <v>22.329999923706055</v>
      </c>
      <c r="Z28" s="215">
        <f t="shared" si="0"/>
        <v>23.7599999109904</v>
      </c>
      <c r="AA28" s="151">
        <v>25.75</v>
      </c>
      <c r="AB28" s="152" t="s">
        <v>199</v>
      </c>
      <c r="AC28" s="2">
        <v>26</v>
      </c>
      <c r="AD28" s="151">
        <v>22.299999237060547</v>
      </c>
      <c r="AE28" s="254" t="s">
        <v>200</v>
      </c>
      <c r="AF28" s="1"/>
    </row>
    <row r="29" spans="1:32" ht="11.25" customHeight="1">
      <c r="A29" s="216">
        <v>27</v>
      </c>
      <c r="B29" s="208">
        <v>22.18000030517578</v>
      </c>
      <c r="C29" s="208">
        <v>21.90999984741211</v>
      </c>
      <c r="D29" s="208">
        <v>21.81999969482422</v>
      </c>
      <c r="E29" s="208">
        <v>21.850000381469727</v>
      </c>
      <c r="F29" s="208">
        <v>21.510000228881836</v>
      </c>
      <c r="G29" s="208">
        <v>21.709999084472656</v>
      </c>
      <c r="H29" s="208">
        <v>22.700000762939453</v>
      </c>
      <c r="I29" s="208">
        <v>23.899999618530273</v>
      </c>
      <c r="J29" s="208">
        <v>23.780000686645508</v>
      </c>
      <c r="K29" s="208">
        <v>23.739999771118164</v>
      </c>
      <c r="L29" s="208">
        <v>24.899999618530273</v>
      </c>
      <c r="M29" s="208">
        <v>25.209999084472656</v>
      </c>
      <c r="N29" s="208">
        <v>24.469999313354492</v>
      </c>
      <c r="O29" s="208">
        <v>24.200000762939453</v>
      </c>
      <c r="P29" s="208">
        <v>23.790000915527344</v>
      </c>
      <c r="Q29" s="208">
        <v>23.5</v>
      </c>
      <c r="R29" s="208">
        <v>22.90999984741211</v>
      </c>
      <c r="S29" s="208">
        <v>21.959999084472656</v>
      </c>
      <c r="T29" s="208">
        <v>21.670000076293945</v>
      </c>
      <c r="U29" s="208">
        <v>21.209999084472656</v>
      </c>
      <c r="V29" s="208">
        <v>21.40999984741211</v>
      </c>
      <c r="W29" s="208">
        <v>21.40999984741211</v>
      </c>
      <c r="X29" s="208">
        <v>21.559999465942383</v>
      </c>
      <c r="Y29" s="208">
        <v>21.719999313354492</v>
      </c>
      <c r="Z29" s="215">
        <f t="shared" si="0"/>
        <v>22.709166526794434</v>
      </c>
      <c r="AA29" s="151">
        <v>25.540000915527344</v>
      </c>
      <c r="AB29" s="152" t="s">
        <v>201</v>
      </c>
      <c r="AC29" s="2">
        <v>27</v>
      </c>
      <c r="AD29" s="151">
        <v>21.06999969482422</v>
      </c>
      <c r="AE29" s="254" t="s">
        <v>202</v>
      </c>
      <c r="AF29" s="1"/>
    </row>
    <row r="30" spans="1:32" ht="11.25" customHeight="1">
      <c r="A30" s="216">
        <v>28</v>
      </c>
      <c r="B30" s="208">
        <v>21.31999969482422</v>
      </c>
      <c r="C30" s="208">
        <v>21.139999389648438</v>
      </c>
      <c r="D30" s="208">
        <v>20.959999084472656</v>
      </c>
      <c r="E30" s="208">
        <v>20.770000457763672</v>
      </c>
      <c r="F30" s="208">
        <v>20.600000381469727</v>
      </c>
      <c r="G30" s="208">
        <v>20.959999084472656</v>
      </c>
      <c r="H30" s="208">
        <v>21.600000381469727</v>
      </c>
      <c r="I30" s="208">
        <v>22.1299991607666</v>
      </c>
      <c r="J30" s="208">
        <v>22.610000610351562</v>
      </c>
      <c r="K30" s="208">
        <v>22.719999313354492</v>
      </c>
      <c r="L30" s="208">
        <v>22.739999771118164</v>
      </c>
      <c r="M30" s="208">
        <v>22.600000381469727</v>
      </c>
      <c r="N30" s="208">
        <v>21.489999771118164</v>
      </c>
      <c r="O30" s="208">
        <v>21.860000610351562</v>
      </c>
      <c r="P30" s="208">
        <v>21.3700008392334</v>
      </c>
      <c r="Q30" s="208">
        <v>20.81999969482422</v>
      </c>
      <c r="R30" s="208">
        <v>20.690000534057617</v>
      </c>
      <c r="S30" s="208">
        <v>20.899999618530273</v>
      </c>
      <c r="T30" s="208">
        <v>20.729999542236328</v>
      </c>
      <c r="U30" s="208">
        <v>20.610000610351562</v>
      </c>
      <c r="V30" s="208">
        <v>20</v>
      </c>
      <c r="W30" s="208">
        <v>20.010000228881836</v>
      </c>
      <c r="X30" s="208">
        <v>19.8799991607666</v>
      </c>
      <c r="Y30" s="208">
        <v>19.8700008392334</v>
      </c>
      <c r="Z30" s="215">
        <f t="shared" si="0"/>
        <v>21.18249996503194</v>
      </c>
      <c r="AA30" s="151">
        <v>23.920000076293945</v>
      </c>
      <c r="AB30" s="152" t="s">
        <v>203</v>
      </c>
      <c r="AC30" s="2">
        <v>28</v>
      </c>
      <c r="AD30" s="151">
        <v>19.760000228881836</v>
      </c>
      <c r="AE30" s="254" t="s">
        <v>204</v>
      </c>
      <c r="AF30" s="1"/>
    </row>
    <row r="31" spans="1:32" ht="11.25" customHeight="1">
      <c r="A31" s="216">
        <v>29</v>
      </c>
      <c r="B31" s="208">
        <v>19.8799991607666</v>
      </c>
      <c r="C31" s="208">
        <v>19.950000762939453</v>
      </c>
      <c r="D31" s="208">
        <v>20.020000457763672</v>
      </c>
      <c r="E31" s="208">
        <v>19.389999389648438</v>
      </c>
      <c r="F31" s="208">
        <v>19.290000915527344</v>
      </c>
      <c r="G31" s="208">
        <v>20.43000030517578</v>
      </c>
      <c r="H31" s="208">
        <v>21.34000015258789</v>
      </c>
      <c r="I31" s="208">
        <v>22.40999984741211</v>
      </c>
      <c r="J31" s="208">
        <v>22.690000534057617</v>
      </c>
      <c r="K31" s="208">
        <v>22.799999237060547</v>
      </c>
      <c r="L31" s="208">
        <v>23.190000534057617</v>
      </c>
      <c r="M31" s="208">
        <v>23.739999771118164</v>
      </c>
      <c r="N31" s="208">
        <v>23.610000610351562</v>
      </c>
      <c r="O31" s="208">
        <v>23.959999084472656</v>
      </c>
      <c r="P31" s="208">
        <v>23.40999984741211</v>
      </c>
      <c r="Q31" s="208">
        <v>23.209999084472656</v>
      </c>
      <c r="R31" s="208">
        <v>22.81999969482422</v>
      </c>
      <c r="S31" s="208">
        <v>22.600000381469727</v>
      </c>
      <c r="T31" s="208">
        <v>22.229999542236328</v>
      </c>
      <c r="U31" s="208">
        <v>21.940000534057617</v>
      </c>
      <c r="V31" s="208">
        <v>21.610000610351562</v>
      </c>
      <c r="W31" s="208">
        <v>21.959999084472656</v>
      </c>
      <c r="X31" s="208">
        <v>21.81999969482422</v>
      </c>
      <c r="Y31" s="208">
        <v>21.1200008392334</v>
      </c>
      <c r="Z31" s="215">
        <f t="shared" si="0"/>
        <v>21.892500003178913</v>
      </c>
      <c r="AA31" s="151">
        <v>24.59000015258789</v>
      </c>
      <c r="AB31" s="152" t="s">
        <v>205</v>
      </c>
      <c r="AC31" s="2">
        <v>29</v>
      </c>
      <c r="AD31" s="151">
        <v>19.15999984741211</v>
      </c>
      <c r="AE31" s="254" t="s">
        <v>79</v>
      </c>
      <c r="AF31" s="1"/>
    </row>
    <row r="32" spans="1:32" ht="11.25" customHeight="1">
      <c r="A32" s="216">
        <v>30</v>
      </c>
      <c r="B32" s="208">
        <v>20.84000015258789</v>
      </c>
      <c r="C32" s="208">
        <v>20.5</v>
      </c>
      <c r="D32" s="208">
        <v>20.360000610351562</v>
      </c>
      <c r="E32" s="208">
        <v>19.780000686645508</v>
      </c>
      <c r="F32" s="208">
        <v>19.780000686645508</v>
      </c>
      <c r="G32" s="208">
        <v>20.510000228881836</v>
      </c>
      <c r="H32" s="208">
        <v>22.860000610351562</v>
      </c>
      <c r="I32" s="208">
        <v>25.540000915527344</v>
      </c>
      <c r="J32" s="208">
        <v>27.350000381469727</v>
      </c>
      <c r="K32" s="208">
        <v>29.3700008392334</v>
      </c>
      <c r="L32" s="208">
        <v>30.8700008392334</v>
      </c>
      <c r="M32" s="208">
        <v>28.479999542236328</v>
      </c>
      <c r="N32" s="208">
        <v>27.469999313354492</v>
      </c>
      <c r="O32" s="208">
        <v>27.239999771118164</v>
      </c>
      <c r="P32" s="208">
        <v>27.139999389648438</v>
      </c>
      <c r="Q32" s="208">
        <v>26.920000076293945</v>
      </c>
      <c r="R32" s="208">
        <v>26.790000915527344</v>
      </c>
      <c r="S32" s="208">
        <v>26.09000015258789</v>
      </c>
      <c r="T32" s="208">
        <v>25.93000030517578</v>
      </c>
      <c r="U32" s="208">
        <v>26.5</v>
      </c>
      <c r="V32" s="208">
        <v>25.969999313354492</v>
      </c>
      <c r="W32" s="208">
        <v>25.770000457763672</v>
      </c>
      <c r="X32" s="208">
        <v>25.489999771118164</v>
      </c>
      <c r="Y32" s="208">
        <v>25.280000686645508</v>
      </c>
      <c r="Z32" s="215">
        <f t="shared" si="0"/>
        <v>25.11791690190633</v>
      </c>
      <c r="AA32" s="151">
        <v>31.15999984741211</v>
      </c>
      <c r="AB32" s="152" t="s">
        <v>206</v>
      </c>
      <c r="AC32" s="2">
        <v>30</v>
      </c>
      <c r="AD32" s="151">
        <v>19.549999237060547</v>
      </c>
      <c r="AE32" s="254" t="s">
        <v>83</v>
      </c>
      <c r="AF32" s="1"/>
    </row>
    <row r="33" spans="1:32" ht="11.25" customHeight="1">
      <c r="A33" s="216">
        <v>31</v>
      </c>
      <c r="B33" s="208">
        <v>24.829999923706055</v>
      </c>
      <c r="C33" s="208">
        <v>24.700000762939453</v>
      </c>
      <c r="D33" s="208">
        <v>24.610000610351562</v>
      </c>
      <c r="E33" s="208">
        <v>24.299999237060547</v>
      </c>
      <c r="F33" s="208">
        <v>24.059999465942383</v>
      </c>
      <c r="G33" s="208">
        <v>24.510000228881836</v>
      </c>
      <c r="H33" s="208">
        <v>25.75</v>
      </c>
      <c r="I33" s="208">
        <v>27.270000457763672</v>
      </c>
      <c r="J33" s="208">
        <v>29.68000030517578</v>
      </c>
      <c r="K33" s="208">
        <v>31.290000915527344</v>
      </c>
      <c r="L33" s="208">
        <v>31.200000762939453</v>
      </c>
      <c r="M33" s="208">
        <v>29.690000534057617</v>
      </c>
      <c r="N33" s="208">
        <v>29.31999969482422</v>
      </c>
      <c r="O33" s="208">
        <v>28.780000686645508</v>
      </c>
      <c r="P33" s="208">
        <v>29.68000030517578</v>
      </c>
      <c r="Q33" s="208">
        <v>29.260000228881836</v>
      </c>
      <c r="R33" s="208">
        <v>27.969999313354492</v>
      </c>
      <c r="S33" s="208">
        <v>28.489999771118164</v>
      </c>
      <c r="T33" s="208">
        <v>28.290000915527344</v>
      </c>
      <c r="U33" s="208">
        <v>27.65999984741211</v>
      </c>
      <c r="V33" s="208">
        <v>27.209999084472656</v>
      </c>
      <c r="W33" s="208">
        <v>27.049999237060547</v>
      </c>
      <c r="X33" s="208">
        <v>26.170000076293945</v>
      </c>
      <c r="Y33" s="208">
        <v>24.459999084472656</v>
      </c>
      <c r="Z33" s="215">
        <f t="shared" si="0"/>
        <v>27.34291672706604</v>
      </c>
      <c r="AA33" s="151">
        <v>32.380001068115234</v>
      </c>
      <c r="AB33" s="152" t="s">
        <v>155</v>
      </c>
      <c r="AC33" s="2">
        <v>31</v>
      </c>
      <c r="AD33" s="151">
        <v>23.969999313354492</v>
      </c>
      <c r="AE33" s="254" t="s">
        <v>81</v>
      </c>
      <c r="AF33" s="1"/>
    </row>
    <row r="34" spans="1:32" ht="15" customHeight="1">
      <c r="A34" s="217" t="s">
        <v>11</v>
      </c>
      <c r="B34" s="218">
        <f aca="true" t="shared" si="1" ref="B34:Q34">AVERAGE(B3:B33)</f>
        <v>23.476451504615046</v>
      </c>
      <c r="C34" s="218">
        <f t="shared" si="1"/>
        <v>23.219032164542906</v>
      </c>
      <c r="D34" s="218">
        <f t="shared" si="1"/>
        <v>22.999354823943108</v>
      </c>
      <c r="E34" s="218">
        <f t="shared" si="1"/>
        <v>22.72548392511183</v>
      </c>
      <c r="F34" s="218">
        <f t="shared" si="1"/>
        <v>22.55806449151808</v>
      </c>
      <c r="G34" s="218">
        <f t="shared" si="1"/>
        <v>23.271612967214278</v>
      </c>
      <c r="H34" s="218">
        <f t="shared" si="1"/>
        <v>24.5564516744306</v>
      </c>
      <c r="I34" s="218">
        <f t="shared" si="1"/>
        <v>25.81387089144799</v>
      </c>
      <c r="J34" s="218">
        <f t="shared" si="1"/>
        <v>27.138387003252582</v>
      </c>
      <c r="K34" s="218">
        <f t="shared" si="1"/>
        <v>27.791290221675748</v>
      </c>
      <c r="L34" s="218">
        <f t="shared" si="1"/>
        <v>28.338064747471964</v>
      </c>
      <c r="M34" s="218">
        <f t="shared" si="1"/>
        <v>28.317419175178774</v>
      </c>
      <c r="N34" s="218">
        <f t="shared" si="1"/>
        <v>28.116451632591986</v>
      </c>
      <c r="O34" s="218">
        <f t="shared" si="1"/>
        <v>27.89806439799647</v>
      </c>
      <c r="P34" s="218">
        <f t="shared" si="1"/>
        <v>27.686129047024636</v>
      </c>
      <c r="Q34" s="218">
        <f t="shared" si="1"/>
        <v>27.305161199262066</v>
      </c>
      <c r="R34" s="218">
        <f>AVERAGE(R3:R33)</f>
        <v>26.770645141601562</v>
      </c>
      <c r="S34" s="218">
        <f aca="true" t="shared" si="2" ref="S34:Y34">AVERAGE(S3:S33)</f>
        <v>26.077096877559537</v>
      </c>
      <c r="T34" s="218">
        <f t="shared" si="2"/>
        <v>25.670967717324533</v>
      </c>
      <c r="U34" s="218">
        <f t="shared" si="2"/>
        <v>25.288709702030307</v>
      </c>
      <c r="V34" s="218">
        <f t="shared" si="2"/>
        <v>24.873548323108302</v>
      </c>
      <c r="W34" s="218">
        <f t="shared" si="2"/>
        <v>24.591935496176443</v>
      </c>
      <c r="X34" s="218">
        <f t="shared" si="2"/>
        <v>24.289032228531376</v>
      </c>
      <c r="Y34" s="218">
        <f t="shared" si="2"/>
        <v>23.913225850751324</v>
      </c>
      <c r="Z34" s="218">
        <f>AVERAGE(B3:Y33)</f>
        <v>25.52860213351506</v>
      </c>
      <c r="AA34" s="219">
        <f>(AVERAGE(最高))</f>
        <v>29.887096835720925</v>
      </c>
      <c r="AB34" s="220"/>
      <c r="AC34" s="221"/>
      <c r="AD34" s="219">
        <f>(AVERAGE(最低))</f>
        <v>22.029999948317005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12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13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14</v>
      </c>
      <c r="B38" s="202"/>
      <c r="C38" s="202"/>
      <c r="D38" s="154">
        <f>COUNTIF(mean,"&gt;=25")</f>
        <v>19</v>
      </c>
      <c r="E38" s="198"/>
      <c r="F38" s="198"/>
      <c r="G38" s="198"/>
      <c r="H38" s="198"/>
      <c r="I38" s="198"/>
    </row>
    <row r="39" spans="1:9" ht="11.25" customHeight="1">
      <c r="A39" s="199" t="s">
        <v>15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16</v>
      </c>
      <c r="B40" s="202"/>
      <c r="C40" s="202"/>
      <c r="D40" s="154">
        <f>COUNTIF(最低,"&gt;=25")</f>
        <v>2</v>
      </c>
      <c r="E40" s="198"/>
      <c r="F40" s="198"/>
      <c r="G40" s="198"/>
      <c r="H40" s="198"/>
      <c r="I40" s="198"/>
    </row>
    <row r="41" spans="1:9" ht="11.25" customHeight="1">
      <c r="A41" s="199" t="s">
        <v>17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18</v>
      </c>
      <c r="B42" s="202"/>
      <c r="C42" s="202"/>
      <c r="D42" s="154">
        <f>COUNTIF(最高,"&gt;=25")</f>
        <v>29</v>
      </c>
      <c r="E42" s="198"/>
      <c r="F42" s="198"/>
      <c r="G42" s="198"/>
      <c r="H42" s="198"/>
      <c r="I42" s="198"/>
    </row>
    <row r="43" spans="1:9" ht="11.25" customHeight="1">
      <c r="A43" s="203" t="s">
        <v>19</v>
      </c>
      <c r="B43" s="204"/>
      <c r="C43" s="204"/>
      <c r="D43" s="155">
        <f>COUNTIF(最高,"&gt;=30")</f>
        <v>15</v>
      </c>
      <c r="E43" s="198"/>
      <c r="F43" s="198"/>
      <c r="G43" s="198"/>
      <c r="H43" s="198"/>
      <c r="I43" s="198"/>
    </row>
    <row r="44" spans="1:9" ht="11.25" customHeight="1">
      <c r="A44" s="198" t="s">
        <v>20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21</v>
      </c>
      <c r="B45" s="205"/>
      <c r="C45" s="205" t="s">
        <v>4</v>
      </c>
      <c r="D45" s="207" t="s">
        <v>7</v>
      </c>
      <c r="E45" s="198"/>
      <c r="F45" s="206" t="s">
        <v>22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36.25</v>
      </c>
      <c r="C46" s="3">
        <v>13</v>
      </c>
      <c r="D46" s="159" t="s">
        <v>180</v>
      </c>
      <c r="E46" s="198"/>
      <c r="F46" s="156"/>
      <c r="G46" s="157">
        <f>MIN(最低)</f>
        <v>18.459999084472656</v>
      </c>
      <c r="H46" s="3">
        <v>7</v>
      </c>
      <c r="I46" s="256" t="s">
        <v>169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8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24.59000015258789</v>
      </c>
      <c r="C3" s="208">
        <v>24.049999237060547</v>
      </c>
      <c r="D3" s="208">
        <v>23.520000457763672</v>
      </c>
      <c r="E3" s="208">
        <v>23.34000015258789</v>
      </c>
      <c r="F3" s="208">
        <v>23.579999923706055</v>
      </c>
      <c r="G3" s="208">
        <v>24.1200008392334</v>
      </c>
      <c r="H3" s="208">
        <v>25.559999465942383</v>
      </c>
      <c r="I3" s="208">
        <v>26.639999389648438</v>
      </c>
      <c r="J3" s="208">
        <v>26.959999084472656</v>
      </c>
      <c r="K3" s="208">
        <v>27.739999771118164</v>
      </c>
      <c r="L3" s="208">
        <v>27.5</v>
      </c>
      <c r="M3" s="208">
        <v>26.420000076293945</v>
      </c>
      <c r="N3" s="208">
        <v>26.170000076293945</v>
      </c>
      <c r="O3" s="208">
        <v>25.440000534057617</v>
      </c>
      <c r="P3" s="208">
        <v>26.06999969482422</v>
      </c>
      <c r="Q3" s="208">
        <v>25.56999969482422</v>
      </c>
      <c r="R3" s="208">
        <v>24.18000030517578</v>
      </c>
      <c r="S3" s="208">
        <v>22.719999313354492</v>
      </c>
      <c r="T3" s="208">
        <v>22.5</v>
      </c>
      <c r="U3" s="208">
        <v>22.81999969482422</v>
      </c>
      <c r="V3" s="208">
        <v>23.1299991607666</v>
      </c>
      <c r="W3" s="208">
        <v>22.790000915527344</v>
      </c>
      <c r="X3" s="208">
        <v>22.700000762939453</v>
      </c>
      <c r="Y3" s="208">
        <v>22.729999542236328</v>
      </c>
      <c r="Z3" s="215">
        <f aca="true" t="shared" si="0" ref="Z3:Z33">AVERAGE(B3:Y3)</f>
        <v>24.618333260218304</v>
      </c>
      <c r="AA3" s="151">
        <v>28.43000030517578</v>
      </c>
      <c r="AB3" s="152" t="s">
        <v>47</v>
      </c>
      <c r="AC3" s="2">
        <v>1</v>
      </c>
      <c r="AD3" s="151">
        <v>22.239999771118164</v>
      </c>
      <c r="AE3" s="254" t="s">
        <v>207</v>
      </c>
      <c r="AF3" s="1"/>
    </row>
    <row r="4" spans="1:32" ht="11.25" customHeight="1">
      <c r="A4" s="216">
        <v>2</v>
      </c>
      <c r="B4" s="208">
        <v>22.75</v>
      </c>
      <c r="C4" s="208">
        <v>22.329999923706055</v>
      </c>
      <c r="D4" s="208">
        <v>22.270000457763672</v>
      </c>
      <c r="E4" s="208">
        <v>22.229999542236328</v>
      </c>
      <c r="F4" s="208">
        <v>21.790000915527344</v>
      </c>
      <c r="G4" s="208">
        <v>21.549999237060547</v>
      </c>
      <c r="H4" s="208">
        <v>21.649999618530273</v>
      </c>
      <c r="I4" s="208">
        <v>21.889999389648438</v>
      </c>
      <c r="J4" s="208">
        <v>22.860000610351562</v>
      </c>
      <c r="K4" s="208">
        <v>23.829999923706055</v>
      </c>
      <c r="L4" s="208">
        <v>23.68000030517578</v>
      </c>
      <c r="M4" s="208">
        <v>23.8700008392334</v>
      </c>
      <c r="N4" s="208">
        <v>23.790000915527344</v>
      </c>
      <c r="O4" s="208">
        <v>23.610000610351562</v>
      </c>
      <c r="P4" s="208">
        <v>23.549999237060547</v>
      </c>
      <c r="Q4" s="208">
        <v>23.110000610351562</v>
      </c>
      <c r="R4" s="208">
        <v>22.5</v>
      </c>
      <c r="S4" s="209">
        <v>21.59000015258789</v>
      </c>
      <c r="T4" s="208">
        <v>21.3700008392334</v>
      </c>
      <c r="U4" s="208">
        <v>21.309999465942383</v>
      </c>
      <c r="V4" s="208">
        <v>21.540000915527344</v>
      </c>
      <c r="W4" s="208">
        <v>21.309999465942383</v>
      </c>
      <c r="X4" s="208">
        <v>21.309999465942383</v>
      </c>
      <c r="Y4" s="208">
        <v>21.360000610351562</v>
      </c>
      <c r="Z4" s="215">
        <f t="shared" si="0"/>
        <v>22.37708346048991</v>
      </c>
      <c r="AA4" s="151">
        <v>24.579999923706055</v>
      </c>
      <c r="AB4" s="152" t="s">
        <v>89</v>
      </c>
      <c r="AC4" s="2">
        <v>2</v>
      </c>
      <c r="AD4" s="151">
        <v>21.1299991607666</v>
      </c>
      <c r="AE4" s="254" t="s">
        <v>208</v>
      </c>
      <c r="AF4" s="1"/>
    </row>
    <row r="5" spans="1:32" ht="11.25" customHeight="1">
      <c r="A5" s="216">
        <v>3</v>
      </c>
      <c r="B5" s="208">
        <v>21.229999542236328</v>
      </c>
      <c r="C5" s="208">
        <v>21.34000015258789</v>
      </c>
      <c r="D5" s="208">
        <v>21.010000228881836</v>
      </c>
      <c r="E5" s="208">
        <v>20.899999618530273</v>
      </c>
      <c r="F5" s="208">
        <v>21.040000915527344</v>
      </c>
      <c r="G5" s="208">
        <v>21.93000030517578</v>
      </c>
      <c r="H5" s="208">
        <v>23.149999618530273</v>
      </c>
      <c r="I5" s="208">
        <v>23.6299991607666</v>
      </c>
      <c r="J5" s="208">
        <v>24.350000381469727</v>
      </c>
      <c r="K5" s="208">
        <v>24.68000030517578</v>
      </c>
      <c r="L5" s="208">
        <v>25.469999313354492</v>
      </c>
      <c r="M5" s="208">
        <v>25.18000030517578</v>
      </c>
      <c r="N5" s="208">
        <v>24.860000610351562</v>
      </c>
      <c r="O5" s="208">
        <v>25.079999923706055</v>
      </c>
      <c r="P5" s="208">
        <v>26.5</v>
      </c>
      <c r="Q5" s="208">
        <v>26.170000076293945</v>
      </c>
      <c r="R5" s="208">
        <v>26.469999313354492</v>
      </c>
      <c r="S5" s="208">
        <v>25.90999984741211</v>
      </c>
      <c r="T5" s="208">
        <v>26.139999389648438</v>
      </c>
      <c r="U5" s="208">
        <v>26.1299991607666</v>
      </c>
      <c r="V5" s="208">
        <v>25.959999084472656</v>
      </c>
      <c r="W5" s="208">
        <v>25.739999771118164</v>
      </c>
      <c r="X5" s="208">
        <v>25.90999984741211</v>
      </c>
      <c r="Y5" s="208">
        <v>25.809999465942383</v>
      </c>
      <c r="Z5" s="215">
        <f t="shared" si="0"/>
        <v>24.357916514078777</v>
      </c>
      <c r="AA5" s="151">
        <v>27.139999389648438</v>
      </c>
      <c r="AB5" s="152" t="s">
        <v>209</v>
      </c>
      <c r="AC5" s="2">
        <v>3</v>
      </c>
      <c r="AD5" s="151">
        <v>20.809999465942383</v>
      </c>
      <c r="AE5" s="254" t="s">
        <v>162</v>
      </c>
      <c r="AF5" s="1"/>
    </row>
    <row r="6" spans="1:32" ht="11.25" customHeight="1">
      <c r="A6" s="216">
        <v>4</v>
      </c>
      <c r="B6" s="208">
        <v>25.440000534057617</v>
      </c>
      <c r="C6" s="208">
        <v>23.920000076293945</v>
      </c>
      <c r="D6" s="208">
        <v>23.860000610351562</v>
      </c>
      <c r="E6" s="208">
        <v>23.329999923706055</v>
      </c>
      <c r="F6" s="208">
        <v>23.270000457763672</v>
      </c>
      <c r="G6" s="208">
        <v>23.579999923706055</v>
      </c>
      <c r="H6" s="208">
        <v>24.399999618530273</v>
      </c>
      <c r="I6" s="208">
        <v>25.059999465942383</v>
      </c>
      <c r="J6" s="208">
        <v>24.959999084472656</v>
      </c>
      <c r="K6" s="208">
        <v>28.610000610351562</v>
      </c>
      <c r="L6" s="208">
        <v>31.190000534057617</v>
      </c>
      <c r="M6" s="208">
        <v>33.04999923706055</v>
      </c>
      <c r="N6" s="208">
        <v>31.420000076293945</v>
      </c>
      <c r="O6" s="208">
        <v>26.469999313354492</v>
      </c>
      <c r="P6" s="208">
        <v>24.670000076293945</v>
      </c>
      <c r="Q6" s="208">
        <v>24.579999923706055</v>
      </c>
      <c r="R6" s="208">
        <v>24.18000030517578</v>
      </c>
      <c r="S6" s="208">
        <v>23.280000686645508</v>
      </c>
      <c r="T6" s="208">
        <v>22.709999084472656</v>
      </c>
      <c r="U6" s="208">
        <v>22.510000228881836</v>
      </c>
      <c r="V6" s="208">
        <v>22.469999313354492</v>
      </c>
      <c r="W6" s="208">
        <v>21.920000076293945</v>
      </c>
      <c r="X6" s="208">
        <v>21.81999969482422</v>
      </c>
      <c r="Y6" s="208">
        <v>21.690000534057617</v>
      </c>
      <c r="Z6" s="215">
        <f t="shared" si="0"/>
        <v>24.93291664123535</v>
      </c>
      <c r="AA6" s="151">
        <v>34.9900016784668</v>
      </c>
      <c r="AB6" s="152" t="s">
        <v>210</v>
      </c>
      <c r="AC6" s="2">
        <v>4</v>
      </c>
      <c r="AD6" s="151">
        <v>21.65999984741211</v>
      </c>
      <c r="AE6" s="254" t="s">
        <v>40</v>
      </c>
      <c r="AF6" s="1"/>
    </row>
    <row r="7" spans="1:32" ht="11.25" customHeight="1">
      <c r="A7" s="216">
        <v>5</v>
      </c>
      <c r="B7" s="208">
        <v>21.469999313354492</v>
      </c>
      <c r="C7" s="208">
        <v>21.350000381469727</v>
      </c>
      <c r="D7" s="208">
        <v>20.979999542236328</v>
      </c>
      <c r="E7" s="208">
        <v>20.780000686645508</v>
      </c>
      <c r="F7" s="208">
        <v>20.399999618530273</v>
      </c>
      <c r="G7" s="208">
        <v>21.260000228881836</v>
      </c>
      <c r="H7" s="208">
        <v>22.110000610351562</v>
      </c>
      <c r="I7" s="208">
        <v>22.729999542236328</v>
      </c>
      <c r="J7" s="208">
        <v>23.399999618530273</v>
      </c>
      <c r="K7" s="208">
        <v>22.709999084472656</v>
      </c>
      <c r="L7" s="208">
        <v>23.43000030517578</v>
      </c>
      <c r="M7" s="208">
        <v>23.809999465942383</v>
      </c>
      <c r="N7" s="208">
        <v>23.18000030517578</v>
      </c>
      <c r="O7" s="208">
        <v>24</v>
      </c>
      <c r="P7" s="208">
        <v>23.40999984741211</v>
      </c>
      <c r="Q7" s="208">
        <v>23.06999969482422</v>
      </c>
      <c r="R7" s="208">
        <v>22.56999969482422</v>
      </c>
      <c r="S7" s="208">
        <v>22.229999542236328</v>
      </c>
      <c r="T7" s="208">
        <v>21.8799991607666</v>
      </c>
      <c r="U7" s="208">
        <v>21.780000686645508</v>
      </c>
      <c r="V7" s="208">
        <v>21.920000076293945</v>
      </c>
      <c r="W7" s="208">
        <v>21.81999969482422</v>
      </c>
      <c r="X7" s="208">
        <v>21.43000030517578</v>
      </c>
      <c r="Y7" s="208">
        <v>21.309999465942383</v>
      </c>
      <c r="Z7" s="215">
        <f t="shared" si="0"/>
        <v>22.209583202997845</v>
      </c>
      <c r="AA7" s="151">
        <v>24.540000915527344</v>
      </c>
      <c r="AB7" s="152" t="s">
        <v>211</v>
      </c>
      <c r="AC7" s="2">
        <v>5</v>
      </c>
      <c r="AD7" s="151">
        <v>20.3700008392334</v>
      </c>
      <c r="AE7" s="254" t="s">
        <v>212</v>
      </c>
      <c r="AF7" s="1"/>
    </row>
    <row r="8" spans="1:32" ht="11.25" customHeight="1">
      <c r="A8" s="216">
        <v>6</v>
      </c>
      <c r="B8" s="208">
        <v>21.040000915527344</v>
      </c>
      <c r="C8" s="208">
        <v>20.950000762939453</v>
      </c>
      <c r="D8" s="208">
        <v>20.989999771118164</v>
      </c>
      <c r="E8" s="208">
        <v>20.709999084472656</v>
      </c>
      <c r="F8" s="208">
        <v>20.940000534057617</v>
      </c>
      <c r="G8" s="208">
        <v>21.309999465942383</v>
      </c>
      <c r="H8" s="208">
        <v>21.81999969482422</v>
      </c>
      <c r="I8" s="208">
        <v>22.6200008392334</v>
      </c>
      <c r="J8" s="208">
        <v>23.270000457763672</v>
      </c>
      <c r="K8" s="208">
        <v>24.18000030517578</v>
      </c>
      <c r="L8" s="208">
        <v>23.450000762939453</v>
      </c>
      <c r="M8" s="208">
        <v>23.360000610351562</v>
      </c>
      <c r="N8" s="208">
        <v>24.040000915527344</v>
      </c>
      <c r="O8" s="208">
        <v>23.719999313354492</v>
      </c>
      <c r="P8" s="208">
        <v>24.040000915527344</v>
      </c>
      <c r="Q8" s="208">
        <v>23.940000534057617</v>
      </c>
      <c r="R8" s="208">
        <v>23.18000030517578</v>
      </c>
      <c r="S8" s="208">
        <v>23.1299991607666</v>
      </c>
      <c r="T8" s="208">
        <v>22.770000457763672</v>
      </c>
      <c r="U8" s="208">
        <v>22.729999542236328</v>
      </c>
      <c r="V8" s="208">
        <v>22.649999618530273</v>
      </c>
      <c r="W8" s="208">
        <v>22.40999984741211</v>
      </c>
      <c r="X8" s="208">
        <v>22.200000762939453</v>
      </c>
      <c r="Y8" s="208">
        <v>21.6299991607666</v>
      </c>
      <c r="Z8" s="215">
        <f t="shared" si="0"/>
        <v>22.545000155766804</v>
      </c>
      <c r="AA8" s="151">
        <v>24.860000610351562</v>
      </c>
      <c r="AB8" s="152" t="s">
        <v>213</v>
      </c>
      <c r="AC8" s="2">
        <v>6</v>
      </c>
      <c r="AD8" s="151">
        <v>20.6299991607666</v>
      </c>
      <c r="AE8" s="254" t="s">
        <v>162</v>
      </c>
      <c r="AF8" s="1"/>
    </row>
    <row r="9" spans="1:32" ht="11.25" customHeight="1">
      <c r="A9" s="216">
        <v>7</v>
      </c>
      <c r="B9" s="208">
        <v>21.549999237060547</v>
      </c>
      <c r="C9" s="208">
        <v>21.530000686645508</v>
      </c>
      <c r="D9" s="208">
        <v>21.399999618530273</v>
      </c>
      <c r="E9" s="208">
        <v>21.34000015258789</v>
      </c>
      <c r="F9" s="208">
        <v>21.309999465942383</v>
      </c>
      <c r="G9" s="208">
        <v>21.469999313354492</v>
      </c>
      <c r="H9" s="208">
        <v>21.649999618530273</v>
      </c>
      <c r="I9" s="208">
        <v>21.81999969482422</v>
      </c>
      <c r="J9" s="208">
        <v>21.829999923706055</v>
      </c>
      <c r="K9" s="208">
        <v>22.290000915527344</v>
      </c>
      <c r="L9" s="208">
        <v>22.06999969482422</v>
      </c>
      <c r="M9" s="208">
        <v>23.360000610351562</v>
      </c>
      <c r="N9" s="208">
        <v>23.690000534057617</v>
      </c>
      <c r="O9" s="208">
        <v>23.219999313354492</v>
      </c>
      <c r="P9" s="208">
        <v>23.290000915527344</v>
      </c>
      <c r="Q9" s="208">
        <v>22.34000015258789</v>
      </c>
      <c r="R9" s="208">
        <v>21.940000534057617</v>
      </c>
      <c r="S9" s="208">
        <v>21.5</v>
      </c>
      <c r="T9" s="208">
        <v>21.290000915527344</v>
      </c>
      <c r="U9" s="208">
        <v>21.290000915527344</v>
      </c>
      <c r="V9" s="208">
        <v>21.3700008392334</v>
      </c>
      <c r="W9" s="208">
        <v>21.6299991607666</v>
      </c>
      <c r="X9" s="208">
        <v>21.90999984741211</v>
      </c>
      <c r="Y9" s="208">
        <v>22.020000457763672</v>
      </c>
      <c r="Z9" s="215">
        <f t="shared" si="0"/>
        <v>21.962916771570843</v>
      </c>
      <c r="AA9" s="151">
        <v>23.90999984741211</v>
      </c>
      <c r="AB9" s="152" t="s">
        <v>214</v>
      </c>
      <c r="AC9" s="2">
        <v>7</v>
      </c>
      <c r="AD9" s="151">
        <v>21.139999389648438</v>
      </c>
      <c r="AE9" s="254" t="s">
        <v>215</v>
      </c>
      <c r="AF9" s="1"/>
    </row>
    <row r="10" spans="1:32" ht="11.25" customHeight="1">
      <c r="A10" s="216">
        <v>8</v>
      </c>
      <c r="B10" s="208">
        <v>21.969999313354492</v>
      </c>
      <c r="C10" s="208">
        <v>21.549999237060547</v>
      </c>
      <c r="D10" s="208">
        <v>21.700000762939453</v>
      </c>
      <c r="E10" s="208">
        <v>21.360000610351562</v>
      </c>
      <c r="F10" s="208">
        <v>21.079999923706055</v>
      </c>
      <c r="G10" s="208">
        <v>21.18000030517578</v>
      </c>
      <c r="H10" s="208">
        <v>22.200000762939453</v>
      </c>
      <c r="I10" s="208">
        <v>22.829999923706055</v>
      </c>
      <c r="J10" s="208">
        <v>23.719999313354492</v>
      </c>
      <c r="K10" s="208">
        <v>23.450000762939453</v>
      </c>
      <c r="L10" s="208">
        <v>22.93000030517578</v>
      </c>
      <c r="M10" s="208">
        <v>22.690000534057617</v>
      </c>
      <c r="N10" s="208">
        <v>23.200000762939453</v>
      </c>
      <c r="O10" s="208">
        <v>23.239999771118164</v>
      </c>
      <c r="P10" s="208">
        <v>23.219999313354492</v>
      </c>
      <c r="Q10" s="208">
        <v>22.280000686645508</v>
      </c>
      <c r="R10" s="208">
        <v>21.489999771118164</v>
      </c>
      <c r="S10" s="208">
        <v>21.350000381469727</v>
      </c>
      <c r="T10" s="208">
        <v>20.940000534057617</v>
      </c>
      <c r="U10" s="208">
        <v>20.940000534057617</v>
      </c>
      <c r="V10" s="208">
        <v>20.940000534057617</v>
      </c>
      <c r="W10" s="208">
        <v>21.079999923706055</v>
      </c>
      <c r="X10" s="208">
        <v>21.18000030517578</v>
      </c>
      <c r="Y10" s="208">
        <v>21.280000686645508</v>
      </c>
      <c r="Z10" s="215">
        <f t="shared" si="0"/>
        <v>21.9916668732961</v>
      </c>
      <c r="AA10" s="151">
        <v>23.969999313354492</v>
      </c>
      <c r="AB10" s="152" t="s">
        <v>216</v>
      </c>
      <c r="AC10" s="2">
        <v>8</v>
      </c>
      <c r="AD10" s="151">
        <v>20.790000915527344</v>
      </c>
      <c r="AE10" s="254" t="s">
        <v>217</v>
      </c>
      <c r="AF10" s="1"/>
    </row>
    <row r="11" spans="1:32" ht="11.25" customHeight="1">
      <c r="A11" s="216">
        <v>9</v>
      </c>
      <c r="B11" s="208">
        <v>21.389999389648438</v>
      </c>
      <c r="C11" s="208">
        <v>21.350000381469727</v>
      </c>
      <c r="D11" s="208">
        <v>21</v>
      </c>
      <c r="E11" s="208">
        <v>21.149999618530273</v>
      </c>
      <c r="F11" s="208">
        <v>20.93000030517578</v>
      </c>
      <c r="G11" s="208">
        <v>21.360000610351562</v>
      </c>
      <c r="H11" s="208">
        <v>22.3700008392334</v>
      </c>
      <c r="I11" s="208">
        <v>23.420000076293945</v>
      </c>
      <c r="J11" s="208">
        <v>23.440000534057617</v>
      </c>
      <c r="K11" s="208">
        <v>24.1200008392334</v>
      </c>
      <c r="L11" s="208">
        <v>25.579999923706055</v>
      </c>
      <c r="M11" s="208">
        <v>26.739999771118164</v>
      </c>
      <c r="N11" s="208">
        <v>28.309999465942383</v>
      </c>
      <c r="O11" s="208">
        <v>26.229999542236328</v>
      </c>
      <c r="P11" s="208">
        <v>25.68000030517578</v>
      </c>
      <c r="Q11" s="208">
        <v>26.899999618530273</v>
      </c>
      <c r="R11" s="208">
        <v>26.700000762939453</v>
      </c>
      <c r="S11" s="208">
        <v>26.100000381469727</v>
      </c>
      <c r="T11" s="208">
        <v>25.610000610351562</v>
      </c>
      <c r="U11" s="208">
        <v>25.899999618530273</v>
      </c>
      <c r="V11" s="208">
        <v>25.93000030517578</v>
      </c>
      <c r="W11" s="208">
        <v>25.950000762939453</v>
      </c>
      <c r="X11" s="208">
        <v>25.729999542236328</v>
      </c>
      <c r="Y11" s="208">
        <v>25.15999984741211</v>
      </c>
      <c r="Z11" s="215">
        <f t="shared" si="0"/>
        <v>24.460416793823242</v>
      </c>
      <c r="AA11" s="151">
        <v>28.799999237060547</v>
      </c>
      <c r="AB11" s="152" t="s">
        <v>218</v>
      </c>
      <c r="AC11" s="2">
        <v>9</v>
      </c>
      <c r="AD11" s="151">
        <v>20.8799991607666</v>
      </c>
      <c r="AE11" s="254" t="s">
        <v>219</v>
      </c>
      <c r="AF11" s="1"/>
    </row>
    <row r="12" spans="1:32" ht="11.25" customHeight="1">
      <c r="A12" s="224">
        <v>10</v>
      </c>
      <c r="B12" s="210">
        <v>25.469999313354492</v>
      </c>
      <c r="C12" s="210">
        <v>25.100000381469727</v>
      </c>
      <c r="D12" s="210">
        <v>24.920000076293945</v>
      </c>
      <c r="E12" s="210">
        <v>24.549999237060547</v>
      </c>
      <c r="F12" s="210">
        <v>24.229999542236328</v>
      </c>
      <c r="G12" s="210">
        <v>24.43000030517578</v>
      </c>
      <c r="H12" s="210">
        <v>24.940000534057617</v>
      </c>
      <c r="I12" s="210">
        <v>25.649999618530273</v>
      </c>
      <c r="J12" s="210">
        <v>26.209999084472656</v>
      </c>
      <c r="K12" s="210">
        <v>26.360000610351562</v>
      </c>
      <c r="L12" s="210">
        <v>25.260000228881836</v>
      </c>
      <c r="M12" s="210">
        <v>27.81999969482422</v>
      </c>
      <c r="N12" s="210">
        <v>27.440000534057617</v>
      </c>
      <c r="O12" s="210">
        <v>27.1200008392334</v>
      </c>
      <c r="P12" s="210">
        <v>27.670000076293945</v>
      </c>
      <c r="Q12" s="210">
        <v>26.950000762939453</v>
      </c>
      <c r="R12" s="210">
        <v>26.729999542236328</v>
      </c>
      <c r="S12" s="210">
        <v>26.90999984741211</v>
      </c>
      <c r="T12" s="210">
        <v>27.6200008392334</v>
      </c>
      <c r="U12" s="210">
        <v>27.280000686645508</v>
      </c>
      <c r="V12" s="210">
        <v>26.709999084472656</v>
      </c>
      <c r="W12" s="210">
        <v>26.790000915527344</v>
      </c>
      <c r="X12" s="210">
        <v>26.799999237060547</v>
      </c>
      <c r="Y12" s="210">
        <v>26.280000686645508</v>
      </c>
      <c r="Z12" s="225">
        <f t="shared" si="0"/>
        <v>26.21833340326945</v>
      </c>
      <c r="AA12" s="157">
        <v>28.040000915527344</v>
      </c>
      <c r="AB12" s="211" t="s">
        <v>78</v>
      </c>
      <c r="AC12" s="212">
        <v>10</v>
      </c>
      <c r="AD12" s="157">
        <v>24.139999389648438</v>
      </c>
      <c r="AE12" s="255" t="s">
        <v>92</v>
      </c>
      <c r="AF12" s="1"/>
    </row>
    <row r="13" spans="1:32" ht="11.25" customHeight="1">
      <c r="A13" s="216">
        <v>11</v>
      </c>
      <c r="B13" s="208">
        <v>26.020000457763672</v>
      </c>
      <c r="C13" s="208">
        <v>26.25</v>
      </c>
      <c r="D13" s="208">
        <v>26.079999923706055</v>
      </c>
      <c r="E13" s="208">
        <v>25.049999237060547</v>
      </c>
      <c r="F13" s="208">
        <v>25.270000457763672</v>
      </c>
      <c r="G13" s="208">
        <v>25.440000534057617</v>
      </c>
      <c r="H13" s="208">
        <v>25.030000686645508</v>
      </c>
      <c r="I13" s="208">
        <v>26.239999771118164</v>
      </c>
      <c r="J13" s="208">
        <v>25.84000015258789</v>
      </c>
      <c r="K13" s="208">
        <v>26.329999923706055</v>
      </c>
      <c r="L13" s="208">
        <v>24.299999237060547</v>
      </c>
      <c r="M13" s="208">
        <v>22.829999923706055</v>
      </c>
      <c r="N13" s="208">
        <v>22.31999969482422</v>
      </c>
      <c r="O13" s="208">
        <v>22.989999771118164</v>
      </c>
      <c r="P13" s="208">
        <v>22.59000015258789</v>
      </c>
      <c r="Q13" s="208">
        <v>22.780000686645508</v>
      </c>
      <c r="R13" s="208">
        <v>22.860000610351562</v>
      </c>
      <c r="S13" s="208">
        <v>22.8700008392334</v>
      </c>
      <c r="T13" s="208">
        <v>22.670000076293945</v>
      </c>
      <c r="U13" s="208">
        <v>22.6299991607666</v>
      </c>
      <c r="V13" s="208">
        <v>22.799999237060547</v>
      </c>
      <c r="W13" s="208">
        <v>22.100000381469727</v>
      </c>
      <c r="X13" s="208">
        <v>22.40999984741211</v>
      </c>
      <c r="Y13" s="208">
        <v>22.940000534057617</v>
      </c>
      <c r="Z13" s="215">
        <f t="shared" si="0"/>
        <v>24.02666672070821</v>
      </c>
      <c r="AA13" s="151">
        <v>27.399999618530273</v>
      </c>
      <c r="AB13" s="152" t="s">
        <v>220</v>
      </c>
      <c r="AC13" s="2">
        <v>11</v>
      </c>
      <c r="AD13" s="151">
        <v>22.06999969482422</v>
      </c>
      <c r="AE13" s="254" t="s">
        <v>221</v>
      </c>
      <c r="AF13" s="1"/>
    </row>
    <row r="14" spans="1:32" ht="11.25" customHeight="1">
      <c r="A14" s="216">
        <v>12</v>
      </c>
      <c r="B14" s="208">
        <v>22.549999237060547</v>
      </c>
      <c r="C14" s="208">
        <v>21.700000762939453</v>
      </c>
      <c r="D14" s="208">
        <v>21.25</v>
      </c>
      <c r="E14" s="208">
        <v>21.260000228881836</v>
      </c>
      <c r="F14" s="208">
        <v>21.260000228881836</v>
      </c>
      <c r="G14" s="208">
        <v>21.15999984741211</v>
      </c>
      <c r="H14" s="208">
        <v>21.25</v>
      </c>
      <c r="I14" s="208">
        <v>21.649999618530273</v>
      </c>
      <c r="J14" s="208">
        <v>21.440000534057617</v>
      </c>
      <c r="K14" s="208">
        <v>21.690000534057617</v>
      </c>
      <c r="L14" s="208">
        <v>21.489999771118164</v>
      </c>
      <c r="M14" s="208">
        <v>21.489999771118164</v>
      </c>
      <c r="N14" s="208">
        <v>21.469999313354492</v>
      </c>
      <c r="O14" s="208">
        <v>21.639999389648438</v>
      </c>
      <c r="P14" s="208">
        <v>21.030000686645508</v>
      </c>
      <c r="Q14" s="208">
        <v>20.65999984741211</v>
      </c>
      <c r="R14" s="208">
        <v>20.489999771118164</v>
      </c>
      <c r="S14" s="208">
        <v>20.389999389648438</v>
      </c>
      <c r="T14" s="208">
        <v>20.440000534057617</v>
      </c>
      <c r="U14" s="208">
        <v>20.469999313354492</v>
      </c>
      <c r="V14" s="208">
        <v>20.540000915527344</v>
      </c>
      <c r="W14" s="208">
        <v>20.43000030517578</v>
      </c>
      <c r="X14" s="208">
        <v>20.299999237060547</v>
      </c>
      <c r="Y14" s="208">
        <v>20.25</v>
      </c>
      <c r="Z14" s="215">
        <f t="shared" si="0"/>
        <v>21.09583330154419</v>
      </c>
      <c r="AA14" s="151">
        <v>23.040000915527344</v>
      </c>
      <c r="AB14" s="152" t="s">
        <v>222</v>
      </c>
      <c r="AC14" s="2">
        <v>12</v>
      </c>
      <c r="AD14" s="151">
        <v>20.200000762939453</v>
      </c>
      <c r="AE14" s="254" t="s">
        <v>223</v>
      </c>
      <c r="AF14" s="1"/>
    </row>
    <row r="15" spans="1:32" ht="11.25" customHeight="1">
      <c r="A15" s="216">
        <v>13</v>
      </c>
      <c r="B15" s="208">
        <v>20.079999923706055</v>
      </c>
      <c r="C15" s="208">
        <v>19.760000228881836</v>
      </c>
      <c r="D15" s="208">
        <v>19.770000457763672</v>
      </c>
      <c r="E15" s="208">
        <v>19.65999984741211</v>
      </c>
      <c r="F15" s="208">
        <v>19.690000534057617</v>
      </c>
      <c r="G15" s="208">
        <v>19.969999313354492</v>
      </c>
      <c r="H15" s="208">
        <v>20.06999969482422</v>
      </c>
      <c r="I15" s="208">
        <v>20.690000534057617</v>
      </c>
      <c r="J15" s="208">
        <v>21.139999389648438</v>
      </c>
      <c r="K15" s="208">
        <v>22.469999313354492</v>
      </c>
      <c r="L15" s="208">
        <v>23.15999984741211</v>
      </c>
      <c r="M15" s="208">
        <v>23.170000076293945</v>
      </c>
      <c r="N15" s="208">
        <v>23.030000686645508</v>
      </c>
      <c r="O15" s="208">
        <v>22.940000534057617</v>
      </c>
      <c r="P15" s="208">
        <v>23.389999389648438</v>
      </c>
      <c r="Q15" s="208">
        <v>23.06999969482422</v>
      </c>
      <c r="R15" s="208">
        <v>22.979999542236328</v>
      </c>
      <c r="S15" s="208">
        <v>22.200000762939453</v>
      </c>
      <c r="T15" s="208">
        <v>22.010000228881836</v>
      </c>
      <c r="U15" s="208">
        <v>21.809999465942383</v>
      </c>
      <c r="V15" s="208">
        <v>21.690000534057617</v>
      </c>
      <c r="W15" s="208">
        <v>21.59000015258789</v>
      </c>
      <c r="X15" s="208">
        <v>21.700000762939453</v>
      </c>
      <c r="Y15" s="208">
        <v>21.729999542236328</v>
      </c>
      <c r="Z15" s="215">
        <f t="shared" si="0"/>
        <v>21.573750019073486</v>
      </c>
      <c r="AA15" s="151">
        <v>24.040000915527344</v>
      </c>
      <c r="AB15" s="152" t="s">
        <v>224</v>
      </c>
      <c r="AC15" s="2">
        <v>13</v>
      </c>
      <c r="AD15" s="151">
        <v>19.600000381469727</v>
      </c>
      <c r="AE15" s="254" t="s">
        <v>225</v>
      </c>
      <c r="AF15" s="1"/>
    </row>
    <row r="16" spans="1:32" ht="11.25" customHeight="1">
      <c r="A16" s="216">
        <v>14</v>
      </c>
      <c r="B16" s="208">
        <v>22.170000076293945</v>
      </c>
      <c r="C16" s="208">
        <v>22.100000381469727</v>
      </c>
      <c r="D16" s="208">
        <v>22.059999465942383</v>
      </c>
      <c r="E16" s="208">
        <v>22.219999313354492</v>
      </c>
      <c r="F16" s="208">
        <v>22.3799991607666</v>
      </c>
      <c r="G16" s="208">
        <v>22.600000381469727</v>
      </c>
      <c r="H16" s="208">
        <v>23.579999923706055</v>
      </c>
      <c r="I16" s="208">
        <v>25.229999542236328</v>
      </c>
      <c r="J16" s="208">
        <v>27.299999237060547</v>
      </c>
      <c r="K16" s="208">
        <v>29.350000381469727</v>
      </c>
      <c r="L16" s="208">
        <v>30.5</v>
      </c>
      <c r="M16" s="208">
        <v>26.760000228881836</v>
      </c>
      <c r="N16" s="208">
        <v>25.299999237060547</v>
      </c>
      <c r="O16" s="208">
        <v>24.420000076293945</v>
      </c>
      <c r="P16" s="208">
        <v>23.950000762939453</v>
      </c>
      <c r="Q16" s="208">
        <v>23.690000534057617</v>
      </c>
      <c r="R16" s="208">
        <v>23.209999084472656</v>
      </c>
      <c r="S16" s="208">
        <v>22.799999237060547</v>
      </c>
      <c r="T16" s="208">
        <v>23.06999969482422</v>
      </c>
      <c r="U16" s="208">
        <v>23.270000457763672</v>
      </c>
      <c r="V16" s="208">
        <v>22.540000915527344</v>
      </c>
      <c r="W16" s="208">
        <v>22.170000076293945</v>
      </c>
      <c r="X16" s="208">
        <v>21.93000030517578</v>
      </c>
      <c r="Y16" s="208">
        <v>21.739999771118164</v>
      </c>
      <c r="Z16" s="215">
        <f t="shared" si="0"/>
        <v>23.930833260218304</v>
      </c>
      <c r="AA16" s="151">
        <v>31.389999389648438</v>
      </c>
      <c r="AB16" s="152" t="s">
        <v>226</v>
      </c>
      <c r="AC16" s="2">
        <v>14</v>
      </c>
      <c r="AD16" s="151">
        <v>21.65999984741211</v>
      </c>
      <c r="AE16" s="254" t="s">
        <v>227</v>
      </c>
      <c r="AF16" s="1"/>
    </row>
    <row r="17" spans="1:32" ht="11.25" customHeight="1">
      <c r="A17" s="216">
        <v>15</v>
      </c>
      <c r="B17" s="208">
        <v>21.56999969482422</v>
      </c>
      <c r="C17" s="208">
        <v>21.290000915527344</v>
      </c>
      <c r="D17" s="208">
        <v>21.209999084472656</v>
      </c>
      <c r="E17" s="208">
        <v>21.15999984741211</v>
      </c>
      <c r="F17" s="208">
        <v>21.290000915527344</v>
      </c>
      <c r="G17" s="208">
        <v>21.399999618530273</v>
      </c>
      <c r="H17" s="208">
        <v>21.649999618530273</v>
      </c>
      <c r="I17" s="208">
        <v>22.290000915527344</v>
      </c>
      <c r="J17" s="208">
        <v>23.489999771118164</v>
      </c>
      <c r="K17" s="208">
        <v>23.40999984741211</v>
      </c>
      <c r="L17" s="208">
        <v>23.700000762939453</v>
      </c>
      <c r="M17" s="208">
        <v>23.5</v>
      </c>
      <c r="N17" s="208">
        <v>25.600000381469727</v>
      </c>
      <c r="O17" s="208">
        <v>26.110000610351562</v>
      </c>
      <c r="P17" s="208">
        <v>24.469999313354492</v>
      </c>
      <c r="Q17" s="208">
        <v>23.81999969482422</v>
      </c>
      <c r="R17" s="208">
        <v>23.600000381469727</v>
      </c>
      <c r="S17" s="208">
        <v>22.549999237060547</v>
      </c>
      <c r="T17" s="208">
        <v>21.950000762939453</v>
      </c>
      <c r="U17" s="208">
        <v>21.709999084472656</v>
      </c>
      <c r="V17" s="208">
        <v>21.200000762939453</v>
      </c>
      <c r="W17" s="208">
        <v>21.010000228881836</v>
      </c>
      <c r="X17" s="208">
        <v>21.010000228881836</v>
      </c>
      <c r="Y17" s="208">
        <v>21.299999237060547</v>
      </c>
      <c r="Z17" s="215">
        <f t="shared" si="0"/>
        <v>22.512083371480305</v>
      </c>
      <c r="AA17" s="151">
        <v>26.34000015258789</v>
      </c>
      <c r="AB17" s="152" t="s">
        <v>228</v>
      </c>
      <c r="AC17" s="2">
        <v>15</v>
      </c>
      <c r="AD17" s="151">
        <v>20.950000762939453</v>
      </c>
      <c r="AE17" s="254" t="s">
        <v>229</v>
      </c>
      <c r="AF17" s="1"/>
    </row>
    <row r="18" spans="1:32" ht="11.25" customHeight="1">
      <c r="A18" s="216">
        <v>16</v>
      </c>
      <c r="B18" s="208">
        <v>21.31999969482422</v>
      </c>
      <c r="C18" s="208">
        <v>21.299999237060547</v>
      </c>
      <c r="D18" s="208">
        <v>21.420000076293945</v>
      </c>
      <c r="E18" s="208">
        <v>20.799999237060547</v>
      </c>
      <c r="F18" s="208">
        <v>20.65999984741211</v>
      </c>
      <c r="G18" s="208">
        <v>20.579999923706055</v>
      </c>
      <c r="H18" s="208">
        <v>20.6299991607666</v>
      </c>
      <c r="I18" s="208">
        <v>20.450000762939453</v>
      </c>
      <c r="J18" s="208">
        <v>20.8700008392334</v>
      </c>
      <c r="K18" s="208">
        <v>22.06999969482422</v>
      </c>
      <c r="L18" s="208">
        <v>23.790000915527344</v>
      </c>
      <c r="M18" s="208">
        <v>23.34000015258789</v>
      </c>
      <c r="N18" s="208">
        <v>23.549999237060547</v>
      </c>
      <c r="O18" s="208">
        <v>23.969999313354492</v>
      </c>
      <c r="P18" s="208">
        <v>23.850000381469727</v>
      </c>
      <c r="Q18" s="208">
        <v>23.639999389648438</v>
      </c>
      <c r="R18" s="208">
        <v>23.43000030517578</v>
      </c>
      <c r="S18" s="208">
        <v>22.290000915527344</v>
      </c>
      <c r="T18" s="208">
        <v>21.6299991607666</v>
      </c>
      <c r="U18" s="208">
        <v>21.399999618530273</v>
      </c>
      <c r="V18" s="208">
        <v>21.280000686645508</v>
      </c>
      <c r="W18" s="208">
        <v>21.059999465942383</v>
      </c>
      <c r="X18" s="208">
        <v>20.75</v>
      </c>
      <c r="Y18" s="208">
        <v>20.350000381469727</v>
      </c>
      <c r="Z18" s="215">
        <f t="shared" si="0"/>
        <v>21.851249933242798</v>
      </c>
      <c r="AA18" s="151">
        <v>24.40999984741211</v>
      </c>
      <c r="AB18" s="152" t="s">
        <v>230</v>
      </c>
      <c r="AC18" s="2">
        <v>16</v>
      </c>
      <c r="AD18" s="151">
        <v>20.270000457763672</v>
      </c>
      <c r="AE18" s="254" t="s">
        <v>37</v>
      </c>
      <c r="AF18" s="1"/>
    </row>
    <row r="19" spans="1:32" ht="11.25" customHeight="1">
      <c r="A19" s="216">
        <v>17</v>
      </c>
      <c r="B19" s="208">
        <v>20.110000610351562</v>
      </c>
      <c r="C19" s="208">
        <v>19.65999984741211</v>
      </c>
      <c r="D19" s="208">
        <v>19.670000076293945</v>
      </c>
      <c r="E19" s="208">
        <v>19.940000534057617</v>
      </c>
      <c r="F19" s="208">
        <v>19.299999237060547</v>
      </c>
      <c r="G19" s="208">
        <v>20</v>
      </c>
      <c r="H19" s="208">
        <v>21.139999389648438</v>
      </c>
      <c r="I19" s="208">
        <v>21.530000686645508</v>
      </c>
      <c r="J19" s="208">
        <v>21.68000030517578</v>
      </c>
      <c r="K19" s="208">
        <v>23.639999389648438</v>
      </c>
      <c r="L19" s="208">
        <v>23.959999084472656</v>
      </c>
      <c r="M19" s="208">
        <v>23.709999084472656</v>
      </c>
      <c r="N19" s="208">
        <v>23.389999389648438</v>
      </c>
      <c r="O19" s="208">
        <v>23.3799991607666</v>
      </c>
      <c r="P19" s="208">
        <v>24.09000015258789</v>
      </c>
      <c r="Q19" s="208">
        <v>24</v>
      </c>
      <c r="R19" s="208">
        <v>23.510000228881836</v>
      </c>
      <c r="S19" s="208">
        <v>23.770000457763672</v>
      </c>
      <c r="T19" s="208">
        <v>23.06999969482422</v>
      </c>
      <c r="U19" s="208">
        <v>22.780000686645508</v>
      </c>
      <c r="V19" s="208">
        <v>22.780000686645508</v>
      </c>
      <c r="W19" s="208">
        <v>22.459999084472656</v>
      </c>
      <c r="X19" s="208">
        <v>22.639999389648438</v>
      </c>
      <c r="Y19" s="208">
        <v>23.100000381469727</v>
      </c>
      <c r="Z19" s="215">
        <f t="shared" si="0"/>
        <v>22.22124989827474</v>
      </c>
      <c r="AA19" s="151">
        <v>24.579999923706055</v>
      </c>
      <c r="AB19" s="152" t="s">
        <v>231</v>
      </c>
      <c r="AC19" s="2">
        <v>17</v>
      </c>
      <c r="AD19" s="151">
        <v>18.09000015258789</v>
      </c>
      <c r="AE19" s="254" t="s">
        <v>162</v>
      </c>
      <c r="AF19" s="1"/>
    </row>
    <row r="20" spans="1:32" ht="11.25" customHeight="1">
      <c r="A20" s="216">
        <v>18</v>
      </c>
      <c r="B20" s="208">
        <v>21.989999771118164</v>
      </c>
      <c r="C20" s="208">
        <v>21.850000381469727</v>
      </c>
      <c r="D20" s="208">
        <v>22.40999984741211</v>
      </c>
      <c r="E20" s="208">
        <v>22.6299991607666</v>
      </c>
      <c r="F20" s="208">
        <v>22.829999923706055</v>
      </c>
      <c r="G20" s="208">
        <v>22.610000610351562</v>
      </c>
      <c r="H20" s="208">
        <v>22.75</v>
      </c>
      <c r="I20" s="208">
        <v>23.739999771118164</v>
      </c>
      <c r="J20" s="208">
        <v>24.65999984741211</v>
      </c>
      <c r="K20" s="208">
        <v>24.479999542236328</v>
      </c>
      <c r="L20" s="208">
        <v>23.829999923706055</v>
      </c>
      <c r="M20" s="208">
        <v>22.90999984741211</v>
      </c>
      <c r="N20" s="208">
        <v>22.670000076293945</v>
      </c>
      <c r="O20" s="208">
        <v>22.350000381469727</v>
      </c>
      <c r="P20" s="208">
        <v>21.93000030517578</v>
      </c>
      <c r="Q20" s="208">
        <v>21.43000030517578</v>
      </c>
      <c r="R20" s="208">
        <v>21.219999313354492</v>
      </c>
      <c r="S20" s="208">
        <v>20.510000228881836</v>
      </c>
      <c r="T20" s="208">
        <v>20.020000457763672</v>
      </c>
      <c r="U20" s="208">
        <v>19.75</v>
      </c>
      <c r="V20" s="208">
        <v>19.1200008392334</v>
      </c>
      <c r="W20" s="208">
        <v>19</v>
      </c>
      <c r="X20" s="208">
        <v>18.8700008392334</v>
      </c>
      <c r="Y20" s="208">
        <v>18.530000686645508</v>
      </c>
      <c r="Z20" s="215">
        <f t="shared" si="0"/>
        <v>21.75375008583069</v>
      </c>
      <c r="AA20" s="151">
        <v>24.809999465942383</v>
      </c>
      <c r="AB20" s="152" t="s">
        <v>232</v>
      </c>
      <c r="AC20" s="2">
        <v>18</v>
      </c>
      <c r="AD20" s="151">
        <v>18.479999542236328</v>
      </c>
      <c r="AE20" s="254" t="s">
        <v>46</v>
      </c>
      <c r="AF20" s="1"/>
    </row>
    <row r="21" spans="1:32" ht="11.25" customHeight="1">
      <c r="A21" s="216">
        <v>19</v>
      </c>
      <c r="B21" s="208">
        <v>18.389999389648438</v>
      </c>
      <c r="C21" s="208">
        <v>18.15999984741211</v>
      </c>
      <c r="D21" s="208">
        <v>18.010000228881836</v>
      </c>
      <c r="E21" s="208">
        <v>17.829999923706055</v>
      </c>
      <c r="F21" s="208">
        <v>17.850000381469727</v>
      </c>
      <c r="G21" s="208">
        <v>18.559999465942383</v>
      </c>
      <c r="H21" s="208">
        <v>19.65999984741211</v>
      </c>
      <c r="I21" s="208">
        <v>20.93000030517578</v>
      </c>
      <c r="J21" s="208">
        <v>22.559999465942383</v>
      </c>
      <c r="K21" s="208">
        <v>23.649999618530273</v>
      </c>
      <c r="L21" s="208">
        <v>24.209999084472656</v>
      </c>
      <c r="M21" s="208">
        <v>24</v>
      </c>
      <c r="N21" s="208">
        <v>23.139999389648438</v>
      </c>
      <c r="O21" s="208">
        <v>23.219999313354492</v>
      </c>
      <c r="P21" s="208">
        <v>23.040000915527344</v>
      </c>
      <c r="Q21" s="208">
        <v>22.709999084472656</v>
      </c>
      <c r="R21" s="208">
        <v>22.860000610351562</v>
      </c>
      <c r="S21" s="208">
        <v>21.59000015258789</v>
      </c>
      <c r="T21" s="208">
        <v>21</v>
      </c>
      <c r="U21" s="208">
        <v>20.860000610351562</v>
      </c>
      <c r="V21" s="208">
        <v>21.25</v>
      </c>
      <c r="W21" s="208">
        <v>21.700000762939453</v>
      </c>
      <c r="X21" s="208">
        <v>21.399999618530273</v>
      </c>
      <c r="Y21" s="208">
        <v>19.600000381469727</v>
      </c>
      <c r="Z21" s="215">
        <f t="shared" si="0"/>
        <v>21.09083326657613</v>
      </c>
      <c r="AA21" s="151">
        <v>24.670000076293945</v>
      </c>
      <c r="AB21" s="152" t="s">
        <v>137</v>
      </c>
      <c r="AC21" s="2">
        <v>19</v>
      </c>
      <c r="AD21" s="151">
        <v>17.18000030517578</v>
      </c>
      <c r="AE21" s="254" t="s">
        <v>233</v>
      </c>
      <c r="AF21" s="1"/>
    </row>
    <row r="22" spans="1:32" ht="11.25" customHeight="1">
      <c r="A22" s="224">
        <v>20</v>
      </c>
      <c r="B22" s="210">
        <v>20.170000076293945</v>
      </c>
      <c r="C22" s="210">
        <v>20.110000610351562</v>
      </c>
      <c r="D22" s="210">
        <v>18.700000762939453</v>
      </c>
      <c r="E22" s="210">
        <v>18.790000915527344</v>
      </c>
      <c r="F22" s="210">
        <v>19.239999771118164</v>
      </c>
      <c r="G22" s="210">
        <v>19.6200008392334</v>
      </c>
      <c r="H22" s="210">
        <v>21.799999237060547</v>
      </c>
      <c r="I22" s="210">
        <v>24.149999618530273</v>
      </c>
      <c r="J22" s="210">
        <v>25.479999542236328</v>
      </c>
      <c r="K22" s="210">
        <v>25.420000076293945</v>
      </c>
      <c r="L22" s="210">
        <v>25.770000457763672</v>
      </c>
      <c r="M22" s="210">
        <v>26.530000686645508</v>
      </c>
      <c r="N22" s="210">
        <v>26.040000915527344</v>
      </c>
      <c r="O22" s="210">
        <v>25.799999237060547</v>
      </c>
      <c r="P22" s="210">
        <v>25.1200008392334</v>
      </c>
      <c r="Q22" s="210">
        <v>25.440000534057617</v>
      </c>
      <c r="R22" s="210">
        <v>25.229999542236328</v>
      </c>
      <c r="S22" s="210">
        <v>24.639999389648438</v>
      </c>
      <c r="T22" s="210">
        <v>24.31999969482422</v>
      </c>
      <c r="U22" s="210">
        <v>23.889999389648438</v>
      </c>
      <c r="V22" s="210">
        <v>23.479999542236328</v>
      </c>
      <c r="W22" s="210">
        <v>22.75</v>
      </c>
      <c r="X22" s="210">
        <v>23.059999465942383</v>
      </c>
      <c r="Y22" s="210">
        <v>22.049999237060547</v>
      </c>
      <c r="Z22" s="225">
        <f t="shared" si="0"/>
        <v>23.233333349227905</v>
      </c>
      <c r="AA22" s="157">
        <v>27.219999313354492</v>
      </c>
      <c r="AB22" s="211" t="s">
        <v>105</v>
      </c>
      <c r="AC22" s="212">
        <v>20</v>
      </c>
      <c r="AD22" s="157">
        <v>18.440000534057617</v>
      </c>
      <c r="AE22" s="255" t="s">
        <v>234</v>
      </c>
      <c r="AF22" s="1"/>
    </row>
    <row r="23" spans="1:32" ht="11.25" customHeight="1">
      <c r="A23" s="216">
        <v>21</v>
      </c>
      <c r="B23" s="208">
        <v>21.290000915527344</v>
      </c>
      <c r="C23" s="208">
        <v>21.280000686645508</v>
      </c>
      <c r="D23" s="208">
        <v>19.989999771118164</v>
      </c>
      <c r="E23" s="208">
        <v>20.790000915527344</v>
      </c>
      <c r="F23" s="208">
        <v>21.049999237060547</v>
      </c>
      <c r="G23" s="208">
        <v>21.459999084472656</v>
      </c>
      <c r="H23" s="208">
        <v>23.010000228881836</v>
      </c>
      <c r="I23" s="208">
        <v>24.329999923706055</v>
      </c>
      <c r="J23" s="208">
        <v>24.25</v>
      </c>
      <c r="K23" s="208">
        <v>23.329999923706055</v>
      </c>
      <c r="L23" s="208">
        <v>24.5</v>
      </c>
      <c r="M23" s="208">
        <v>25.889999389648438</v>
      </c>
      <c r="N23" s="208">
        <v>26.34000015258789</v>
      </c>
      <c r="O23" s="208">
        <v>26.579999923706055</v>
      </c>
      <c r="P23" s="208">
        <v>25.290000915527344</v>
      </c>
      <c r="Q23" s="208">
        <v>23.950000762939453</v>
      </c>
      <c r="R23" s="208">
        <v>23.920000076293945</v>
      </c>
      <c r="S23" s="208">
        <v>24.010000228881836</v>
      </c>
      <c r="T23" s="208">
        <v>24.260000228881836</v>
      </c>
      <c r="U23" s="208">
        <v>24.420000076293945</v>
      </c>
      <c r="V23" s="208">
        <v>24.450000762939453</v>
      </c>
      <c r="W23" s="208">
        <v>24.540000915527344</v>
      </c>
      <c r="X23" s="208">
        <v>24.6200008392334</v>
      </c>
      <c r="Y23" s="208">
        <v>24.540000915527344</v>
      </c>
      <c r="Z23" s="215">
        <f t="shared" si="0"/>
        <v>23.670416911443073</v>
      </c>
      <c r="AA23" s="151">
        <v>26.739999771118164</v>
      </c>
      <c r="AB23" s="152" t="s">
        <v>235</v>
      </c>
      <c r="AC23" s="2">
        <v>21</v>
      </c>
      <c r="AD23" s="151">
        <v>19.770000457763672</v>
      </c>
      <c r="AE23" s="254" t="s">
        <v>190</v>
      </c>
      <c r="AF23" s="1"/>
    </row>
    <row r="24" spans="1:32" ht="11.25" customHeight="1">
      <c r="A24" s="216">
        <v>22</v>
      </c>
      <c r="B24" s="208">
        <v>24.75</v>
      </c>
      <c r="C24" s="208">
        <v>24.399999618530273</v>
      </c>
      <c r="D24" s="208">
        <v>24.81999969482422</v>
      </c>
      <c r="E24" s="208">
        <v>24.959999084472656</v>
      </c>
      <c r="F24" s="208">
        <v>24.979999542236328</v>
      </c>
      <c r="G24" s="208">
        <v>25.270000457763672</v>
      </c>
      <c r="H24" s="208">
        <v>25.399999618530273</v>
      </c>
      <c r="I24" s="208">
        <v>25.440000534057617</v>
      </c>
      <c r="J24" s="208">
        <v>25.389999389648438</v>
      </c>
      <c r="K24" s="208">
        <v>25.420000076293945</v>
      </c>
      <c r="L24" s="208">
        <v>25.360000610351562</v>
      </c>
      <c r="M24" s="208">
        <v>25.1200008392334</v>
      </c>
      <c r="N24" s="208">
        <v>24.700000762939453</v>
      </c>
      <c r="O24" s="208">
        <v>24.280000686645508</v>
      </c>
      <c r="P24" s="208">
        <v>24.68000030517578</v>
      </c>
      <c r="Q24" s="208">
        <v>24.440000534057617</v>
      </c>
      <c r="R24" s="208">
        <v>23.979999542236328</v>
      </c>
      <c r="S24" s="208">
        <v>23.889999389648438</v>
      </c>
      <c r="T24" s="208">
        <v>23.989999771118164</v>
      </c>
      <c r="U24" s="208">
        <v>24.25</v>
      </c>
      <c r="V24" s="208">
        <v>24.489999771118164</v>
      </c>
      <c r="W24" s="208">
        <v>24.34000015258789</v>
      </c>
      <c r="X24" s="208">
        <v>24.229999542236328</v>
      </c>
      <c r="Y24" s="208">
        <v>24.25</v>
      </c>
      <c r="Z24" s="215">
        <f t="shared" si="0"/>
        <v>24.701249996821087</v>
      </c>
      <c r="AA24" s="151">
        <v>25.610000610351562</v>
      </c>
      <c r="AB24" s="152" t="s">
        <v>236</v>
      </c>
      <c r="AC24" s="2">
        <v>22</v>
      </c>
      <c r="AD24" s="151">
        <v>23.780000686645508</v>
      </c>
      <c r="AE24" s="254" t="s">
        <v>237</v>
      </c>
      <c r="AF24" s="1"/>
    </row>
    <row r="25" spans="1:32" ht="11.25" customHeight="1">
      <c r="A25" s="216">
        <v>23</v>
      </c>
      <c r="B25" s="208">
        <v>24.229999542236328</v>
      </c>
      <c r="C25" s="208">
        <v>23.940000534057617</v>
      </c>
      <c r="D25" s="208">
        <v>24.360000610351562</v>
      </c>
      <c r="E25" s="208">
        <v>23.700000762939453</v>
      </c>
      <c r="F25" s="208">
        <v>23.59000015258789</v>
      </c>
      <c r="G25" s="208">
        <v>23.5</v>
      </c>
      <c r="H25" s="208">
        <v>23.510000228881836</v>
      </c>
      <c r="I25" s="208">
        <v>25.530000686645508</v>
      </c>
      <c r="J25" s="208">
        <v>26.1200008392334</v>
      </c>
      <c r="K25" s="208">
        <v>27.350000381469727</v>
      </c>
      <c r="L25" s="208">
        <v>28.239999771118164</v>
      </c>
      <c r="M25" s="208">
        <v>29.450000762939453</v>
      </c>
      <c r="N25" s="208">
        <v>29.079999923706055</v>
      </c>
      <c r="O25" s="208">
        <v>29.299999237060547</v>
      </c>
      <c r="P25" s="208">
        <v>28.81999969482422</v>
      </c>
      <c r="Q25" s="208">
        <v>28.3799991607666</v>
      </c>
      <c r="R25" s="208">
        <v>27.5</v>
      </c>
      <c r="S25" s="208">
        <v>26.790000915527344</v>
      </c>
      <c r="T25" s="208">
        <v>26.43000030517578</v>
      </c>
      <c r="U25" s="208">
        <v>26.059999465942383</v>
      </c>
      <c r="V25" s="208">
        <v>25.829999923706055</v>
      </c>
      <c r="W25" s="208">
        <v>25.3700008392334</v>
      </c>
      <c r="X25" s="208">
        <v>25.34000015258789</v>
      </c>
      <c r="Y25" s="208">
        <v>24.600000381469727</v>
      </c>
      <c r="Z25" s="215">
        <f t="shared" si="0"/>
        <v>26.12583351135254</v>
      </c>
      <c r="AA25" s="151">
        <v>29.889999389648438</v>
      </c>
      <c r="AB25" s="152" t="s">
        <v>53</v>
      </c>
      <c r="AC25" s="2">
        <v>23</v>
      </c>
      <c r="AD25" s="151">
        <v>23.110000610351562</v>
      </c>
      <c r="AE25" s="254" t="s">
        <v>238</v>
      </c>
      <c r="AF25" s="1"/>
    </row>
    <row r="26" spans="1:32" ht="11.25" customHeight="1">
      <c r="A26" s="216">
        <v>24</v>
      </c>
      <c r="B26" s="208">
        <v>23.65999984741211</v>
      </c>
      <c r="C26" s="208">
        <v>22.56999969482422</v>
      </c>
      <c r="D26" s="208">
        <v>22.799999237060547</v>
      </c>
      <c r="E26" s="208">
        <v>23.489999771118164</v>
      </c>
      <c r="F26" s="208">
        <v>24.139999389648438</v>
      </c>
      <c r="G26" s="208">
        <v>24.739999771118164</v>
      </c>
      <c r="H26" s="208">
        <v>25.440000534057617</v>
      </c>
      <c r="I26" s="208">
        <v>26.350000381469727</v>
      </c>
      <c r="J26" s="208">
        <v>27.290000915527344</v>
      </c>
      <c r="K26" s="208">
        <v>26.709999084472656</v>
      </c>
      <c r="L26" s="208">
        <v>26.639999389648438</v>
      </c>
      <c r="M26" s="208">
        <v>26.290000915527344</v>
      </c>
      <c r="N26" s="208">
        <v>25.270000457763672</v>
      </c>
      <c r="O26" s="208">
        <v>24.59000015258789</v>
      </c>
      <c r="P26" s="208">
        <v>24.40999984741211</v>
      </c>
      <c r="Q26" s="208">
        <v>24.700000762939453</v>
      </c>
      <c r="R26" s="208">
        <v>23.59000015258789</v>
      </c>
      <c r="S26" s="208">
        <v>23.100000381469727</v>
      </c>
      <c r="T26" s="208">
        <v>23.06999969482422</v>
      </c>
      <c r="U26" s="208">
        <v>22.93000030517578</v>
      </c>
      <c r="V26" s="208">
        <v>22.84000015258789</v>
      </c>
      <c r="W26" s="208">
        <v>22.75</v>
      </c>
      <c r="X26" s="208">
        <v>22.81999969482422</v>
      </c>
      <c r="Y26" s="208">
        <v>22.8799991607666</v>
      </c>
      <c r="Z26" s="215">
        <f t="shared" si="0"/>
        <v>24.294583320617676</v>
      </c>
      <c r="AA26" s="151">
        <v>27.920000076293945</v>
      </c>
      <c r="AB26" s="152" t="s">
        <v>239</v>
      </c>
      <c r="AC26" s="2">
        <v>24</v>
      </c>
      <c r="AD26" s="151">
        <v>22.5</v>
      </c>
      <c r="AE26" s="254" t="s">
        <v>240</v>
      </c>
      <c r="AF26" s="1"/>
    </row>
    <row r="27" spans="1:32" ht="11.25" customHeight="1">
      <c r="A27" s="216">
        <v>25</v>
      </c>
      <c r="B27" s="208">
        <v>22.75</v>
      </c>
      <c r="C27" s="208">
        <v>22.81999969482422</v>
      </c>
      <c r="D27" s="208">
        <v>22.610000610351562</v>
      </c>
      <c r="E27" s="208">
        <v>22.25</v>
      </c>
      <c r="F27" s="208">
        <v>22.399999618530273</v>
      </c>
      <c r="G27" s="208">
        <v>22.40999984741211</v>
      </c>
      <c r="H27" s="208">
        <v>22.700000762939453</v>
      </c>
      <c r="I27" s="208">
        <v>23.079999923706055</v>
      </c>
      <c r="J27" s="208">
        <v>23.06999969482422</v>
      </c>
      <c r="K27" s="208">
        <v>23.389999389648438</v>
      </c>
      <c r="L27" s="208">
        <v>23.670000076293945</v>
      </c>
      <c r="M27" s="208">
        <v>25.690000534057617</v>
      </c>
      <c r="N27" s="208">
        <v>25.790000915527344</v>
      </c>
      <c r="O27" s="208">
        <v>25.649999618530273</v>
      </c>
      <c r="P27" s="208">
        <v>25.75</v>
      </c>
      <c r="Q27" s="208">
        <v>24.719999313354492</v>
      </c>
      <c r="R27" s="208">
        <v>24.610000610351562</v>
      </c>
      <c r="S27" s="208">
        <v>23.860000610351562</v>
      </c>
      <c r="T27" s="208">
        <v>23.770000457763672</v>
      </c>
      <c r="U27" s="208">
        <v>23.600000381469727</v>
      </c>
      <c r="V27" s="208">
        <v>23.299999237060547</v>
      </c>
      <c r="W27" s="208">
        <v>23.350000381469727</v>
      </c>
      <c r="X27" s="208">
        <v>22.829999923706055</v>
      </c>
      <c r="Y27" s="208">
        <v>22.84000015258789</v>
      </c>
      <c r="Z27" s="215">
        <f t="shared" si="0"/>
        <v>23.621250073115032</v>
      </c>
      <c r="AA27" s="151">
        <v>26.229999542236328</v>
      </c>
      <c r="AB27" s="152" t="s">
        <v>241</v>
      </c>
      <c r="AC27" s="2">
        <v>25</v>
      </c>
      <c r="AD27" s="151">
        <v>22.06999969482422</v>
      </c>
      <c r="AE27" s="254" t="s">
        <v>86</v>
      </c>
      <c r="AF27" s="1"/>
    </row>
    <row r="28" spans="1:32" ht="11.25" customHeight="1">
      <c r="A28" s="216">
        <v>26</v>
      </c>
      <c r="B28" s="208">
        <v>22.75</v>
      </c>
      <c r="C28" s="208">
        <v>21.770000457763672</v>
      </c>
      <c r="D28" s="208">
        <v>21.6299991607666</v>
      </c>
      <c r="E28" s="208">
        <v>21.68000030517578</v>
      </c>
      <c r="F28" s="208">
        <v>21.8799991607666</v>
      </c>
      <c r="G28" s="208">
        <v>21.940000534057617</v>
      </c>
      <c r="H28" s="208">
        <v>22.1200008392334</v>
      </c>
      <c r="I28" s="208">
        <v>23.540000915527344</v>
      </c>
      <c r="J28" s="208">
        <v>24.6200008392334</v>
      </c>
      <c r="K28" s="208">
        <v>25.040000915527344</v>
      </c>
      <c r="L28" s="208">
        <v>24.360000610351562</v>
      </c>
      <c r="M28" s="208">
        <v>25.56999969482422</v>
      </c>
      <c r="N28" s="208">
        <v>26.209999084472656</v>
      </c>
      <c r="O28" s="208">
        <v>25.719999313354492</v>
      </c>
      <c r="P28" s="208">
        <v>25.170000076293945</v>
      </c>
      <c r="Q28" s="208">
        <v>24.729999542236328</v>
      </c>
      <c r="R28" s="208">
        <v>24.239999771118164</v>
      </c>
      <c r="S28" s="208">
        <v>24.010000228881836</v>
      </c>
      <c r="T28" s="208">
        <v>23.75</v>
      </c>
      <c r="U28" s="208">
        <v>23.1200008392334</v>
      </c>
      <c r="V28" s="208">
        <v>23.1299991607666</v>
      </c>
      <c r="W28" s="208">
        <v>22.8700008392334</v>
      </c>
      <c r="X28" s="208">
        <v>22.719999313354492</v>
      </c>
      <c r="Y28" s="208">
        <v>22.760000228881836</v>
      </c>
      <c r="Z28" s="215">
        <f t="shared" si="0"/>
        <v>23.555416742960613</v>
      </c>
      <c r="AA28" s="151">
        <v>26.469999313354492</v>
      </c>
      <c r="AB28" s="152" t="s">
        <v>242</v>
      </c>
      <c r="AC28" s="2">
        <v>26</v>
      </c>
      <c r="AD28" s="151">
        <v>21.540000915527344</v>
      </c>
      <c r="AE28" s="254" t="s">
        <v>243</v>
      </c>
      <c r="AF28" s="1"/>
    </row>
    <row r="29" spans="1:32" ht="11.25" customHeight="1">
      <c r="A29" s="216">
        <v>27</v>
      </c>
      <c r="B29" s="208">
        <v>22.670000076293945</v>
      </c>
      <c r="C29" s="208">
        <v>22.559999465942383</v>
      </c>
      <c r="D29" s="208">
        <v>22.600000381469727</v>
      </c>
      <c r="E29" s="208">
        <v>22.600000381469727</v>
      </c>
      <c r="F29" s="208">
        <v>22.670000076293945</v>
      </c>
      <c r="G29" s="208">
        <v>22.760000228881836</v>
      </c>
      <c r="H29" s="208">
        <v>22.670000076293945</v>
      </c>
      <c r="I29" s="208">
        <v>22.770000457763672</v>
      </c>
      <c r="J29" s="208">
        <v>23.420000076293945</v>
      </c>
      <c r="K29" s="208">
        <v>23.3700008392334</v>
      </c>
      <c r="L29" s="208">
        <v>23.360000610351562</v>
      </c>
      <c r="M29" s="208">
        <v>24.389999389648438</v>
      </c>
      <c r="N29" s="208">
        <v>25.079999923706055</v>
      </c>
      <c r="O29" s="208">
        <v>25.290000915527344</v>
      </c>
      <c r="P29" s="208">
        <v>25.3700008392334</v>
      </c>
      <c r="Q29" s="208">
        <v>24.649999618530273</v>
      </c>
      <c r="R29" s="208">
        <v>23.780000686645508</v>
      </c>
      <c r="S29" s="208">
        <v>23.40999984741211</v>
      </c>
      <c r="T29" s="208">
        <v>23.1200008392334</v>
      </c>
      <c r="U29" s="208">
        <v>23.040000915527344</v>
      </c>
      <c r="V29" s="208">
        <v>22.969999313354492</v>
      </c>
      <c r="W29" s="208">
        <v>23.010000228881836</v>
      </c>
      <c r="X29" s="208">
        <v>22.93000030517578</v>
      </c>
      <c r="Y29" s="208">
        <v>22.81999969482422</v>
      </c>
      <c r="Z29" s="215">
        <f t="shared" si="0"/>
        <v>23.387916882832844</v>
      </c>
      <c r="AA29" s="151">
        <v>26.1200008392334</v>
      </c>
      <c r="AB29" s="152" t="s">
        <v>244</v>
      </c>
      <c r="AC29" s="2">
        <v>27</v>
      </c>
      <c r="AD29" s="151">
        <v>22.530000686645508</v>
      </c>
      <c r="AE29" s="254" t="s">
        <v>245</v>
      </c>
      <c r="AF29" s="1"/>
    </row>
    <row r="30" spans="1:32" ht="11.25" customHeight="1">
      <c r="A30" s="216">
        <v>28</v>
      </c>
      <c r="B30" s="208">
        <v>22.969999313354492</v>
      </c>
      <c r="C30" s="208">
        <v>22.459999084472656</v>
      </c>
      <c r="D30" s="208">
        <v>22.760000228881836</v>
      </c>
      <c r="E30" s="208">
        <v>22.549999237060547</v>
      </c>
      <c r="F30" s="208">
        <v>22.170000076293945</v>
      </c>
      <c r="G30" s="208">
        <v>21.520000457763672</v>
      </c>
      <c r="H30" s="208">
        <v>22.389999389648438</v>
      </c>
      <c r="I30" s="208">
        <v>22.610000610351562</v>
      </c>
      <c r="J30" s="208">
        <v>23.190000534057617</v>
      </c>
      <c r="K30" s="208">
        <v>23.850000381469727</v>
      </c>
      <c r="L30" s="208">
        <v>24.020000457763672</v>
      </c>
      <c r="M30" s="208">
        <v>24.829999923706055</v>
      </c>
      <c r="N30" s="208">
        <v>26.040000915527344</v>
      </c>
      <c r="O30" s="208">
        <v>25.459999084472656</v>
      </c>
      <c r="P30" s="208">
        <v>24.809999465942383</v>
      </c>
      <c r="Q30" s="208">
        <v>24.420000076293945</v>
      </c>
      <c r="R30" s="208">
        <v>23.90999984741211</v>
      </c>
      <c r="S30" s="208">
        <v>23.270000457763672</v>
      </c>
      <c r="T30" s="208">
        <v>23.030000686645508</v>
      </c>
      <c r="U30" s="208">
        <v>22.940000534057617</v>
      </c>
      <c r="V30" s="208">
        <v>23.09000015258789</v>
      </c>
      <c r="W30" s="208">
        <v>23.049999237060547</v>
      </c>
      <c r="X30" s="208">
        <v>22.940000534057617</v>
      </c>
      <c r="Y30" s="208">
        <v>22.829999923706055</v>
      </c>
      <c r="Z30" s="215">
        <f t="shared" si="0"/>
        <v>23.37958335876465</v>
      </c>
      <c r="AA30" s="151">
        <v>26.31999969482422</v>
      </c>
      <c r="AB30" s="152" t="s">
        <v>246</v>
      </c>
      <c r="AC30" s="2">
        <v>28</v>
      </c>
      <c r="AD30" s="151">
        <v>20.670000076293945</v>
      </c>
      <c r="AE30" s="254" t="s">
        <v>247</v>
      </c>
      <c r="AF30" s="1"/>
    </row>
    <row r="31" spans="1:32" ht="11.25" customHeight="1">
      <c r="A31" s="216">
        <v>29</v>
      </c>
      <c r="B31" s="208">
        <v>22.780000686645508</v>
      </c>
      <c r="C31" s="208">
        <v>22.670000076293945</v>
      </c>
      <c r="D31" s="208">
        <v>22.3700008392334</v>
      </c>
      <c r="E31" s="208">
        <v>22.010000228881836</v>
      </c>
      <c r="F31" s="208">
        <v>22.030000686645508</v>
      </c>
      <c r="G31" s="208">
        <v>22.079999923706055</v>
      </c>
      <c r="H31" s="208">
        <v>22.09000015258789</v>
      </c>
      <c r="I31" s="208">
        <v>22.479999542236328</v>
      </c>
      <c r="J31" s="208">
        <v>24.25</v>
      </c>
      <c r="K31" s="208">
        <v>24.260000228881836</v>
      </c>
      <c r="L31" s="208">
        <v>25.049999237060547</v>
      </c>
      <c r="M31" s="208">
        <v>25.309999465942383</v>
      </c>
      <c r="N31" s="208">
        <v>25.700000762939453</v>
      </c>
      <c r="O31" s="208">
        <v>24.8799991607666</v>
      </c>
      <c r="P31" s="208">
        <v>24.479999542236328</v>
      </c>
      <c r="Q31" s="208">
        <v>23.520000457763672</v>
      </c>
      <c r="R31" s="208">
        <v>23.270000457763672</v>
      </c>
      <c r="S31" s="208">
        <v>22.469999313354492</v>
      </c>
      <c r="T31" s="208">
        <v>22.139999389648438</v>
      </c>
      <c r="U31" s="208">
        <v>22.040000915527344</v>
      </c>
      <c r="V31" s="208">
        <v>21.950000762939453</v>
      </c>
      <c r="W31" s="208">
        <v>22.079999923706055</v>
      </c>
      <c r="X31" s="208">
        <v>21.979999542236328</v>
      </c>
      <c r="Y31" s="208">
        <v>22.030000686645508</v>
      </c>
      <c r="Z31" s="215">
        <f t="shared" si="0"/>
        <v>23.080000082651775</v>
      </c>
      <c r="AA31" s="151">
        <v>25.829999923706055</v>
      </c>
      <c r="AB31" s="152" t="s">
        <v>59</v>
      </c>
      <c r="AC31" s="2">
        <v>29</v>
      </c>
      <c r="AD31" s="151">
        <v>21.899999618530273</v>
      </c>
      <c r="AE31" s="254" t="s">
        <v>248</v>
      </c>
      <c r="AF31" s="1"/>
    </row>
    <row r="32" spans="1:32" ht="11.25" customHeight="1">
      <c r="A32" s="216">
        <v>30</v>
      </c>
      <c r="B32" s="208">
        <v>21.959999084472656</v>
      </c>
      <c r="C32" s="208">
        <v>21.8700008392334</v>
      </c>
      <c r="D32" s="208">
        <v>21.600000381469727</v>
      </c>
      <c r="E32" s="208">
        <v>21.56999969482422</v>
      </c>
      <c r="F32" s="208">
        <v>21.389999389648438</v>
      </c>
      <c r="G32" s="208">
        <v>21.549999237060547</v>
      </c>
      <c r="H32" s="208">
        <v>22.100000381469727</v>
      </c>
      <c r="I32" s="208">
        <v>22.440000534057617</v>
      </c>
      <c r="J32" s="208">
        <v>23.68000030517578</v>
      </c>
      <c r="K32" s="208">
        <v>24.479999542236328</v>
      </c>
      <c r="L32" s="208">
        <v>24.18000030517578</v>
      </c>
      <c r="M32" s="208">
        <v>24.309999465942383</v>
      </c>
      <c r="N32" s="208">
        <v>23.959999084472656</v>
      </c>
      <c r="O32" s="208">
        <v>24.3799991607666</v>
      </c>
      <c r="P32" s="208">
        <v>23.360000610351562</v>
      </c>
      <c r="Q32" s="208">
        <v>23.299999237060547</v>
      </c>
      <c r="R32" s="208">
        <v>22.90999984741211</v>
      </c>
      <c r="S32" s="208">
        <v>22.34000015258789</v>
      </c>
      <c r="T32" s="208">
        <v>22.170000076293945</v>
      </c>
      <c r="U32" s="208">
        <v>22.020000457763672</v>
      </c>
      <c r="V32" s="208">
        <v>21.920000076293945</v>
      </c>
      <c r="W32" s="208">
        <v>21.979999542236328</v>
      </c>
      <c r="X32" s="208">
        <v>21.93000030517578</v>
      </c>
      <c r="Y32" s="208">
        <v>21.18000030517578</v>
      </c>
      <c r="Z32" s="215">
        <f t="shared" si="0"/>
        <v>22.607499917348225</v>
      </c>
      <c r="AA32" s="151">
        <v>25.43000030517578</v>
      </c>
      <c r="AB32" s="152" t="s">
        <v>87</v>
      </c>
      <c r="AC32" s="2">
        <v>30</v>
      </c>
      <c r="AD32" s="151">
        <v>21.110000610351562</v>
      </c>
      <c r="AE32" s="254" t="s">
        <v>181</v>
      </c>
      <c r="AF32" s="1"/>
    </row>
    <row r="33" spans="1:32" ht="11.25" customHeight="1">
      <c r="A33" s="216">
        <v>31</v>
      </c>
      <c r="B33" s="208">
        <v>21.31999969482422</v>
      </c>
      <c r="C33" s="208">
        <v>21.389999389648438</v>
      </c>
      <c r="D33" s="208">
        <v>21.239999771118164</v>
      </c>
      <c r="E33" s="208">
        <v>21.350000381469727</v>
      </c>
      <c r="F33" s="208">
        <v>21.40999984741211</v>
      </c>
      <c r="G33" s="208">
        <v>21.440000534057617</v>
      </c>
      <c r="H33" s="208">
        <v>21.559999465942383</v>
      </c>
      <c r="I33" s="208">
        <v>21.299999237060547</v>
      </c>
      <c r="J33" s="208">
        <v>21.479999542236328</v>
      </c>
      <c r="K33" s="208">
        <v>21.420000076293945</v>
      </c>
      <c r="L33" s="208">
        <v>21.450000762939453</v>
      </c>
      <c r="M33" s="208">
        <v>21.920000076293945</v>
      </c>
      <c r="N33" s="208">
        <v>22.280000686645508</v>
      </c>
      <c r="O33" s="208">
        <v>22.479999542236328</v>
      </c>
      <c r="P33" s="208">
        <v>22.350000381469727</v>
      </c>
      <c r="Q33" s="208">
        <v>22.440000534057617</v>
      </c>
      <c r="R33" s="208">
        <v>22.1200008392334</v>
      </c>
      <c r="S33" s="208">
        <v>21.84000015258789</v>
      </c>
      <c r="T33" s="208">
        <v>21.540000915527344</v>
      </c>
      <c r="U33" s="208">
        <v>21.489999771118164</v>
      </c>
      <c r="V33" s="208">
        <v>21.530000686645508</v>
      </c>
      <c r="W33" s="208">
        <v>21.34000015258789</v>
      </c>
      <c r="X33" s="208">
        <v>21.229999542236328</v>
      </c>
      <c r="Y33" s="208">
        <v>20.989999771118164</v>
      </c>
      <c r="Z33" s="215">
        <f t="shared" si="0"/>
        <v>21.621250073115032</v>
      </c>
      <c r="AA33" s="151">
        <v>23.079999923706055</v>
      </c>
      <c r="AB33" s="152" t="s">
        <v>228</v>
      </c>
      <c r="AC33" s="2">
        <v>31</v>
      </c>
      <c r="AD33" s="151">
        <v>20.950000762939453</v>
      </c>
      <c r="AE33" s="254" t="s">
        <v>249</v>
      </c>
      <c r="AF33" s="1"/>
    </row>
    <row r="34" spans="1:32" ht="15" customHeight="1">
      <c r="A34" s="217" t="s">
        <v>11</v>
      </c>
      <c r="B34" s="218">
        <f aca="true" t="shared" si="1" ref="B34:Q34">AVERAGE(B3:B33)</f>
        <v>22.335483735607518</v>
      </c>
      <c r="C34" s="218">
        <f t="shared" si="1"/>
        <v>22.044516225014963</v>
      </c>
      <c r="D34" s="218">
        <f t="shared" si="1"/>
        <v>21.903548456007435</v>
      </c>
      <c r="E34" s="218">
        <f t="shared" si="1"/>
        <v>21.80580637531896</v>
      </c>
      <c r="F34" s="218">
        <f t="shared" si="1"/>
        <v>21.80806449151808</v>
      </c>
      <c r="G34" s="218">
        <f t="shared" si="1"/>
        <v>22.02580648852933</v>
      </c>
      <c r="H34" s="218">
        <f t="shared" si="1"/>
        <v>22.5935483747913</v>
      </c>
      <c r="I34" s="218">
        <f t="shared" si="1"/>
        <v>23.32451617333197</v>
      </c>
      <c r="J34" s="218">
        <f t="shared" si="1"/>
        <v>23.942580623011434</v>
      </c>
      <c r="K34" s="218">
        <f t="shared" si="1"/>
        <v>24.4870968480264</v>
      </c>
      <c r="L34" s="218">
        <f t="shared" si="1"/>
        <v>24.7129032996393</v>
      </c>
      <c r="M34" s="218">
        <f t="shared" si="1"/>
        <v>24.945483915267452</v>
      </c>
      <c r="N34" s="218">
        <f t="shared" si="1"/>
        <v>24.93741952219317</v>
      </c>
      <c r="O34" s="218">
        <f t="shared" si="1"/>
        <v>24.630967540125692</v>
      </c>
      <c r="P34" s="218">
        <f t="shared" si="1"/>
        <v>24.38870983739053</v>
      </c>
      <c r="Q34" s="218">
        <f t="shared" si="1"/>
        <v>24.04516133954448</v>
      </c>
      <c r="R34" s="218">
        <f>AVERAGE(R3:R33)</f>
        <v>23.650322637250348</v>
      </c>
      <c r="S34" s="218">
        <f aca="true" t="shared" si="2" ref="S34:Y34">AVERAGE(S3:S33)</f>
        <v>23.139354890392674</v>
      </c>
      <c r="T34" s="218">
        <f t="shared" si="2"/>
        <v>22.912258209720736</v>
      </c>
      <c r="U34" s="218">
        <f t="shared" si="2"/>
        <v>22.811935547859438</v>
      </c>
      <c r="V34" s="218">
        <f t="shared" si="2"/>
        <v>22.735483969411543</v>
      </c>
      <c r="W34" s="218">
        <f t="shared" si="2"/>
        <v>22.593225909817605</v>
      </c>
      <c r="X34" s="218">
        <f t="shared" si="2"/>
        <v>22.53645158583118</v>
      </c>
      <c r="Y34" s="218">
        <f t="shared" si="2"/>
        <v>22.341290381646925</v>
      </c>
      <c r="Z34" s="218">
        <f>AVERAGE(B3:Y33)</f>
        <v>23.193830682385354</v>
      </c>
      <c r="AA34" s="219">
        <f>(AVERAGE(最高))</f>
        <v>26.34838713369062</v>
      </c>
      <c r="AB34" s="220"/>
      <c r="AC34" s="221"/>
      <c r="AD34" s="219">
        <f>(AVERAGE(最低))</f>
        <v>20.989032376197077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12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13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14</v>
      </c>
      <c r="B38" s="202"/>
      <c r="C38" s="202"/>
      <c r="D38" s="154">
        <f>COUNTIF(mean,"&gt;=25")</f>
        <v>2</v>
      </c>
      <c r="E38" s="198"/>
      <c r="F38" s="198"/>
      <c r="G38" s="198"/>
      <c r="H38" s="198"/>
      <c r="I38" s="198"/>
    </row>
    <row r="39" spans="1:9" ht="11.25" customHeight="1">
      <c r="A39" s="199" t="s">
        <v>15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16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17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18</v>
      </c>
      <c r="B42" s="202"/>
      <c r="C42" s="202"/>
      <c r="D42" s="154">
        <f>COUNTIF(最高,"&gt;=25")</f>
        <v>19</v>
      </c>
      <c r="E42" s="198"/>
      <c r="F42" s="198"/>
      <c r="G42" s="198"/>
      <c r="H42" s="198"/>
      <c r="I42" s="198"/>
    </row>
    <row r="43" spans="1:9" ht="11.25" customHeight="1">
      <c r="A43" s="203" t="s">
        <v>19</v>
      </c>
      <c r="B43" s="204"/>
      <c r="C43" s="204"/>
      <c r="D43" s="155">
        <f>COUNTIF(最高,"&gt;=30")</f>
        <v>2</v>
      </c>
      <c r="E43" s="198"/>
      <c r="F43" s="198"/>
      <c r="G43" s="198"/>
      <c r="H43" s="198"/>
      <c r="I43" s="198"/>
    </row>
    <row r="44" spans="1:9" ht="11.25" customHeight="1">
      <c r="A44" s="198" t="s">
        <v>20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21</v>
      </c>
      <c r="B45" s="205"/>
      <c r="C45" s="205" t="s">
        <v>4</v>
      </c>
      <c r="D45" s="207" t="s">
        <v>7</v>
      </c>
      <c r="E45" s="198"/>
      <c r="F45" s="206" t="s">
        <v>22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34.9900016784668</v>
      </c>
      <c r="C46" s="3">
        <v>4</v>
      </c>
      <c r="D46" s="159" t="s">
        <v>210</v>
      </c>
      <c r="E46" s="198"/>
      <c r="F46" s="156"/>
      <c r="G46" s="157">
        <f>MIN(最低)</f>
        <v>17.18000030517578</v>
      </c>
      <c r="H46" s="3">
        <v>19</v>
      </c>
      <c r="I46" s="256" t="s">
        <v>233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4" t="s">
        <v>0</v>
      </c>
      <c r="C1" s="214"/>
      <c r="D1" s="214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1"/>
      <c r="T1" s="1"/>
      <c r="U1" s="1"/>
      <c r="V1" s="1"/>
      <c r="W1" s="1"/>
      <c r="X1" s="1"/>
      <c r="Y1" s="1"/>
      <c r="Z1" s="226">
        <v>2001</v>
      </c>
      <c r="AA1" s="1" t="s">
        <v>2</v>
      </c>
      <c r="AB1" s="227">
        <v>9</v>
      </c>
      <c r="AC1" s="213"/>
      <c r="AD1" s="1" t="s">
        <v>3</v>
      </c>
      <c r="AE1" s="1"/>
      <c r="AF1" s="1"/>
    </row>
    <row r="2" spans="1:32" ht="12" customHeight="1">
      <c r="A2" s="222" t="s">
        <v>4</v>
      </c>
      <c r="B2" s="223">
        <v>1</v>
      </c>
      <c r="C2" s="223">
        <v>2</v>
      </c>
      <c r="D2" s="223">
        <v>3</v>
      </c>
      <c r="E2" s="223">
        <v>4</v>
      </c>
      <c r="F2" s="223">
        <v>5</v>
      </c>
      <c r="G2" s="223">
        <v>6</v>
      </c>
      <c r="H2" s="223">
        <v>7</v>
      </c>
      <c r="I2" s="223">
        <v>8</v>
      </c>
      <c r="J2" s="223">
        <v>9</v>
      </c>
      <c r="K2" s="223">
        <v>10</v>
      </c>
      <c r="L2" s="223">
        <v>11</v>
      </c>
      <c r="M2" s="223">
        <v>12</v>
      </c>
      <c r="N2" s="223">
        <v>13</v>
      </c>
      <c r="O2" s="223">
        <v>14</v>
      </c>
      <c r="P2" s="223">
        <v>15</v>
      </c>
      <c r="Q2" s="223">
        <v>16</v>
      </c>
      <c r="R2" s="223">
        <v>17</v>
      </c>
      <c r="S2" s="223">
        <v>18</v>
      </c>
      <c r="T2" s="223">
        <v>19</v>
      </c>
      <c r="U2" s="223">
        <v>20</v>
      </c>
      <c r="V2" s="223">
        <v>21</v>
      </c>
      <c r="W2" s="223">
        <v>22</v>
      </c>
      <c r="X2" s="223">
        <v>23</v>
      </c>
      <c r="Y2" s="223">
        <v>24</v>
      </c>
      <c r="Z2" s="228" t="s">
        <v>5</v>
      </c>
      <c r="AA2" s="228" t="s">
        <v>6</v>
      </c>
      <c r="AB2" s="229" t="s">
        <v>7</v>
      </c>
      <c r="AC2" s="228" t="s">
        <v>4</v>
      </c>
      <c r="AD2" s="228" t="s">
        <v>8</v>
      </c>
      <c r="AE2" s="229" t="s">
        <v>9</v>
      </c>
      <c r="AF2" s="1"/>
    </row>
    <row r="3" spans="1:32" ht="11.25" customHeight="1">
      <c r="A3" s="216">
        <v>1</v>
      </c>
      <c r="B3" s="208">
        <v>21</v>
      </c>
      <c r="C3" s="208">
        <v>20.670000076293945</v>
      </c>
      <c r="D3" s="208">
        <v>20.709999084472656</v>
      </c>
      <c r="E3" s="208">
        <v>19.950000762939453</v>
      </c>
      <c r="F3" s="208">
        <v>19.420000076293945</v>
      </c>
      <c r="G3" s="208">
        <v>20.610000610351562</v>
      </c>
      <c r="H3" s="208">
        <v>21.229999542236328</v>
      </c>
      <c r="I3" s="208">
        <v>23.010000228881836</v>
      </c>
      <c r="J3" s="208">
        <v>24.049999237060547</v>
      </c>
      <c r="K3" s="208">
        <v>24.5</v>
      </c>
      <c r="L3" s="208">
        <v>24.959999084472656</v>
      </c>
      <c r="M3" s="208">
        <v>24.350000381469727</v>
      </c>
      <c r="N3" s="208">
        <v>24.229999542236328</v>
      </c>
      <c r="O3" s="208">
        <v>24.229999542236328</v>
      </c>
      <c r="P3" s="208">
        <v>23.510000228881836</v>
      </c>
      <c r="Q3" s="208">
        <v>23.059999465942383</v>
      </c>
      <c r="R3" s="208">
        <v>22.920000076293945</v>
      </c>
      <c r="S3" s="208">
        <v>22.440000534057617</v>
      </c>
      <c r="T3" s="208">
        <v>22.270000457763672</v>
      </c>
      <c r="U3" s="208">
        <v>22.1200008392334</v>
      </c>
      <c r="V3" s="208">
        <v>21.850000381469727</v>
      </c>
      <c r="W3" s="208">
        <v>21.59000015258789</v>
      </c>
      <c r="X3" s="208">
        <v>21.59000015258789</v>
      </c>
      <c r="Y3" s="208">
        <v>21.049999237060547</v>
      </c>
      <c r="Z3" s="215">
        <f aca="true" t="shared" si="0" ref="Z3:Z32">AVERAGE(B3:Y3)</f>
        <v>22.304999987284344</v>
      </c>
      <c r="AA3" s="151">
        <v>25.559999465942383</v>
      </c>
      <c r="AB3" s="152" t="s">
        <v>250</v>
      </c>
      <c r="AC3" s="2">
        <v>1</v>
      </c>
      <c r="AD3" s="151">
        <v>19.34000015258789</v>
      </c>
      <c r="AE3" s="254" t="s">
        <v>52</v>
      </c>
      <c r="AF3" s="1"/>
    </row>
    <row r="4" spans="1:32" ht="11.25" customHeight="1">
      <c r="A4" s="216">
        <v>2</v>
      </c>
      <c r="B4" s="208">
        <v>20.6299991607666</v>
      </c>
      <c r="C4" s="208">
        <v>20.68000030517578</v>
      </c>
      <c r="D4" s="208">
        <v>19.399999618530273</v>
      </c>
      <c r="E4" s="208">
        <v>21.309999465942383</v>
      </c>
      <c r="F4" s="208">
        <v>21.530000686645508</v>
      </c>
      <c r="G4" s="208">
        <v>19.040000915527344</v>
      </c>
      <c r="H4" s="208">
        <v>22.530000686645508</v>
      </c>
      <c r="I4" s="208">
        <v>23.829999923706055</v>
      </c>
      <c r="J4" s="208">
        <v>23.829999923706055</v>
      </c>
      <c r="K4" s="208">
        <v>24.920000076293945</v>
      </c>
      <c r="L4" s="208">
        <v>25.420000076293945</v>
      </c>
      <c r="M4" s="208">
        <v>25.09000015258789</v>
      </c>
      <c r="N4" s="208">
        <v>24.1299991607666</v>
      </c>
      <c r="O4" s="208">
        <v>23.1200008392334</v>
      </c>
      <c r="P4" s="208">
        <v>23.049999237060547</v>
      </c>
      <c r="Q4" s="208">
        <v>22.790000915527344</v>
      </c>
      <c r="R4" s="208">
        <v>22.459999084472656</v>
      </c>
      <c r="S4" s="209">
        <v>22.3799991607666</v>
      </c>
      <c r="T4" s="208">
        <v>22.219999313354492</v>
      </c>
      <c r="U4" s="208">
        <v>22.09000015258789</v>
      </c>
      <c r="V4" s="208">
        <v>21.530000686645508</v>
      </c>
      <c r="W4" s="208">
        <v>21.479999542236328</v>
      </c>
      <c r="X4" s="208">
        <v>21.18000030517578</v>
      </c>
      <c r="Y4" s="208">
        <v>21.420000076293945</v>
      </c>
      <c r="Z4" s="215">
        <f t="shared" si="0"/>
        <v>22.335833311080933</v>
      </c>
      <c r="AA4" s="151">
        <v>26.170000076293945</v>
      </c>
      <c r="AB4" s="152" t="s">
        <v>251</v>
      </c>
      <c r="AC4" s="2">
        <v>2</v>
      </c>
      <c r="AD4" s="151">
        <v>17.899999618530273</v>
      </c>
      <c r="AE4" s="254" t="s">
        <v>252</v>
      </c>
      <c r="AF4" s="1"/>
    </row>
    <row r="5" spans="1:32" ht="11.25" customHeight="1">
      <c r="A5" s="216">
        <v>3</v>
      </c>
      <c r="B5" s="208">
        <v>20.969999313354492</v>
      </c>
      <c r="C5" s="208">
        <v>21.010000228881836</v>
      </c>
      <c r="D5" s="208">
        <v>21.040000915527344</v>
      </c>
      <c r="E5" s="208">
        <v>20.959999084472656</v>
      </c>
      <c r="F5" s="208">
        <v>21.260000228881836</v>
      </c>
      <c r="G5" s="208">
        <v>21.299999237060547</v>
      </c>
      <c r="H5" s="208">
        <v>21.90999984741211</v>
      </c>
      <c r="I5" s="208">
        <v>22.81999969482422</v>
      </c>
      <c r="J5" s="208">
        <v>24</v>
      </c>
      <c r="K5" s="208">
        <v>23.81999969482422</v>
      </c>
      <c r="L5" s="208">
        <v>24.3799991607666</v>
      </c>
      <c r="M5" s="208">
        <v>23.959999084472656</v>
      </c>
      <c r="N5" s="208">
        <v>23.670000076293945</v>
      </c>
      <c r="O5" s="208">
        <v>23.290000915527344</v>
      </c>
      <c r="P5" s="208">
        <v>23.139999389648438</v>
      </c>
      <c r="Q5" s="208">
        <v>21.700000762939453</v>
      </c>
      <c r="R5" s="208">
        <v>21.739999771118164</v>
      </c>
      <c r="S5" s="208">
        <v>21.600000381469727</v>
      </c>
      <c r="T5" s="208">
        <v>21.719999313354492</v>
      </c>
      <c r="U5" s="208">
        <v>21.850000381469727</v>
      </c>
      <c r="V5" s="208">
        <v>20.899999618530273</v>
      </c>
      <c r="W5" s="208">
        <v>20.770000457763672</v>
      </c>
      <c r="X5" s="208">
        <v>20.399999618530273</v>
      </c>
      <c r="Y5" s="208">
        <v>20.549999237060547</v>
      </c>
      <c r="Z5" s="215">
        <f t="shared" si="0"/>
        <v>22.03166651725769</v>
      </c>
      <c r="AA5" s="151">
        <v>24.90999984741211</v>
      </c>
      <c r="AB5" s="152" t="s">
        <v>253</v>
      </c>
      <c r="AC5" s="2">
        <v>3</v>
      </c>
      <c r="AD5" s="151">
        <v>20.290000915527344</v>
      </c>
      <c r="AE5" s="254" t="s">
        <v>254</v>
      </c>
      <c r="AF5" s="1"/>
    </row>
    <row r="6" spans="1:32" ht="11.25" customHeight="1">
      <c r="A6" s="216">
        <v>4</v>
      </c>
      <c r="B6" s="208">
        <v>20.18000030517578</v>
      </c>
      <c r="C6" s="208">
        <v>20.110000610351562</v>
      </c>
      <c r="D6" s="208">
        <v>20.020000457763672</v>
      </c>
      <c r="E6" s="208">
        <v>19.959999084472656</v>
      </c>
      <c r="F6" s="208">
        <v>20</v>
      </c>
      <c r="G6" s="208">
        <v>19.739999771118164</v>
      </c>
      <c r="H6" s="208">
        <v>19.979999542236328</v>
      </c>
      <c r="I6" s="208">
        <v>20.6299991607666</v>
      </c>
      <c r="J6" s="208">
        <v>20.6200008392334</v>
      </c>
      <c r="K6" s="208">
        <v>20.389999389648438</v>
      </c>
      <c r="L6" s="208">
        <v>20.3799991607666</v>
      </c>
      <c r="M6" s="208">
        <v>20.270000457763672</v>
      </c>
      <c r="N6" s="208">
        <v>19.790000915527344</v>
      </c>
      <c r="O6" s="208">
        <v>20.469999313354492</v>
      </c>
      <c r="P6" s="208">
        <v>21.1200008392334</v>
      </c>
      <c r="Q6" s="208">
        <v>21.020000457763672</v>
      </c>
      <c r="R6" s="208">
        <v>21.43000030517578</v>
      </c>
      <c r="S6" s="208">
        <v>21.15999984741211</v>
      </c>
      <c r="T6" s="208">
        <v>20.690000534057617</v>
      </c>
      <c r="U6" s="208">
        <v>20.1200008392334</v>
      </c>
      <c r="V6" s="208">
        <v>19.81999969482422</v>
      </c>
      <c r="W6" s="208">
        <v>19.56999969482422</v>
      </c>
      <c r="X6" s="208">
        <v>19.389999389648438</v>
      </c>
      <c r="Y6" s="208">
        <v>19.209999084472656</v>
      </c>
      <c r="Z6" s="215">
        <f t="shared" si="0"/>
        <v>20.252916653951008</v>
      </c>
      <c r="AA6" s="151">
        <v>21.6200008392334</v>
      </c>
      <c r="AB6" s="152" t="s">
        <v>255</v>
      </c>
      <c r="AC6" s="2">
        <v>4</v>
      </c>
      <c r="AD6" s="151">
        <v>19.170000076293945</v>
      </c>
      <c r="AE6" s="254" t="s">
        <v>40</v>
      </c>
      <c r="AF6" s="1"/>
    </row>
    <row r="7" spans="1:32" ht="11.25" customHeight="1">
      <c r="A7" s="216">
        <v>5</v>
      </c>
      <c r="B7" s="208">
        <v>19.139999389648438</v>
      </c>
      <c r="C7" s="208">
        <v>18.440000534057617</v>
      </c>
      <c r="D7" s="208">
        <v>19.059999465942383</v>
      </c>
      <c r="E7" s="208">
        <v>19.190000534057617</v>
      </c>
      <c r="F7" s="208">
        <v>18.639999389648438</v>
      </c>
      <c r="G7" s="208">
        <v>18.700000762939453</v>
      </c>
      <c r="H7" s="208">
        <v>20.219999313354492</v>
      </c>
      <c r="I7" s="208">
        <v>21.389999389648438</v>
      </c>
      <c r="J7" s="208">
        <v>22.639999389648438</v>
      </c>
      <c r="K7" s="208">
        <v>22.850000381469727</v>
      </c>
      <c r="L7" s="208">
        <v>23.049999237060547</v>
      </c>
      <c r="M7" s="208">
        <v>23.84000015258789</v>
      </c>
      <c r="N7" s="208">
        <v>22.959999084472656</v>
      </c>
      <c r="O7" s="208">
        <v>22.299999237060547</v>
      </c>
      <c r="P7" s="208">
        <v>22.219999313354492</v>
      </c>
      <c r="Q7" s="208">
        <v>21.40999984741211</v>
      </c>
      <c r="R7" s="208">
        <v>21.170000076293945</v>
      </c>
      <c r="S7" s="208">
        <v>20.950000762939453</v>
      </c>
      <c r="T7" s="208">
        <v>20.950000762939453</v>
      </c>
      <c r="U7" s="208">
        <v>20.719999313354492</v>
      </c>
      <c r="V7" s="208">
        <v>20.540000915527344</v>
      </c>
      <c r="W7" s="208">
        <v>20.280000686645508</v>
      </c>
      <c r="X7" s="208">
        <v>20.030000686645508</v>
      </c>
      <c r="Y7" s="208">
        <v>19.799999237060547</v>
      </c>
      <c r="Z7" s="215">
        <f t="shared" si="0"/>
        <v>20.8537499109904</v>
      </c>
      <c r="AA7" s="151">
        <v>24.1200008392334</v>
      </c>
      <c r="AB7" s="152" t="s">
        <v>256</v>
      </c>
      <c r="AC7" s="2">
        <v>5</v>
      </c>
      <c r="AD7" s="151">
        <v>18.139999389648438</v>
      </c>
      <c r="AE7" s="254" t="s">
        <v>243</v>
      </c>
      <c r="AF7" s="1"/>
    </row>
    <row r="8" spans="1:32" ht="11.25" customHeight="1">
      <c r="A8" s="216">
        <v>6</v>
      </c>
      <c r="B8" s="208">
        <v>19.84000015258789</v>
      </c>
      <c r="C8" s="208">
        <v>19.65999984741211</v>
      </c>
      <c r="D8" s="208">
        <v>19.450000762939453</v>
      </c>
      <c r="E8" s="208">
        <v>19.290000915527344</v>
      </c>
      <c r="F8" s="208">
        <v>19.190000534057617</v>
      </c>
      <c r="G8" s="208">
        <v>19.200000762939453</v>
      </c>
      <c r="H8" s="208">
        <v>19.65999984741211</v>
      </c>
      <c r="I8" s="208">
        <v>20.219999313354492</v>
      </c>
      <c r="J8" s="208">
        <v>20.959999084472656</v>
      </c>
      <c r="K8" s="208">
        <v>21.81999969482422</v>
      </c>
      <c r="L8" s="208">
        <v>21.889999389648438</v>
      </c>
      <c r="M8" s="208">
        <v>22.549999237060547</v>
      </c>
      <c r="N8" s="208">
        <v>22.020000457763672</v>
      </c>
      <c r="O8" s="208">
        <v>21.3700008392334</v>
      </c>
      <c r="P8" s="208">
        <v>21.450000762939453</v>
      </c>
      <c r="Q8" s="208">
        <v>21.170000076293945</v>
      </c>
      <c r="R8" s="208">
        <v>20.639999389648438</v>
      </c>
      <c r="S8" s="208">
        <v>20.350000381469727</v>
      </c>
      <c r="T8" s="208">
        <v>20.15999984741211</v>
      </c>
      <c r="U8" s="208">
        <v>20.059999465942383</v>
      </c>
      <c r="V8" s="208">
        <v>20.139999389648438</v>
      </c>
      <c r="W8" s="208">
        <v>19.520000457763672</v>
      </c>
      <c r="X8" s="208">
        <v>19.780000686645508</v>
      </c>
      <c r="Y8" s="208">
        <v>19.6200008392334</v>
      </c>
      <c r="Z8" s="215">
        <f t="shared" si="0"/>
        <v>20.417083422342937</v>
      </c>
      <c r="AA8" s="151">
        <v>22.940000534057617</v>
      </c>
      <c r="AB8" s="152" t="s">
        <v>241</v>
      </c>
      <c r="AC8" s="2">
        <v>6</v>
      </c>
      <c r="AD8" s="151">
        <v>19.09000015258789</v>
      </c>
      <c r="AE8" s="254" t="s">
        <v>257</v>
      </c>
      <c r="AF8" s="1"/>
    </row>
    <row r="9" spans="1:32" ht="11.25" customHeight="1">
      <c r="A9" s="216">
        <v>7</v>
      </c>
      <c r="B9" s="208">
        <v>19.219999313354492</v>
      </c>
      <c r="C9" s="208">
        <v>19.360000610351562</v>
      </c>
      <c r="D9" s="208">
        <v>19.360000610351562</v>
      </c>
      <c r="E9" s="208">
        <v>19.110000610351562</v>
      </c>
      <c r="F9" s="208">
        <v>18.75</v>
      </c>
      <c r="G9" s="208">
        <v>19.350000381469727</v>
      </c>
      <c r="H9" s="208">
        <v>20.209999084472656</v>
      </c>
      <c r="I9" s="208">
        <v>20.809999465942383</v>
      </c>
      <c r="J9" s="208">
        <v>21.59000015258789</v>
      </c>
      <c r="K9" s="208">
        <v>22.040000915527344</v>
      </c>
      <c r="L9" s="208">
        <v>22.739999771118164</v>
      </c>
      <c r="M9" s="208">
        <v>23.899999618530273</v>
      </c>
      <c r="N9" s="208">
        <v>24.190000534057617</v>
      </c>
      <c r="O9" s="208">
        <v>23.6299991607666</v>
      </c>
      <c r="P9" s="208">
        <v>23.56999969482422</v>
      </c>
      <c r="Q9" s="208">
        <v>23.450000762939453</v>
      </c>
      <c r="R9" s="208">
        <v>23.3799991607666</v>
      </c>
      <c r="S9" s="208">
        <v>23.559999465942383</v>
      </c>
      <c r="T9" s="208">
        <v>23.329999923706055</v>
      </c>
      <c r="U9" s="208">
        <v>23.610000610351562</v>
      </c>
      <c r="V9" s="208">
        <v>23.3700008392334</v>
      </c>
      <c r="W9" s="208">
        <v>23.149999618530273</v>
      </c>
      <c r="X9" s="208">
        <v>23.520000457763672</v>
      </c>
      <c r="Y9" s="208">
        <v>23.020000457763672</v>
      </c>
      <c r="Z9" s="215">
        <f t="shared" si="0"/>
        <v>22.009166717529297</v>
      </c>
      <c r="AA9" s="151">
        <v>24.860000610351562</v>
      </c>
      <c r="AB9" s="152" t="s">
        <v>258</v>
      </c>
      <c r="AC9" s="2">
        <v>7</v>
      </c>
      <c r="AD9" s="151">
        <v>18.530000686645508</v>
      </c>
      <c r="AE9" s="254" t="s">
        <v>42</v>
      </c>
      <c r="AF9" s="1"/>
    </row>
    <row r="10" spans="1:32" ht="11.25" customHeight="1">
      <c r="A10" s="216">
        <v>8</v>
      </c>
      <c r="B10" s="208">
        <v>22.5</v>
      </c>
      <c r="C10" s="208">
        <v>22.6200008392334</v>
      </c>
      <c r="D10" s="208">
        <v>22.309999465942383</v>
      </c>
      <c r="E10" s="208">
        <v>21.8799991607666</v>
      </c>
      <c r="F10" s="208">
        <v>21.3799991607666</v>
      </c>
      <c r="G10" s="208">
        <v>21.959999084472656</v>
      </c>
      <c r="H10" s="208">
        <v>22.579999923706055</v>
      </c>
      <c r="I10" s="208">
        <v>23.209999084472656</v>
      </c>
      <c r="J10" s="208">
        <v>24.84000015258789</v>
      </c>
      <c r="K10" s="208">
        <v>25.889999389648438</v>
      </c>
      <c r="L10" s="208">
        <v>26.239999771118164</v>
      </c>
      <c r="M10" s="208">
        <v>27.8700008392334</v>
      </c>
      <c r="N10" s="208">
        <v>27.1200008392334</v>
      </c>
      <c r="O10" s="208">
        <v>26.8799991607666</v>
      </c>
      <c r="P10" s="208">
        <v>26.059999465942383</v>
      </c>
      <c r="Q10" s="208">
        <v>25.049999237060547</v>
      </c>
      <c r="R10" s="208">
        <v>23.860000610351562</v>
      </c>
      <c r="S10" s="208">
        <v>23.940000534057617</v>
      </c>
      <c r="T10" s="208">
        <v>24.09000015258789</v>
      </c>
      <c r="U10" s="208">
        <v>24.389999389648438</v>
      </c>
      <c r="V10" s="208">
        <v>24.709999084472656</v>
      </c>
      <c r="W10" s="208">
        <v>24.389999389648438</v>
      </c>
      <c r="X10" s="208">
        <v>24.459999084472656</v>
      </c>
      <c r="Y10" s="208">
        <v>24.43000030517578</v>
      </c>
      <c r="Z10" s="215">
        <f t="shared" si="0"/>
        <v>24.27749975522359</v>
      </c>
      <c r="AA10" s="151">
        <v>28.049999237060547</v>
      </c>
      <c r="AB10" s="152" t="s">
        <v>105</v>
      </c>
      <c r="AC10" s="2">
        <v>8</v>
      </c>
      <c r="AD10" s="151">
        <v>20.950000762939453</v>
      </c>
      <c r="AE10" s="254" t="s">
        <v>259</v>
      </c>
      <c r="AF10" s="1"/>
    </row>
    <row r="11" spans="1:32" ht="11.25" customHeight="1">
      <c r="A11" s="216">
        <v>9</v>
      </c>
      <c r="B11" s="208">
        <v>24.469999313354492</v>
      </c>
      <c r="C11" s="208">
        <v>24.440000534057617</v>
      </c>
      <c r="D11" s="208">
        <v>24.450000762939453</v>
      </c>
      <c r="E11" s="208">
        <v>24.489999771118164</v>
      </c>
      <c r="F11" s="208">
        <v>24.3799991607666</v>
      </c>
      <c r="G11" s="208">
        <v>24.610000610351562</v>
      </c>
      <c r="H11" s="208">
        <v>25.239999771118164</v>
      </c>
      <c r="I11" s="208">
        <v>25.649999618530273</v>
      </c>
      <c r="J11" s="208">
        <v>26.110000610351562</v>
      </c>
      <c r="K11" s="208">
        <v>27.549999237060547</v>
      </c>
      <c r="L11" s="208">
        <v>26.280000686645508</v>
      </c>
      <c r="M11" s="208">
        <v>26.459999084472656</v>
      </c>
      <c r="N11" s="208">
        <v>26.559999465942383</v>
      </c>
      <c r="O11" s="208">
        <v>26.049999237060547</v>
      </c>
      <c r="P11" s="208">
        <v>25.860000610351562</v>
      </c>
      <c r="Q11" s="208">
        <v>26.170000076293945</v>
      </c>
      <c r="R11" s="208">
        <v>25.56999969482422</v>
      </c>
      <c r="S11" s="208">
        <v>24.709999084472656</v>
      </c>
      <c r="T11" s="208">
        <v>24.610000610351562</v>
      </c>
      <c r="U11" s="208">
        <v>24.559999465942383</v>
      </c>
      <c r="V11" s="208">
        <v>24.600000381469727</v>
      </c>
      <c r="W11" s="208">
        <v>24.290000915527344</v>
      </c>
      <c r="X11" s="208">
        <v>24.260000228881836</v>
      </c>
      <c r="Y11" s="208">
        <v>24.280000686645508</v>
      </c>
      <c r="Z11" s="215">
        <f t="shared" si="0"/>
        <v>25.235416650772095</v>
      </c>
      <c r="AA11" s="151">
        <v>28.059999465942383</v>
      </c>
      <c r="AB11" s="152" t="s">
        <v>260</v>
      </c>
      <c r="AC11" s="2">
        <v>9</v>
      </c>
      <c r="AD11" s="151">
        <v>24.200000762939453</v>
      </c>
      <c r="AE11" s="254" t="s">
        <v>261</v>
      </c>
      <c r="AF11" s="1"/>
    </row>
    <row r="12" spans="1:32" ht="11.25" customHeight="1">
      <c r="A12" s="224">
        <v>10</v>
      </c>
      <c r="B12" s="210">
        <v>24.18000030517578</v>
      </c>
      <c r="C12" s="210">
        <v>24.350000381469727</v>
      </c>
      <c r="D12" s="210">
        <v>24.5</v>
      </c>
      <c r="E12" s="210">
        <v>24.280000686645508</v>
      </c>
      <c r="F12" s="210">
        <v>24.360000610351562</v>
      </c>
      <c r="G12" s="210">
        <v>24.399999618530273</v>
      </c>
      <c r="H12" s="210">
        <v>24.5</v>
      </c>
      <c r="I12" s="210">
        <v>24.59000015258789</v>
      </c>
      <c r="J12" s="210">
        <v>25.209999084472656</v>
      </c>
      <c r="K12" s="210">
        <v>25.15999984741211</v>
      </c>
      <c r="L12" s="210">
        <v>25.790000915527344</v>
      </c>
      <c r="M12" s="210">
        <v>25.5</v>
      </c>
      <c r="N12" s="210">
        <v>25.079999923706055</v>
      </c>
      <c r="O12" s="210">
        <v>24.899999618530273</v>
      </c>
      <c r="P12" s="210">
        <v>25.1200008392334</v>
      </c>
      <c r="Q12" s="210">
        <v>25.020000457763672</v>
      </c>
      <c r="R12" s="210">
        <v>24.93000030517578</v>
      </c>
      <c r="S12" s="210">
        <v>24.770000457763672</v>
      </c>
      <c r="T12" s="210">
        <v>24.639999389648438</v>
      </c>
      <c r="U12" s="210">
        <v>24.8799991607666</v>
      </c>
      <c r="V12" s="210">
        <v>24.84000015258789</v>
      </c>
      <c r="W12" s="210">
        <v>24.690000534057617</v>
      </c>
      <c r="X12" s="210">
        <v>24.829999923706055</v>
      </c>
      <c r="Y12" s="210">
        <v>24.760000228881836</v>
      </c>
      <c r="Z12" s="225">
        <f t="shared" si="0"/>
        <v>24.803333441416424</v>
      </c>
      <c r="AA12" s="157">
        <v>25.84000015258789</v>
      </c>
      <c r="AB12" s="211" t="s">
        <v>262</v>
      </c>
      <c r="AC12" s="212">
        <v>10</v>
      </c>
      <c r="AD12" s="157">
        <v>24.149999618530273</v>
      </c>
      <c r="AE12" s="255" t="s">
        <v>149</v>
      </c>
      <c r="AF12" s="1"/>
    </row>
    <row r="13" spans="1:32" ht="11.25" customHeight="1">
      <c r="A13" s="216">
        <v>11</v>
      </c>
      <c r="B13" s="208">
        <v>24.729999542236328</v>
      </c>
      <c r="C13" s="208">
        <v>24.719999313354492</v>
      </c>
      <c r="D13" s="208">
        <v>24.639999389648438</v>
      </c>
      <c r="E13" s="208">
        <v>24.5</v>
      </c>
      <c r="F13" s="208">
        <v>24.079999923706055</v>
      </c>
      <c r="G13" s="208">
        <v>23.75</v>
      </c>
      <c r="H13" s="208">
        <v>24.18000030517578</v>
      </c>
      <c r="I13" s="208">
        <v>24.459999084472656</v>
      </c>
      <c r="J13" s="208">
        <v>24.3799991607666</v>
      </c>
      <c r="K13" s="208">
        <v>24.229999542236328</v>
      </c>
      <c r="L13" s="208">
        <v>24.440000534057617</v>
      </c>
      <c r="M13" s="208">
        <v>24.420000076293945</v>
      </c>
      <c r="N13" s="208">
        <v>24.56999969482422</v>
      </c>
      <c r="O13" s="208">
        <v>24.18000030517578</v>
      </c>
      <c r="P13" s="208">
        <v>24.149999618530273</v>
      </c>
      <c r="Q13" s="208">
        <v>23.950000762939453</v>
      </c>
      <c r="R13" s="208">
        <v>24.030000686645508</v>
      </c>
      <c r="S13" s="208">
        <v>24.389999389648438</v>
      </c>
      <c r="T13" s="208">
        <v>24.190000534057617</v>
      </c>
      <c r="U13" s="208">
        <v>24.15999984741211</v>
      </c>
      <c r="V13" s="208">
        <v>24.100000381469727</v>
      </c>
      <c r="W13" s="208">
        <v>24.170000076293945</v>
      </c>
      <c r="X13" s="208">
        <v>24.420000076293945</v>
      </c>
      <c r="Y13" s="208">
        <v>24.270000457763672</v>
      </c>
      <c r="Z13" s="215">
        <f t="shared" si="0"/>
        <v>24.296249945958454</v>
      </c>
      <c r="AA13" s="151">
        <v>24.889999389648438</v>
      </c>
      <c r="AB13" s="152" t="s">
        <v>263</v>
      </c>
      <c r="AC13" s="2">
        <v>11</v>
      </c>
      <c r="AD13" s="151">
        <v>23.639999389648438</v>
      </c>
      <c r="AE13" s="254" t="s">
        <v>264</v>
      </c>
      <c r="AF13" s="1"/>
    </row>
    <row r="14" spans="1:32" ht="11.25" customHeight="1">
      <c r="A14" s="216">
        <v>12</v>
      </c>
      <c r="B14" s="208">
        <v>23.5</v>
      </c>
      <c r="C14" s="208">
        <v>23.56999969482422</v>
      </c>
      <c r="D14" s="208">
        <v>23</v>
      </c>
      <c r="E14" s="208">
        <v>23.020000457763672</v>
      </c>
      <c r="F14" s="208">
        <v>22.950000762939453</v>
      </c>
      <c r="G14" s="208">
        <v>22.709999084472656</v>
      </c>
      <c r="H14" s="208">
        <v>23.049999237060547</v>
      </c>
      <c r="I14" s="208">
        <v>24.329999923706055</v>
      </c>
      <c r="J14" s="208">
        <v>25.850000381469727</v>
      </c>
      <c r="K14" s="208">
        <v>27.170000076293945</v>
      </c>
      <c r="L14" s="208">
        <v>27.18000030517578</v>
      </c>
      <c r="M14" s="208">
        <v>27.700000762939453</v>
      </c>
      <c r="N14" s="208">
        <v>27.649999618530273</v>
      </c>
      <c r="O14" s="208">
        <v>26.780000686645508</v>
      </c>
      <c r="P14" s="208">
        <v>27.200000762939453</v>
      </c>
      <c r="Q14" s="208">
        <v>27.6299991607666</v>
      </c>
      <c r="R14" s="208">
        <v>26.010000228881836</v>
      </c>
      <c r="S14" s="208">
        <v>23.780000686645508</v>
      </c>
      <c r="T14" s="208">
        <v>22.899999618530273</v>
      </c>
      <c r="U14" s="208">
        <v>22.979999542236328</v>
      </c>
      <c r="V14" s="208">
        <v>23.059999465942383</v>
      </c>
      <c r="W14" s="208">
        <v>22.510000228881836</v>
      </c>
      <c r="X14" s="208">
        <v>22.209999084472656</v>
      </c>
      <c r="Y14" s="208">
        <v>21.920000076293945</v>
      </c>
      <c r="Z14" s="215">
        <f t="shared" si="0"/>
        <v>24.52749999364217</v>
      </c>
      <c r="AA14" s="151">
        <v>28.469999313354492</v>
      </c>
      <c r="AB14" s="152" t="s">
        <v>265</v>
      </c>
      <c r="AC14" s="2">
        <v>12</v>
      </c>
      <c r="AD14" s="151">
        <v>21.8799991607666</v>
      </c>
      <c r="AE14" s="254" t="s">
        <v>266</v>
      </c>
      <c r="AF14" s="1"/>
    </row>
    <row r="15" spans="1:32" ht="11.25" customHeight="1">
      <c r="A15" s="216">
        <v>13</v>
      </c>
      <c r="B15" s="208">
        <v>21.75</v>
      </c>
      <c r="C15" s="208">
        <v>21.809999465942383</v>
      </c>
      <c r="D15" s="208">
        <v>22.040000915527344</v>
      </c>
      <c r="E15" s="208">
        <v>22.239999771118164</v>
      </c>
      <c r="F15" s="208">
        <v>22.1299991607666</v>
      </c>
      <c r="G15" s="208">
        <v>22.100000381469727</v>
      </c>
      <c r="H15" s="208">
        <v>23.3799991607666</v>
      </c>
      <c r="I15" s="208">
        <v>25.100000381469727</v>
      </c>
      <c r="J15" s="208">
        <v>24.6299991607666</v>
      </c>
      <c r="K15" s="208">
        <v>23.65999984741211</v>
      </c>
      <c r="L15" s="208">
        <v>23.149999618530273</v>
      </c>
      <c r="M15" s="208">
        <v>24.299999237060547</v>
      </c>
      <c r="N15" s="208">
        <v>25.030000686645508</v>
      </c>
      <c r="O15" s="208">
        <v>24.8799991607666</v>
      </c>
      <c r="P15" s="208">
        <v>24.020000457763672</v>
      </c>
      <c r="Q15" s="208">
        <v>22.979999542236328</v>
      </c>
      <c r="R15" s="208">
        <v>21.600000381469727</v>
      </c>
      <c r="S15" s="208">
        <v>21.399999618530273</v>
      </c>
      <c r="T15" s="208">
        <v>21.670000076293945</v>
      </c>
      <c r="U15" s="208">
        <v>22.139999389648438</v>
      </c>
      <c r="V15" s="208">
        <v>23.030000686645508</v>
      </c>
      <c r="W15" s="208">
        <v>23.350000381469727</v>
      </c>
      <c r="X15" s="208">
        <v>22.639999389648438</v>
      </c>
      <c r="Y15" s="208">
        <v>22</v>
      </c>
      <c r="Z15" s="215">
        <f t="shared" si="0"/>
        <v>22.959583202997845</v>
      </c>
      <c r="AA15" s="151">
        <v>25.329999923706055</v>
      </c>
      <c r="AB15" s="152" t="s">
        <v>267</v>
      </c>
      <c r="AC15" s="2">
        <v>13</v>
      </c>
      <c r="AD15" s="151">
        <v>21.360000610351562</v>
      </c>
      <c r="AE15" s="254" t="s">
        <v>268</v>
      </c>
      <c r="AF15" s="1"/>
    </row>
    <row r="16" spans="1:32" ht="11.25" customHeight="1">
      <c r="A16" s="216">
        <v>14</v>
      </c>
      <c r="B16" s="208">
        <v>22.200000762939453</v>
      </c>
      <c r="C16" s="208">
        <v>22.399999618530273</v>
      </c>
      <c r="D16" s="208">
        <v>22.229999542236328</v>
      </c>
      <c r="E16" s="208">
        <v>22.059999465942383</v>
      </c>
      <c r="F16" s="208">
        <v>22.1299991607666</v>
      </c>
      <c r="G16" s="208">
        <v>22.15999984741211</v>
      </c>
      <c r="H16" s="208">
        <v>22.530000686645508</v>
      </c>
      <c r="I16" s="208">
        <v>22.790000915527344</v>
      </c>
      <c r="J16" s="208">
        <v>23.860000610351562</v>
      </c>
      <c r="K16" s="208">
        <v>24.979999542236328</v>
      </c>
      <c r="L16" s="208">
        <v>24.760000228881836</v>
      </c>
      <c r="M16" s="208">
        <v>24.729999542236328</v>
      </c>
      <c r="N16" s="208">
        <v>24.690000534057617</v>
      </c>
      <c r="O16" s="208">
        <v>24.040000915527344</v>
      </c>
      <c r="P16" s="208">
        <v>24.200000762939453</v>
      </c>
      <c r="Q16" s="208">
        <v>23.280000686645508</v>
      </c>
      <c r="R16" s="208">
        <v>22.760000228881836</v>
      </c>
      <c r="S16" s="208">
        <v>22.350000381469727</v>
      </c>
      <c r="T16" s="208">
        <v>22.190000534057617</v>
      </c>
      <c r="U16" s="208">
        <v>22.020000457763672</v>
      </c>
      <c r="V16" s="208">
        <v>21.920000076293945</v>
      </c>
      <c r="W16" s="208">
        <v>21.700000762939453</v>
      </c>
      <c r="X16" s="208">
        <v>21.56999969482422</v>
      </c>
      <c r="Y16" s="208">
        <v>21.530000686645508</v>
      </c>
      <c r="Z16" s="215">
        <f t="shared" si="0"/>
        <v>22.878333568572998</v>
      </c>
      <c r="AA16" s="151">
        <v>25.579999923706055</v>
      </c>
      <c r="AB16" s="152" t="s">
        <v>96</v>
      </c>
      <c r="AC16" s="2">
        <v>14</v>
      </c>
      <c r="AD16" s="151">
        <v>21.489999771118164</v>
      </c>
      <c r="AE16" s="254" t="s">
        <v>266</v>
      </c>
      <c r="AF16" s="1"/>
    </row>
    <row r="17" spans="1:32" ht="11.25" customHeight="1">
      <c r="A17" s="216">
        <v>15</v>
      </c>
      <c r="B17" s="208">
        <v>21.579999923706055</v>
      </c>
      <c r="C17" s="208">
        <v>21.75</v>
      </c>
      <c r="D17" s="208">
        <v>21.770000457763672</v>
      </c>
      <c r="E17" s="208">
        <v>21.700000762939453</v>
      </c>
      <c r="F17" s="208">
        <v>21.649999618530273</v>
      </c>
      <c r="G17" s="208">
        <v>21.84000015258789</v>
      </c>
      <c r="H17" s="208">
        <v>22.31999969482422</v>
      </c>
      <c r="I17" s="208">
        <v>22.8700008392334</v>
      </c>
      <c r="J17" s="208">
        <v>23.850000381469727</v>
      </c>
      <c r="K17" s="208">
        <v>24.940000534057617</v>
      </c>
      <c r="L17" s="208">
        <v>24.59000015258789</v>
      </c>
      <c r="M17" s="208">
        <v>25.06999969482422</v>
      </c>
      <c r="N17" s="208">
        <v>24.739999771118164</v>
      </c>
      <c r="O17" s="208">
        <v>24.639999389648438</v>
      </c>
      <c r="P17" s="208">
        <v>24.34000015258789</v>
      </c>
      <c r="Q17" s="208">
        <v>24.030000686645508</v>
      </c>
      <c r="R17" s="208">
        <v>24.170000076293945</v>
      </c>
      <c r="S17" s="208">
        <v>24.200000762939453</v>
      </c>
      <c r="T17" s="208">
        <v>24.360000610351562</v>
      </c>
      <c r="U17" s="208">
        <v>24.40999984741211</v>
      </c>
      <c r="V17" s="208">
        <v>24.040000915527344</v>
      </c>
      <c r="W17" s="208">
        <v>24.149999618530273</v>
      </c>
      <c r="X17" s="208">
        <v>23.940000534057617</v>
      </c>
      <c r="Y17" s="208">
        <v>23.729999542236328</v>
      </c>
      <c r="Z17" s="215">
        <f t="shared" si="0"/>
        <v>23.52833350499471</v>
      </c>
      <c r="AA17" s="151">
        <v>26.3700008392334</v>
      </c>
      <c r="AB17" s="152" t="s">
        <v>269</v>
      </c>
      <c r="AC17" s="2">
        <v>15</v>
      </c>
      <c r="AD17" s="151">
        <v>21.510000228881836</v>
      </c>
      <c r="AE17" s="254" t="s">
        <v>34</v>
      </c>
      <c r="AF17" s="1"/>
    </row>
    <row r="18" spans="1:32" ht="11.25" customHeight="1">
      <c r="A18" s="216">
        <v>16</v>
      </c>
      <c r="B18" s="208">
        <v>23.31999969482422</v>
      </c>
      <c r="C18" s="208">
        <v>23.290000915527344</v>
      </c>
      <c r="D18" s="208">
        <v>23.420000076293945</v>
      </c>
      <c r="E18" s="208">
        <v>23.59000015258789</v>
      </c>
      <c r="F18" s="208">
        <v>23.209999084472656</v>
      </c>
      <c r="G18" s="208">
        <v>23.110000610351562</v>
      </c>
      <c r="H18" s="208">
        <v>23.110000610351562</v>
      </c>
      <c r="I18" s="208">
        <v>23.239999771118164</v>
      </c>
      <c r="J18" s="208">
        <v>24.15999984741211</v>
      </c>
      <c r="K18" s="208">
        <v>24.389999389648438</v>
      </c>
      <c r="L18" s="208">
        <v>24.959999084472656</v>
      </c>
      <c r="M18" s="208">
        <v>25.440000534057617</v>
      </c>
      <c r="N18" s="208">
        <v>24.549999237060547</v>
      </c>
      <c r="O18" s="208">
        <v>24.31999969482422</v>
      </c>
      <c r="P18" s="208">
        <v>24.700000762939453</v>
      </c>
      <c r="Q18" s="208">
        <v>23.780000686645508</v>
      </c>
      <c r="R18" s="208">
        <v>22.790000915527344</v>
      </c>
      <c r="S18" s="208">
        <v>21.799999237060547</v>
      </c>
      <c r="T18" s="208">
        <v>21.350000381469727</v>
      </c>
      <c r="U18" s="208">
        <v>21.15999984741211</v>
      </c>
      <c r="V18" s="208">
        <v>21.139999389648438</v>
      </c>
      <c r="W18" s="208">
        <v>20.770000457763672</v>
      </c>
      <c r="X18" s="208">
        <v>20.670000076293945</v>
      </c>
      <c r="Y18" s="208">
        <v>20.760000228881836</v>
      </c>
      <c r="Z18" s="215">
        <f t="shared" si="0"/>
        <v>23.042916695276897</v>
      </c>
      <c r="AA18" s="151">
        <v>25.93000030517578</v>
      </c>
      <c r="AB18" s="152" t="s">
        <v>270</v>
      </c>
      <c r="AC18" s="2">
        <v>16</v>
      </c>
      <c r="AD18" s="151">
        <v>20.540000915527344</v>
      </c>
      <c r="AE18" s="254" t="s">
        <v>271</v>
      </c>
      <c r="AF18" s="1"/>
    </row>
    <row r="19" spans="1:32" ht="11.25" customHeight="1">
      <c r="A19" s="216">
        <v>17</v>
      </c>
      <c r="B19" s="208">
        <v>20.6200008392334</v>
      </c>
      <c r="C19" s="208">
        <v>20.399999618530273</v>
      </c>
      <c r="D19" s="208">
        <v>20.299999237060547</v>
      </c>
      <c r="E19" s="208">
        <v>20.219999313354492</v>
      </c>
      <c r="F19" s="208">
        <v>20.15999984741211</v>
      </c>
      <c r="G19" s="208">
        <v>19.860000610351562</v>
      </c>
      <c r="H19" s="208">
        <v>20.459999084472656</v>
      </c>
      <c r="I19" s="208">
        <v>21.809999465942383</v>
      </c>
      <c r="J19" s="208">
        <v>23.3700008392334</v>
      </c>
      <c r="K19" s="208">
        <v>23.260000228881836</v>
      </c>
      <c r="L19" s="208">
        <v>23.719999313354492</v>
      </c>
      <c r="M19" s="208">
        <v>24.100000381469727</v>
      </c>
      <c r="N19" s="208">
        <v>23.84000015258789</v>
      </c>
      <c r="O19" s="208">
        <v>24.290000915527344</v>
      </c>
      <c r="P19" s="208">
        <v>23.559999465942383</v>
      </c>
      <c r="Q19" s="208">
        <v>22.920000076293945</v>
      </c>
      <c r="R19" s="208">
        <v>23.18000030517578</v>
      </c>
      <c r="S19" s="208">
        <v>22.799999237060547</v>
      </c>
      <c r="T19" s="208">
        <v>22.3700008392334</v>
      </c>
      <c r="U19" s="208">
        <v>22.260000228881836</v>
      </c>
      <c r="V19" s="208">
        <v>21.219999313354492</v>
      </c>
      <c r="W19" s="208">
        <v>20.729999542236328</v>
      </c>
      <c r="X19" s="208">
        <v>20.6200008392334</v>
      </c>
      <c r="Y19" s="208">
        <v>20.549999237060547</v>
      </c>
      <c r="Z19" s="215">
        <f t="shared" si="0"/>
        <v>21.942499955495197</v>
      </c>
      <c r="AA19" s="151">
        <v>25.290000915527344</v>
      </c>
      <c r="AB19" s="152" t="s">
        <v>137</v>
      </c>
      <c r="AC19" s="2">
        <v>17</v>
      </c>
      <c r="AD19" s="151">
        <v>19.809999465942383</v>
      </c>
      <c r="AE19" s="254" t="s">
        <v>272</v>
      </c>
      <c r="AF19" s="1"/>
    </row>
    <row r="20" spans="1:32" ht="11.25" customHeight="1">
      <c r="A20" s="216">
        <v>18</v>
      </c>
      <c r="B20" s="208">
        <v>20.43000030517578</v>
      </c>
      <c r="C20" s="208">
        <v>21.1200008392334</v>
      </c>
      <c r="D20" s="208">
        <v>20.270000457763672</v>
      </c>
      <c r="E20" s="208">
        <v>20.5</v>
      </c>
      <c r="F20" s="208">
        <v>20.8700008392334</v>
      </c>
      <c r="G20" s="208">
        <v>20.639999389648438</v>
      </c>
      <c r="H20" s="208">
        <v>21.110000610351562</v>
      </c>
      <c r="I20" s="208">
        <v>22.280000686645508</v>
      </c>
      <c r="J20" s="208">
        <v>23.549999237060547</v>
      </c>
      <c r="K20" s="208">
        <v>24.770000457763672</v>
      </c>
      <c r="L20" s="208">
        <v>27.260000228881836</v>
      </c>
      <c r="M20" s="208">
        <v>26.84000015258789</v>
      </c>
      <c r="N20" s="208">
        <v>25.979999542236328</v>
      </c>
      <c r="O20" s="208">
        <v>25.43000030517578</v>
      </c>
      <c r="P20" s="208">
        <v>25.600000381469727</v>
      </c>
      <c r="Q20" s="208">
        <v>25.739999771118164</v>
      </c>
      <c r="R20" s="208">
        <v>25.809999465942383</v>
      </c>
      <c r="S20" s="208">
        <v>25.68000030517578</v>
      </c>
      <c r="T20" s="208">
        <v>25.190000534057617</v>
      </c>
      <c r="U20" s="208">
        <v>25.559999465942383</v>
      </c>
      <c r="V20" s="208">
        <v>24.950000762939453</v>
      </c>
      <c r="W20" s="208">
        <v>24.760000228881836</v>
      </c>
      <c r="X20" s="208">
        <v>24.299999237060547</v>
      </c>
      <c r="Y20" s="208">
        <v>24.010000228881836</v>
      </c>
      <c r="Z20" s="215">
        <f t="shared" si="0"/>
        <v>23.860416809717815</v>
      </c>
      <c r="AA20" s="151">
        <v>28.790000915527344</v>
      </c>
      <c r="AB20" s="152" t="s">
        <v>250</v>
      </c>
      <c r="AC20" s="2">
        <v>18</v>
      </c>
      <c r="AD20" s="151">
        <v>20.1299991607666</v>
      </c>
      <c r="AE20" s="254" t="s">
        <v>273</v>
      </c>
      <c r="AF20" s="1"/>
    </row>
    <row r="21" spans="1:32" ht="11.25" customHeight="1">
      <c r="A21" s="216">
        <v>19</v>
      </c>
      <c r="B21" s="208">
        <v>22.610000610351562</v>
      </c>
      <c r="C21" s="208">
        <v>22.530000686645508</v>
      </c>
      <c r="D21" s="208">
        <v>22.489999771118164</v>
      </c>
      <c r="E21" s="208">
        <v>21.950000762939453</v>
      </c>
      <c r="F21" s="208">
        <v>21.56999969482422</v>
      </c>
      <c r="G21" s="208">
        <v>22.110000610351562</v>
      </c>
      <c r="H21" s="208">
        <v>22.3799991607666</v>
      </c>
      <c r="I21" s="208">
        <v>24.440000534057617</v>
      </c>
      <c r="J21" s="208">
        <v>25.3700008392334</v>
      </c>
      <c r="K21" s="208">
        <v>24.479999542236328</v>
      </c>
      <c r="L21" s="208">
        <v>24.670000076293945</v>
      </c>
      <c r="M21" s="208">
        <v>23.81999969482422</v>
      </c>
      <c r="N21" s="208">
        <v>24.079999923706055</v>
      </c>
      <c r="O21" s="208">
        <v>24.1299991607666</v>
      </c>
      <c r="P21" s="208">
        <v>23.940000534057617</v>
      </c>
      <c r="Q21" s="208">
        <v>23.709999084472656</v>
      </c>
      <c r="R21" s="208">
        <v>23.020000457763672</v>
      </c>
      <c r="S21" s="208">
        <v>22.6200008392334</v>
      </c>
      <c r="T21" s="208">
        <v>22.229999542236328</v>
      </c>
      <c r="U21" s="208">
        <v>21.889999389648438</v>
      </c>
      <c r="V21" s="208">
        <v>21.670000076293945</v>
      </c>
      <c r="W21" s="208">
        <v>21.690000534057617</v>
      </c>
      <c r="X21" s="208">
        <v>22</v>
      </c>
      <c r="Y21" s="208">
        <v>22.299999237060547</v>
      </c>
      <c r="Z21" s="215">
        <f t="shared" si="0"/>
        <v>22.987500031789143</v>
      </c>
      <c r="AA21" s="151">
        <v>25.780000686645508</v>
      </c>
      <c r="AB21" s="152" t="s">
        <v>274</v>
      </c>
      <c r="AC21" s="2">
        <v>19</v>
      </c>
      <c r="AD21" s="151">
        <v>21.350000381469727</v>
      </c>
      <c r="AE21" s="254" t="s">
        <v>275</v>
      </c>
      <c r="AF21" s="1"/>
    </row>
    <row r="22" spans="1:32" ht="11.25" customHeight="1">
      <c r="A22" s="224">
        <v>20</v>
      </c>
      <c r="B22" s="210">
        <v>21.979999542236328</v>
      </c>
      <c r="C22" s="210">
        <v>21.760000228881836</v>
      </c>
      <c r="D22" s="210">
        <v>21.68000030517578</v>
      </c>
      <c r="E22" s="210">
        <v>21.299999237060547</v>
      </c>
      <c r="F22" s="210">
        <v>20.93000030517578</v>
      </c>
      <c r="G22" s="210">
        <v>20.59000015258789</v>
      </c>
      <c r="H22" s="210">
        <v>20.549999237060547</v>
      </c>
      <c r="I22" s="210">
        <v>20.010000228881836</v>
      </c>
      <c r="J22" s="210">
        <v>20.360000610351562</v>
      </c>
      <c r="K22" s="210">
        <v>20.719999313354492</v>
      </c>
      <c r="L22" s="210">
        <v>20.3700008392334</v>
      </c>
      <c r="M22" s="210">
        <v>19.829999923706055</v>
      </c>
      <c r="N22" s="210">
        <v>20.18000030517578</v>
      </c>
      <c r="O22" s="210">
        <v>20.459999084472656</v>
      </c>
      <c r="P22" s="210">
        <v>20.030000686645508</v>
      </c>
      <c r="Q22" s="210">
        <v>19.770000457763672</v>
      </c>
      <c r="R22" s="210">
        <v>19.860000610351562</v>
      </c>
      <c r="S22" s="210">
        <v>19.68000030517578</v>
      </c>
      <c r="T22" s="210">
        <v>19.760000228881836</v>
      </c>
      <c r="U22" s="210">
        <v>19.75</v>
      </c>
      <c r="V22" s="210">
        <v>19.670000076293945</v>
      </c>
      <c r="W22" s="210">
        <v>19.639999389648438</v>
      </c>
      <c r="X22" s="210">
        <v>19.899999618530273</v>
      </c>
      <c r="Y22" s="210">
        <v>20.040000915527344</v>
      </c>
      <c r="Z22" s="225">
        <f t="shared" si="0"/>
        <v>20.367500066757202</v>
      </c>
      <c r="AA22" s="157">
        <v>22.329999923706055</v>
      </c>
      <c r="AB22" s="211" t="s">
        <v>34</v>
      </c>
      <c r="AC22" s="212">
        <v>20</v>
      </c>
      <c r="AD22" s="157">
        <v>19.469999313354492</v>
      </c>
      <c r="AE22" s="255" t="s">
        <v>229</v>
      </c>
      <c r="AF22" s="1"/>
    </row>
    <row r="23" spans="1:32" ht="11.25" customHeight="1">
      <c r="A23" s="216">
        <v>21</v>
      </c>
      <c r="B23" s="208">
        <v>19.389999389648438</v>
      </c>
      <c r="C23" s="208">
        <v>19.049999237060547</v>
      </c>
      <c r="D23" s="208">
        <v>18.329999923706055</v>
      </c>
      <c r="E23" s="208">
        <v>18.329999923706055</v>
      </c>
      <c r="F23" s="208">
        <v>18.290000915527344</v>
      </c>
      <c r="G23" s="208">
        <v>18.3700008392334</v>
      </c>
      <c r="H23" s="208">
        <v>18.600000381469727</v>
      </c>
      <c r="I23" s="208">
        <v>18.15999984741211</v>
      </c>
      <c r="J23" s="208">
        <v>17.790000915527344</v>
      </c>
      <c r="K23" s="208">
        <v>17.6299991607666</v>
      </c>
      <c r="L23" s="208">
        <v>17.56999969482422</v>
      </c>
      <c r="M23" s="208">
        <v>18.6200008392334</v>
      </c>
      <c r="N23" s="208">
        <v>19.110000610351562</v>
      </c>
      <c r="O23" s="208">
        <v>19.510000228881836</v>
      </c>
      <c r="P23" s="208">
        <v>19.350000381469727</v>
      </c>
      <c r="Q23" s="208">
        <v>19.190000534057617</v>
      </c>
      <c r="R23" s="208">
        <v>19.06999969482422</v>
      </c>
      <c r="S23" s="208">
        <v>18.06999969482422</v>
      </c>
      <c r="T23" s="208">
        <v>15.859999656677246</v>
      </c>
      <c r="U23" s="208">
        <v>15.109999656677246</v>
      </c>
      <c r="V23" s="208">
        <v>14.949999809265137</v>
      </c>
      <c r="W23" s="208">
        <v>14.970000267028809</v>
      </c>
      <c r="X23" s="208">
        <v>14.430000305175781</v>
      </c>
      <c r="Y23" s="208">
        <v>13.979999542236328</v>
      </c>
      <c r="Z23" s="215">
        <f t="shared" si="0"/>
        <v>17.65541672706604</v>
      </c>
      <c r="AA23" s="151">
        <v>20.049999237060547</v>
      </c>
      <c r="AB23" s="152" t="s">
        <v>34</v>
      </c>
      <c r="AC23" s="2">
        <v>21</v>
      </c>
      <c r="AD23" s="151">
        <v>13.9399995803833</v>
      </c>
      <c r="AE23" s="254" t="s">
        <v>276</v>
      </c>
      <c r="AF23" s="1"/>
    </row>
    <row r="24" spans="1:32" ht="11.25" customHeight="1">
      <c r="A24" s="216">
        <v>22</v>
      </c>
      <c r="B24" s="208">
        <v>13.930000305175781</v>
      </c>
      <c r="C24" s="208">
        <v>13.640000343322754</v>
      </c>
      <c r="D24" s="208">
        <v>13.039999961853027</v>
      </c>
      <c r="E24" s="208">
        <v>12.609999656677246</v>
      </c>
      <c r="F24" s="208">
        <v>12.260000228881836</v>
      </c>
      <c r="G24" s="208">
        <v>11.869999885559082</v>
      </c>
      <c r="H24" s="208">
        <v>11.680000305175781</v>
      </c>
      <c r="I24" s="208">
        <v>11.680000305175781</v>
      </c>
      <c r="J24" s="208">
        <v>11.90999984741211</v>
      </c>
      <c r="K24" s="208">
        <v>12.630000114440918</v>
      </c>
      <c r="L24" s="208">
        <v>14.460000038146973</v>
      </c>
      <c r="M24" s="208">
        <v>15.279999732971191</v>
      </c>
      <c r="N24" s="208">
        <v>16.6299991607666</v>
      </c>
      <c r="O24" s="208">
        <v>17</v>
      </c>
      <c r="P24" s="208">
        <v>17.3700008392334</v>
      </c>
      <c r="Q24" s="208">
        <v>17.040000915527344</v>
      </c>
      <c r="R24" s="208">
        <v>16.270000457763672</v>
      </c>
      <c r="S24" s="208">
        <v>15.649999618530273</v>
      </c>
      <c r="T24" s="208">
        <v>14.34000015258789</v>
      </c>
      <c r="U24" s="208">
        <v>14.279999732971191</v>
      </c>
      <c r="V24" s="208">
        <v>14.300000190734863</v>
      </c>
      <c r="W24" s="208">
        <v>14.59000015258789</v>
      </c>
      <c r="X24" s="208">
        <v>14.34000015258789</v>
      </c>
      <c r="Y24" s="208">
        <v>13.90999984741211</v>
      </c>
      <c r="Z24" s="215">
        <f t="shared" si="0"/>
        <v>14.196250081062317</v>
      </c>
      <c r="AA24" s="151">
        <v>17.6200008392334</v>
      </c>
      <c r="AB24" s="152" t="s">
        <v>277</v>
      </c>
      <c r="AC24" s="2">
        <v>22</v>
      </c>
      <c r="AD24" s="151">
        <v>11.369999885559082</v>
      </c>
      <c r="AE24" s="254" t="s">
        <v>278</v>
      </c>
      <c r="AF24" s="1"/>
    </row>
    <row r="25" spans="1:32" ht="11.25" customHeight="1">
      <c r="A25" s="216">
        <v>23</v>
      </c>
      <c r="B25" s="208">
        <v>14.520000457763672</v>
      </c>
      <c r="C25" s="208">
        <v>14.550000190734863</v>
      </c>
      <c r="D25" s="208">
        <v>14</v>
      </c>
      <c r="E25" s="208">
        <v>11.069999694824219</v>
      </c>
      <c r="F25" s="208">
        <v>9.779999732971191</v>
      </c>
      <c r="G25" s="208">
        <v>9.970000267028809</v>
      </c>
      <c r="H25" s="208">
        <v>11.100000381469727</v>
      </c>
      <c r="I25" s="208">
        <v>16.889999389648438</v>
      </c>
      <c r="J25" s="208">
        <v>18.25</v>
      </c>
      <c r="K25" s="208">
        <v>18.780000686645508</v>
      </c>
      <c r="L25" s="208">
        <v>18.719999313354492</v>
      </c>
      <c r="M25" s="208">
        <v>19.6200008392334</v>
      </c>
      <c r="N25" s="208">
        <v>18.780000686645508</v>
      </c>
      <c r="O25" s="208">
        <v>19.31999969482422</v>
      </c>
      <c r="P25" s="208">
        <v>18.989999771118164</v>
      </c>
      <c r="Q25" s="208">
        <v>18.350000381469727</v>
      </c>
      <c r="R25" s="208">
        <v>17.600000381469727</v>
      </c>
      <c r="S25" s="208">
        <v>17.1200008392334</v>
      </c>
      <c r="T25" s="208">
        <v>15.920000076293945</v>
      </c>
      <c r="U25" s="208">
        <v>15.619999885559082</v>
      </c>
      <c r="V25" s="208">
        <v>15.569999694824219</v>
      </c>
      <c r="W25" s="208">
        <v>13.84000015258789</v>
      </c>
      <c r="X25" s="208">
        <v>12.350000381469727</v>
      </c>
      <c r="Y25" s="208">
        <v>12.819999694824219</v>
      </c>
      <c r="Z25" s="215">
        <f t="shared" si="0"/>
        <v>15.56375010808309</v>
      </c>
      <c r="AA25" s="151">
        <v>20.059999465942383</v>
      </c>
      <c r="AB25" s="152" t="s">
        <v>201</v>
      </c>
      <c r="AC25" s="2">
        <v>23</v>
      </c>
      <c r="AD25" s="151">
        <v>9.539999961853027</v>
      </c>
      <c r="AE25" s="254" t="s">
        <v>279</v>
      </c>
      <c r="AF25" s="1"/>
    </row>
    <row r="26" spans="1:32" ht="11.25" customHeight="1">
      <c r="A26" s="216">
        <v>24</v>
      </c>
      <c r="B26" s="208">
        <v>11.1899995803833</v>
      </c>
      <c r="C26" s="208">
        <v>10.829999923706055</v>
      </c>
      <c r="D26" s="208">
        <v>10.260000228881836</v>
      </c>
      <c r="E26" s="208">
        <v>10.270000457763672</v>
      </c>
      <c r="F26" s="208">
        <v>10.020000457763672</v>
      </c>
      <c r="G26" s="208">
        <v>10.100000381469727</v>
      </c>
      <c r="H26" s="208">
        <v>11.890000343322754</v>
      </c>
      <c r="I26" s="208">
        <v>15.1899995803833</v>
      </c>
      <c r="J26" s="208">
        <v>19.360000610351562</v>
      </c>
      <c r="K26" s="208">
        <v>21.1200008392334</v>
      </c>
      <c r="L26" s="208">
        <v>21.68000030517578</v>
      </c>
      <c r="M26" s="208">
        <v>20.780000686645508</v>
      </c>
      <c r="N26" s="208">
        <v>20.15999984741211</v>
      </c>
      <c r="O26" s="208">
        <v>20.139999389648438</v>
      </c>
      <c r="P26" s="208">
        <v>19.8799991607666</v>
      </c>
      <c r="Q26" s="208">
        <v>19.719999313354492</v>
      </c>
      <c r="R26" s="208">
        <v>19.040000915527344</v>
      </c>
      <c r="S26" s="208">
        <v>18.420000076293945</v>
      </c>
      <c r="T26" s="208">
        <v>17.530000686645508</v>
      </c>
      <c r="U26" s="208">
        <v>17.200000762939453</v>
      </c>
      <c r="V26" s="208">
        <v>16.799999237060547</v>
      </c>
      <c r="W26" s="208">
        <v>15.329999923706055</v>
      </c>
      <c r="X26" s="208">
        <v>14.170000076293945</v>
      </c>
      <c r="Y26" s="208">
        <v>14.1899995803833</v>
      </c>
      <c r="Z26" s="215">
        <f t="shared" si="0"/>
        <v>16.052916765213013</v>
      </c>
      <c r="AA26" s="151">
        <v>23.670000076293945</v>
      </c>
      <c r="AB26" s="152" t="s">
        <v>280</v>
      </c>
      <c r="AC26" s="2">
        <v>24</v>
      </c>
      <c r="AD26" s="151">
        <v>9.789999961853027</v>
      </c>
      <c r="AE26" s="254" t="s">
        <v>281</v>
      </c>
      <c r="AF26" s="1"/>
    </row>
    <row r="27" spans="1:32" ht="11.25" customHeight="1">
      <c r="A27" s="216">
        <v>25</v>
      </c>
      <c r="B27" s="208">
        <v>13.529999732971191</v>
      </c>
      <c r="C27" s="208">
        <v>12.579999923706055</v>
      </c>
      <c r="D27" s="208">
        <v>12.260000228881836</v>
      </c>
      <c r="E27" s="208">
        <v>11.40999984741211</v>
      </c>
      <c r="F27" s="208">
        <v>11.5</v>
      </c>
      <c r="G27" s="208">
        <v>12.630000114440918</v>
      </c>
      <c r="H27" s="208">
        <v>13.260000228881836</v>
      </c>
      <c r="I27" s="208">
        <v>19.010000228881836</v>
      </c>
      <c r="J27" s="208">
        <v>20.260000228881836</v>
      </c>
      <c r="K27" s="208">
        <v>20.8700008392334</v>
      </c>
      <c r="L27" s="208">
        <v>20.989999771118164</v>
      </c>
      <c r="M27" s="208">
        <v>21.799999237060547</v>
      </c>
      <c r="N27" s="208">
        <v>20.770000457763672</v>
      </c>
      <c r="O27" s="208">
        <v>20.6200008392334</v>
      </c>
      <c r="P27" s="208">
        <v>20.75</v>
      </c>
      <c r="Q27" s="208">
        <v>20.049999237060547</v>
      </c>
      <c r="R27" s="208">
        <v>19.6200008392334</v>
      </c>
      <c r="S27" s="208">
        <v>19.010000228881836</v>
      </c>
      <c r="T27" s="208">
        <v>18.260000228881836</v>
      </c>
      <c r="U27" s="208">
        <v>17.520000457763672</v>
      </c>
      <c r="V27" s="208">
        <v>17.15999984741211</v>
      </c>
      <c r="W27" s="208">
        <v>17.229999542236328</v>
      </c>
      <c r="X27" s="208">
        <v>17.59000015258789</v>
      </c>
      <c r="Y27" s="208">
        <v>18.010000228881836</v>
      </c>
      <c r="Z27" s="215">
        <f t="shared" si="0"/>
        <v>17.362083435058594</v>
      </c>
      <c r="AA27" s="151">
        <v>21.959999084472656</v>
      </c>
      <c r="AB27" s="152" t="s">
        <v>282</v>
      </c>
      <c r="AC27" s="2">
        <v>25</v>
      </c>
      <c r="AD27" s="151">
        <v>11.359999656677246</v>
      </c>
      <c r="AE27" s="254" t="s">
        <v>283</v>
      </c>
      <c r="AF27" s="1"/>
    </row>
    <row r="28" spans="1:32" ht="11.25" customHeight="1">
      <c r="A28" s="216">
        <v>26</v>
      </c>
      <c r="B28" s="208">
        <v>18.5</v>
      </c>
      <c r="C28" s="208">
        <v>17.270000457763672</v>
      </c>
      <c r="D28" s="208">
        <v>16.729999542236328</v>
      </c>
      <c r="E28" s="208">
        <v>16.489999771118164</v>
      </c>
      <c r="F28" s="208">
        <v>16.229999542236328</v>
      </c>
      <c r="G28" s="208">
        <v>16.190000534057617</v>
      </c>
      <c r="H28" s="208">
        <v>17.06999969482422</v>
      </c>
      <c r="I28" s="208">
        <v>19.170000076293945</v>
      </c>
      <c r="J28" s="208">
        <v>22.299999237060547</v>
      </c>
      <c r="K28" s="208">
        <v>23.579999923706055</v>
      </c>
      <c r="L28" s="208">
        <v>23.100000381469727</v>
      </c>
      <c r="M28" s="208">
        <v>23.56999969482422</v>
      </c>
      <c r="N28" s="208">
        <v>23.110000610351562</v>
      </c>
      <c r="O28" s="208">
        <v>22.799999237060547</v>
      </c>
      <c r="P28" s="208">
        <v>22.68000030517578</v>
      </c>
      <c r="Q28" s="208">
        <v>22.1299991607666</v>
      </c>
      <c r="R28" s="208">
        <v>21.709999084472656</v>
      </c>
      <c r="S28" s="208">
        <v>21.450000762939453</v>
      </c>
      <c r="T28" s="208">
        <v>20.899999618530273</v>
      </c>
      <c r="U28" s="208">
        <v>20.360000610351562</v>
      </c>
      <c r="V28" s="208">
        <v>19.549999237060547</v>
      </c>
      <c r="W28" s="208">
        <v>18.93000030517578</v>
      </c>
      <c r="X28" s="208">
        <v>18.18000030517578</v>
      </c>
      <c r="Y28" s="208">
        <v>16.920000076293945</v>
      </c>
      <c r="Z28" s="215">
        <f t="shared" si="0"/>
        <v>19.954999923706055</v>
      </c>
      <c r="AA28" s="151">
        <v>24.329999923706055</v>
      </c>
      <c r="AB28" s="152" t="s">
        <v>201</v>
      </c>
      <c r="AC28" s="2">
        <v>26</v>
      </c>
      <c r="AD28" s="151">
        <v>15.890000343322754</v>
      </c>
      <c r="AE28" s="254" t="s">
        <v>272</v>
      </c>
      <c r="AF28" s="1"/>
    </row>
    <row r="29" spans="1:32" ht="11.25" customHeight="1">
      <c r="A29" s="216">
        <v>27</v>
      </c>
      <c r="B29" s="208">
        <v>17.760000228881836</v>
      </c>
      <c r="C29" s="208">
        <v>16.6200008392334</v>
      </c>
      <c r="D29" s="208">
        <v>16.3799991607666</v>
      </c>
      <c r="E29" s="208">
        <v>17.030000686645508</v>
      </c>
      <c r="F29" s="208">
        <v>16.690000534057617</v>
      </c>
      <c r="G29" s="208">
        <v>16.139999389648438</v>
      </c>
      <c r="H29" s="208">
        <v>18.829999923706055</v>
      </c>
      <c r="I29" s="208">
        <v>19.989999771118164</v>
      </c>
      <c r="J29" s="208">
        <v>22.639999389648438</v>
      </c>
      <c r="K29" s="208">
        <v>24.75</v>
      </c>
      <c r="L29" s="208">
        <v>24.770000457763672</v>
      </c>
      <c r="M29" s="208">
        <v>24.100000381469727</v>
      </c>
      <c r="N29" s="208">
        <v>23.56999969482422</v>
      </c>
      <c r="O29" s="208">
        <v>23.020000457763672</v>
      </c>
      <c r="P29" s="208">
        <v>23.34000015258789</v>
      </c>
      <c r="Q29" s="208">
        <v>23.040000915527344</v>
      </c>
      <c r="R29" s="208">
        <v>22.760000228881836</v>
      </c>
      <c r="S29" s="208">
        <v>21.809999465942383</v>
      </c>
      <c r="T29" s="208">
        <v>21.6200008392334</v>
      </c>
      <c r="U29" s="208">
        <v>21.3799991607666</v>
      </c>
      <c r="V29" s="208">
        <v>21.489999771118164</v>
      </c>
      <c r="W29" s="208">
        <v>21.170000076293945</v>
      </c>
      <c r="X29" s="208">
        <v>20.399999618530273</v>
      </c>
      <c r="Y29" s="208">
        <v>20.18000030517578</v>
      </c>
      <c r="Z29" s="215">
        <f t="shared" si="0"/>
        <v>20.81166672706604</v>
      </c>
      <c r="AA29" s="151">
        <v>26.6299991607666</v>
      </c>
      <c r="AB29" s="152" t="s">
        <v>284</v>
      </c>
      <c r="AC29" s="2">
        <v>27</v>
      </c>
      <c r="AD29" s="151">
        <v>15.630000114440918</v>
      </c>
      <c r="AE29" s="254" t="s">
        <v>285</v>
      </c>
      <c r="AF29" s="1"/>
    </row>
    <row r="30" spans="1:32" ht="11.25" customHeight="1">
      <c r="A30" s="216">
        <v>28</v>
      </c>
      <c r="B30" s="208">
        <v>20.25</v>
      </c>
      <c r="C30" s="208">
        <v>18.34000015258789</v>
      </c>
      <c r="D30" s="208">
        <v>18.15999984741211</v>
      </c>
      <c r="E30" s="208">
        <v>18.780000686645508</v>
      </c>
      <c r="F30" s="208">
        <v>18.690000534057617</v>
      </c>
      <c r="G30" s="208">
        <v>18.68000030517578</v>
      </c>
      <c r="H30" s="208">
        <v>18.84000015258789</v>
      </c>
      <c r="I30" s="208">
        <v>17.290000915527344</v>
      </c>
      <c r="J30" s="208">
        <v>16.600000381469727</v>
      </c>
      <c r="K30" s="208">
        <v>16.520000457763672</v>
      </c>
      <c r="L30" s="208">
        <v>16.479999542236328</v>
      </c>
      <c r="M30" s="208">
        <v>17.579999923706055</v>
      </c>
      <c r="N30" s="208">
        <v>17.43000030517578</v>
      </c>
      <c r="O30" s="208">
        <v>19.459999084472656</v>
      </c>
      <c r="P30" s="208">
        <v>20.850000381469727</v>
      </c>
      <c r="Q30" s="208">
        <v>21.959999084472656</v>
      </c>
      <c r="R30" s="208">
        <v>20.709999084472656</v>
      </c>
      <c r="S30" s="208">
        <v>19.25</v>
      </c>
      <c r="T30" s="208">
        <v>17.600000381469727</v>
      </c>
      <c r="U30" s="208">
        <v>17.139999389648438</v>
      </c>
      <c r="V30" s="208">
        <v>15.539999961853027</v>
      </c>
      <c r="W30" s="208">
        <v>14.319999694824219</v>
      </c>
      <c r="X30" s="208">
        <v>13.649999618530273</v>
      </c>
      <c r="Y30" s="208">
        <v>12.40999984741211</v>
      </c>
      <c r="Z30" s="215">
        <f t="shared" si="0"/>
        <v>17.772083322207134</v>
      </c>
      <c r="AA30" s="151">
        <v>22.170000076293945</v>
      </c>
      <c r="AB30" s="152" t="s">
        <v>286</v>
      </c>
      <c r="AC30" s="2">
        <v>28</v>
      </c>
      <c r="AD30" s="151">
        <v>12.40999984741211</v>
      </c>
      <c r="AE30" s="254" t="s">
        <v>40</v>
      </c>
      <c r="AF30" s="1"/>
    </row>
    <row r="31" spans="1:32" ht="11.25" customHeight="1">
      <c r="A31" s="216">
        <v>29</v>
      </c>
      <c r="B31" s="208">
        <v>12.979999542236328</v>
      </c>
      <c r="C31" s="208">
        <v>14.100000381469727</v>
      </c>
      <c r="D31" s="208">
        <v>14.220000267028809</v>
      </c>
      <c r="E31" s="208">
        <v>13.6899995803833</v>
      </c>
      <c r="F31" s="208">
        <v>13.40999984741211</v>
      </c>
      <c r="G31" s="208">
        <v>13.289999961853027</v>
      </c>
      <c r="H31" s="208">
        <v>14.199999809265137</v>
      </c>
      <c r="I31" s="208">
        <v>15.850000381469727</v>
      </c>
      <c r="J31" s="208">
        <v>16.829999923706055</v>
      </c>
      <c r="K31" s="208">
        <v>17.06999969482422</v>
      </c>
      <c r="L31" s="208">
        <v>17.850000381469727</v>
      </c>
      <c r="M31" s="208">
        <v>17.84000015258789</v>
      </c>
      <c r="N31" s="208">
        <v>18.25</v>
      </c>
      <c r="O31" s="208">
        <v>18.350000381469727</v>
      </c>
      <c r="P31" s="208">
        <v>18.229999542236328</v>
      </c>
      <c r="Q31" s="208">
        <v>18.1200008392334</v>
      </c>
      <c r="R31" s="208">
        <v>17.360000610351562</v>
      </c>
      <c r="S31" s="208">
        <v>17.059999465942383</v>
      </c>
      <c r="T31" s="208">
        <v>16.75</v>
      </c>
      <c r="U31" s="208">
        <v>15.960000038146973</v>
      </c>
      <c r="V31" s="208">
        <v>15.600000381469727</v>
      </c>
      <c r="W31" s="208">
        <v>15.380000114440918</v>
      </c>
      <c r="X31" s="208">
        <v>13.989999771118164</v>
      </c>
      <c r="Y31" s="208">
        <v>14.770000457763672</v>
      </c>
      <c r="Z31" s="215">
        <f t="shared" si="0"/>
        <v>15.881250063578287</v>
      </c>
      <c r="AA31" s="151">
        <v>18.889999389648438</v>
      </c>
      <c r="AB31" s="152" t="s">
        <v>287</v>
      </c>
      <c r="AC31" s="2">
        <v>29</v>
      </c>
      <c r="AD31" s="151">
        <v>12.119999885559082</v>
      </c>
      <c r="AE31" s="254" t="s">
        <v>288</v>
      </c>
      <c r="AF31" s="1"/>
    </row>
    <row r="32" spans="1:32" ht="11.25" customHeight="1">
      <c r="A32" s="216">
        <v>30</v>
      </c>
      <c r="B32" s="208">
        <v>15.0600004196167</v>
      </c>
      <c r="C32" s="208">
        <v>14.579999923706055</v>
      </c>
      <c r="D32" s="208">
        <v>13.09000015258789</v>
      </c>
      <c r="E32" s="208">
        <v>12.869999885559082</v>
      </c>
      <c r="F32" s="208">
        <v>13.050000190734863</v>
      </c>
      <c r="G32" s="208">
        <v>13.140000343322754</v>
      </c>
      <c r="H32" s="208">
        <v>13.9399995803833</v>
      </c>
      <c r="I32" s="208">
        <v>15.300000190734863</v>
      </c>
      <c r="J32" s="208">
        <v>17.489999771118164</v>
      </c>
      <c r="K32" s="208">
        <v>19.25</v>
      </c>
      <c r="L32" s="208">
        <v>20.1299991607666</v>
      </c>
      <c r="M32" s="208">
        <v>20.450000762939453</v>
      </c>
      <c r="N32" s="208">
        <v>20.520000457763672</v>
      </c>
      <c r="O32" s="208">
        <v>20.040000915527344</v>
      </c>
      <c r="P32" s="208">
        <v>19.799999237060547</v>
      </c>
      <c r="Q32" s="208">
        <v>19.639999389648438</v>
      </c>
      <c r="R32" s="208">
        <v>19.309999465942383</v>
      </c>
      <c r="S32" s="208">
        <v>19.43000030517578</v>
      </c>
      <c r="T32" s="208">
        <v>18.790000915527344</v>
      </c>
      <c r="U32" s="208">
        <v>18.260000228881836</v>
      </c>
      <c r="V32" s="208">
        <v>17.8700008392334</v>
      </c>
      <c r="W32" s="208">
        <v>17.520000457763672</v>
      </c>
      <c r="X32" s="208">
        <v>17.780000686645508</v>
      </c>
      <c r="Y32" s="208">
        <v>17.18000030517578</v>
      </c>
      <c r="Z32" s="215">
        <f t="shared" si="0"/>
        <v>17.27041681607564</v>
      </c>
      <c r="AA32" s="151">
        <v>21.040000915527344</v>
      </c>
      <c r="AB32" s="152" t="s">
        <v>214</v>
      </c>
      <c r="AC32" s="2">
        <v>30</v>
      </c>
      <c r="AD32" s="151">
        <v>12.829999923706055</v>
      </c>
      <c r="AE32" s="254" t="s">
        <v>289</v>
      </c>
      <c r="AF32" s="1"/>
    </row>
    <row r="33" spans="1:32" ht="11.25" customHeight="1">
      <c r="A33" s="216">
        <v>31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15"/>
      <c r="AA33" s="151"/>
      <c r="AB33" s="152"/>
      <c r="AC33" s="2"/>
      <c r="AD33" s="151"/>
      <c r="AE33" s="254"/>
      <c r="AF33" s="1"/>
    </row>
    <row r="34" spans="1:32" ht="15" customHeight="1">
      <c r="A34" s="217" t="s">
        <v>11</v>
      </c>
      <c r="B34" s="218">
        <f aca="true" t="shared" si="1" ref="B34:Q34">AVERAGE(B3:B33)</f>
        <v>19.731999937693278</v>
      </c>
      <c r="C34" s="218">
        <f t="shared" si="1"/>
        <v>19.54166685740153</v>
      </c>
      <c r="D34" s="218">
        <f t="shared" si="1"/>
        <v>19.28700002034505</v>
      </c>
      <c r="E34" s="218">
        <f t="shared" si="1"/>
        <v>19.135000006357828</v>
      </c>
      <c r="F34" s="218">
        <f t="shared" si="1"/>
        <v>18.95033334096273</v>
      </c>
      <c r="G34" s="218">
        <f t="shared" si="1"/>
        <v>18.938666820526123</v>
      </c>
      <c r="H34" s="218">
        <f t="shared" si="1"/>
        <v>19.684666538238524</v>
      </c>
      <c r="I34" s="218">
        <f t="shared" si="1"/>
        <v>20.867333285013835</v>
      </c>
      <c r="J34" s="218">
        <f t="shared" si="1"/>
        <v>21.888666661580405</v>
      </c>
      <c r="K34" s="218">
        <f t="shared" si="1"/>
        <v>22.45799996058146</v>
      </c>
      <c r="L34" s="218">
        <f t="shared" si="1"/>
        <v>22.732666556040446</v>
      </c>
      <c r="M34" s="218">
        <f t="shared" si="1"/>
        <v>22.989333375295004</v>
      </c>
      <c r="N34" s="218">
        <f t="shared" si="1"/>
        <v>22.779666709899903</v>
      </c>
      <c r="O34" s="218">
        <f t="shared" si="1"/>
        <v>22.654999923706054</v>
      </c>
      <c r="P34" s="218">
        <f t="shared" si="1"/>
        <v>22.60266679128011</v>
      </c>
      <c r="Q34" s="218">
        <f t="shared" si="1"/>
        <v>22.26233342488607</v>
      </c>
      <c r="R34" s="218">
        <f>AVERAGE(R3:R33)</f>
        <v>21.826000086466472</v>
      </c>
      <c r="S34" s="218">
        <f aca="true" t="shared" si="2" ref="S34:Y34">AVERAGE(S3:S33)</f>
        <v>21.39433339436849</v>
      </c>
      <c r="T34" s="218">
        <f t="shared" si="2"/>
        <v>20.948666858673096</v>
      </c>
      <c r="U34" s="218">
        <f t="shared" si="2"/>
        <v>20.785333251953126</v>
      </c>
      <c r="V34" s="218">
        <f t="shared" si="2"/>
        <v>20.53100004196167</v>
      </c>
      <c r="W34" s="218">
        <f t="shared" si="2"/>
        <v>20.216000111897788</v>
      </c>
      <c r="X34" s="218">
        <f t="shared" si="2"/>
        <v>19.953000005086263</v>
      </c>
      <c r="Y34" s="218">
        <f t="shared" si="2"/>
        <v>19.787333329518635</v>
      </c>
      <c r="Z34" s="218">
        <f>AVERAGE(B3:Y33)</f>
        <v>20.914444470405577</v>
      </c>
      <c r="AA34" s="219">
        <f>(AVERAGE(最高))</f>
        <v>24.243666712443034</v>
      </c>
      <c r="AB34" s="220"/>
      <c r="AC34" s="221"/>
      <c r="AD34" s="219">
        <f>(AVERAGE(最低))</f>
        <v>17.927333323160806</v>
      </c>
      <c r="AE34" s="220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8" t="s">
        <v>12</v>
      </c>
      <c r="B36" s="198"/>
      <c r="C36" s="198"/>
      <c r="D36" s="198"/>
      <c r="E36" s="198"/>
      <c r="F36" s="198"/>
      <c r="G36" s="198"/>
      <c r="H36" s="198"/>
      <c r="I36" s="198"/>
    </row>
    <row r="37" spans="1:9" ht="11.25" customHeight="1">
      <c r="A37" s="199" t="s">
        <v>13</v>
      </c>
      <c r="B37" s="200"/>
      <c r="C37" s="200"/>
      <c r="D37" s="153">
        <f>COUNTIF(mean,"&lt;0")</f>
        <v>0</v>
      </c>
      <c r="E37" s="198"/>
      <c r="F37" s="198"/>
      <c r="G37" s="198"/>
      <c r="H37" s="198"/>
      <c r="I37" s="198"/>
    </row>
    <row r="38" spans="1:9" ht="11.25" customHeight="1">
      <c r="A38" s="201" t="s">
        <v>14</v>
      </c>
      <c r="B38" s="202"/>
      <c r="C38" s="202"/>
      <c r="D38" s="154">
        <f>COUNTIF(mean,"&gt;=25")</f>
        <v>1</v>
      </c>
      <c r="E38" s="198"/>
      <c r="F38" s="198"/>
      <c r="G38" s="198"/>
      <c r="H38" s="198"/>
      <c r="I38" s="198"/>
    </row>
    <row r="39" spans="1:9" ht="11.25" customHeight="1">
      <c r="A39" s="199" t="s">
        <v>15</v>
      </c>
      <c r="B39" s="200"/>
      <c r="C39" s="200"/>
      <c r="D39" s="153">
        <f>COUNTIF(最低,"&lt;0")</f>
        <v>0</v>
      </c>
      <c r="E39" s="198"/>
      <c r="F39" s="198"/>
      <c r="G39" s="198"/>
      <c r="H39" s="198"/>
      <c r="I39" s="198"/>
    </row>
    <row r="40" spans="1:9" ht="11.25" customHeight="1">
      <c r="A40" s="201" t="s">
        <v>16</v>
      </c>
      <c r="B40" s="202"/>
      <c r="C40" s="202"/>
      <c r="D40" s="154">
        <f>COUNTIF(最低,"&gt;=25")</f>
        <v>0</v>
      </c>
      <c r="E40" s="198"/>
      <c r="F40" s="198"/>
      <c r="G40" s="198"/>
      <c r="H40" s="198"/>
      <c r="I40" s="198"/>
    </row>
    <row r="41" spans="1:9" ht="11.25" customHeight="1">
      <c r="A41" s="199" t="s">
        <v>17</v>
      </c>
      <c r="B41" s="200"/>
      <c r="C41" s="200"/>
      <c r="D41" s="153">
        <f>COUNTIF(最高,"&lt;0")</f>
        <v>0</v>
      </c>
      <c r="E41" s="198"/>
      <c r="F41" s="198"/>
      <c r="G41" s="198"/>
      <c r="H41" s="198"/>
      <c r="I41" s="198"/>
    </row>
    <row r="42" spans="1:9" ht="11.25" customHeight="1">
      <c r="A42" s="201" t="s">
        <v>18</v>
      </c>
      <c r="B42" s="202"/>
      <c r="C42" s="202"/>
      <c r="D42" s="154">
        <f>COUNTIF(最高,"&gt;=25")</f>
        <v>14</v>
      </c>
      <c r="E42" s="198"/>
      <c r="F42" s="198"/>
      <c r="G42" s="198"/>
      <c r="H42" s="198"/>
      <c r="I42" s="198"/>
    </row>
    <row r="43" spans="1:9" ht="11.25" customHeight="1">
      <c r="A43" s="203" t="s">
        <v>19</v>
      </c>
      <c r="B43" s="204"/>
      <c r="C43" s="204"/>
      <c r="D43" s="155">
        <f>COUNTIF(最高,"&gt;=30")</f>
        <v>0</v>
      </c>
      <c r="E43" s="198"/>
      <c r="F43" s="198"/>
      <c r="G43" s="198"/>
      <c r="H43" s="198"/>
      <c r="I43" s="198"/>
    </row>
    <row r="44" spans="1:9" ht="11.25" customHeight="1">
      <c r="A44" s="198" t="s">
        <v>20</v>
      </c>
      <c r="B44" s="198"/>
      <c r="C44" s="198"/>
      <c r="D44" s="198"/>
      <c r="E44" s="198"/>
      <c r="F44" s="198"/>
      <c r="G44" s="198"/>
      <c r="H44" s="198"/>
      <c r="I44" s="198"/>
    </row>
    <row r="45" spans="1:9" ht="11.25" customHeight="1">
      <c r="A45" s="206" t="s">
        <v>21</v>
      </c>
      <c r="B45" s="205"/>
      <c r="C45" s="205" t="s">
        <v>4</v>
      </c>
      <c r="D45" s="207" t="s">
        <v>7</v>
      </c>
      <c r="E45" s="198"/>
      <c r="F45" s="206" t="s">
        <v>22</v>
      </c>
      <c r="G45" s="205"/>
      <c r="H45" s="205" t="s">
        <v>4</v>
      </c>
      <c r="I45" s="207" t="s">
        <v>9</v>
      </c>
    </row>
    <row r="46" spans="1:9" ht="11.25" customHeight="1">
      <c r="A46" s="156"/>
      <c r="B46" s="157">
        <f>MAX(最高)</f>
        <v>28.790000915527344</v>
      </c>
      <c r="C46" s="3">
        <v>18</v>
      </c>
      <c r="D46" s="159" t="s">
        <v>250</v>
      </c>
      <c r="E46" s="198"/>
      <c r="F46" s="156"/>
      <c r="G46" s="157">
        <f>MIN(最低)</f>
        <v>9.539999961853027</v>
      </c>
      <c r="H46" s="3">
        <v>23</v>
      </c>
      <c r="I46" s="256" t="s">
        <v>279</v>
      </c>
    </row>
    <row r="47" spans="1:9" ht="11.25" customHeight="1">
      <c r="A47" s="160"/>
      <c r="B47" s="161"/>
      <c r="C47" s="158"/>
      <c r="D47" s="162"/>
      <c r="E47" s="198"/>
      <c r="F47" s="160"/>
      <c r="G47" s="161"/>
      <c r="H47" s="3"/>
      <c r="I47" s="256"/>
    </row>
    <row r="48" spans="1:9" ht="11.25" customHeight="1">
      <c r="A48" s="163"/>
      <c r="B48" s="164"/>
      <c r="C48" s="165"/>
      <c r="D48" s="155"/>
      <c r="E48" s="198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2003-02-01T02:20:44Z</cp:lastPrinted>
  <dcterms:created xsi:type="dcterms:W3CDTF">1998-01-05T04:07:11Z</dcterms:created>
  <dcterms:modified xsi:type="dcterms:W3CDTF">2010-03-25T04:45:35Z</dcterms:modified>
  <cp:category/>
  <cp:version/>
  <cp:contentType/>
  <cp:contentStatus/>
</cp:coreProperties>
</file>