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20" windowWidth="15570" windowHeight="11430" tabRatio="748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気温" sheetId="13" r:id="rId13"/>
    <sheet name="最高気温" sheetId="14" r:id="rId14"/>
    <sheet name="最低気温" sheetId="15" r:id="rId15"/>
  </sheets>
  <definedNames>
    <definedName name="_Regression_Int" localSheetId="13" hidden="1">1</definedName>
    <definedName name="_Regression_Int" localSheetId="14" hidden="1">1</definedName>
    <definedName name="_Regression_Int" localSheetId="12" hidden="1">1</definedName>
    <definedName name="c_max" localSheetId="9">'10月'!$AA$2:$AC$33</definedName>
    <definedName name="c_max" localSheetId="10">'11月'!$AA$2:$AC$33</definedName>
    <definedName name="c_max" localSheetId="11">'12月'!$AA$2:$AC$33</definedName>
    <definedName name="c_max" localSheetId="1">'2月'!$AA$2:$AC$33</definedName>
    <definedName name="c_max" localSheetId="2">'3月'!$AA$2:$AC$33</definedName>
    <definedName name="c_max" localSheetId="3">'4月'!$AA$2:$AC$33</definedName>
    <definedName name="c_max" localSheetId="4">'5月'!$AA$2:$AC$33</definedName>
    <definedName name="c_max" localSheetId="5">'6月'!$AA$2:$AC$33</definedName>
    <definedName name="c_max" localSheetId="6">'7月'!$AA$2:$AC$33</definedName>
    <definedName name="c_max" localSheetId="7">'8月'!$AA$2:$AC$33</definedName>
    <definedName name="c_max" localSheetId="8">'9月'!$AA$2:$AC$33</definedName>
    <definedName name="c_max">'1月'!$AA$2:$AC$33</definedName>
    <definedName name="c_min" localSheetId="9">'10月'!$AC$2:$AE$33</definedName>
    <definedName name="c_min" localSheetId="10">'11月'!$AC$2:$AE$33</definedName>
    <definedName name="c_min" localSheetId="11">'12月'!$AC$2:$AE$33</definedName>
    <definedName name="c_min" localSheetId="1">'2月'!$AC$2:$AE$33</definedName>
    <definedName name="c_min" localSheetId="2">'3月'!$AC$2:$AE$33</definedName>
    <definedName name="c_min" localSheetId="3">'4月'!$AC$2:$AE$33</definedName>
    <definedName name="c_min" localSheetId="4">'5月'!$AC$2:$AE$33</definedName>
    <definedName name="c_min" localSheetId="5">'6月'!$AC$2:$AE$33</definedName>
    <definedName name="c_min" localSheetId="6">'7月'!$AC$2:$AE$33</definedName>
    <definedName name="c_min" localSheetId="7">'8月'!$AC$2:$AE$33</definedName>
    <definedName name="c_min" localSheetId="8">'9月'!$AC$2:$AE$33</definedName>
    <definedName name="c_min">'1月'!$AC$2:$AE$33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>'1月'!$B$3:$Y$33</definedName>
    <definedName name="EXTRACT" localSheetId="9">'10月'!$H$45:$I$45</definedName>
    <definedName name="EXTRACT" localSheetId="10">'11月'!$H$45:$I$45</definedName>
    <definedName name="EXTRACT" localSheetId="11">'12月'!$H$45:$I$45</definedName>
    <definedName name="EXTRACT" localSheetId="0">'1月'!$H$45:$I$45</definedName>
    <definedName name="EXTRACT" localSheetId="1">'2月'!$H$45:$I$45</definedName>
    <definedName name="EXTRACT" localSheetId="2">'3月'!$H$45:$I$45</definedName>
    <definedName name="EXTRACT" localSheetId="3">'4月'!$H$45:$I$45</definedName>
    <definedName name="EXTRACT" localSheetId="4">'5月'!$H$45:$I$45</definedName>
    <definedName name="EXTRACT" localSheetId="5">'6月'!$H$45:$I$45</definedName>
    <definedName name="EXTRACT" localSheetId="6">'7月'!$H$45:$I$45</definedName>
    <definedName name="EXTRACT" localSheetId="7">'8月'!$H$45:$I$45</definedName>
    <definedName name="EXTRACT" localSheetId="8">'9月'!$H$45:$I$45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'10月'!$A$1:$AF$48</definedName>
    <definedName name="_xlnm.Print_Area" localSheetId="10">'11月'!$A$1:$AF$48</definedName>
    <definedName name="_xlnm.Print_Area" localSheetId="11">'12月'!$A$1:$AF$48</definedName>
    <definedName name="_xlnm.Print_Area" localSheetId="0">'1月'!$A$1:$AF$48</definedName>
    <definedName name="_xlnm.Print_Area" localSheetId="1">'2月'!$A$1:$AF$48</definedName>
    <definedName name="_xlnm.Print_Area" localSheetId="2">'3月'!$A$1:$AF$48</definedName>
    <definedName name="_xlnm.Print_Area" localSheetId="3">'4月'!$A$1:$AF$48</definedName>
    <definedName name="_xlnm.Print_Area" localSheetId="4">'5月'!$A$1:$AF$48</definedName>
    <definedName name="_xlnm.Print_Area" localSheetId="5">'6月'!$A$1:$AF$48</definedName>
    <definedName name="_xlnm.Print_Area" localSheetId="6">'7月'!$A$1:$AF$48</definedName>
    <definedName name="_xlnm.Print_Area" localSheetId="7">'8月'!$A$1:$AF$48</definedName>
    <definedName name="_xlnm.Print_Area" localSheetId="8">'9月'!$A$1:$AF$48</definedName>
    <definedName name="_xlnm.Print_Area" localSheetId="13">'最高気温'!$A$1:$M$44</definedName>
    <definedName name="最高" localSheetId="9">'10月'!$AA$3:$AA$33</definedName>
    <definedName name="最高" localSheetId="10">'11月'!$AA$3:$AA$33</definedName>
    <definedName name="最高" localSheetId="11">'12月'!$AA$3:$AA$33</definedName>
    <definedName name="最高" localSheetId="1">'2月'!$AA$3:$AA$33</definedName>
    <definedName name="最高" localSheetId="2">'3月'!$AA$3:$AA$33</definedName>
    <definedName name="最高" localSheetId="3">'4月'!$AA$3:$AA$33</definedName>
    <definedName name="最高" localSheetId="4">'5月'!$AA$3:$AA$33</definedName>
    <definedName name="最高" localSheetId="5">'6月'!$AA$3:$AA$33</definedName>
    <definedName name="最高" localSheetId="6">'7月'!$AA$3:$AA$33</definedName>
    <definedName name="最高" localSheetId="7">'8月'!$AA$3:$AA$33</definedName>
    <definedName name="最高" localSheetId="8">'9月'!$AA$3:$AA$33</definedName>
    <definedName name="最高">'1月'!$AA$3:$AA$33</definedName>
    <definedName name="最低" localSheetId="9">'10月'!$AD$3:$AD$33</definedName>
    <definedName name="最低" localSheetId="10">'11月'!$AD$3:$AD$33</definedName>
    <definedName name="最低" localSheetId="11">'12月'!$AD$3:$AD$33</definedName>
    <definedName name="最低" localSheetId="1">'2月'!$AD$3:$AD$33</definedName>
    <definedName name="最低" localSheetId="2">'3月'!$AD$3:$AD$33</definedName>
    <definedName name="最低" localSheetId="3">'4月'!$AD$3:$AD$33</definedName>
    <definedName name="最低" localSheetId="4">'5月'!$AD$3:$AD$33</definedName>
    <definedName name="最低" localSheetId="5">'6月'!$AD$3:$AD$33</definedName>
    <definedName name="最低" localSheetId="6">'7月'!$AD$3:$AD$33</definedName>
    <definedName name="最低" localSheetId="7">'8月'!$AD$3:$AD$33</definedName>
    <definedName name="最低" localSheetId="8">'9月'!$AD$3:$AD$33</definedName>
    <definedName name="最低">'1月'!$AD$3:$AD$33</definedName>
  </definedNames>
  <calcPr fullCalcOnLoad="1" refMode="R1C1"/>
</workbook>
</file>

<file path=xl/sharedStrings.xml><?xml version="1.0" encoding="utf-8"?>
<sst xmlns="http://schemas.openxmlformats.org/spreadsheetml/2006/main" count="1788" uniqueCount="497">
  <si>
    <t>気温（℃）</t>
  </si>
  <si>
    <t>本山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</si>
  <si>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</si>
  <si>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</si>
  <si>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</si>
  <si>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</si>
  <si>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</si>
  <si>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</si>
  <si>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</si>
  <si>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</si>
  <si>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13:04</t>
  </si>
  <si>
    <t>20:03</t>
  </si>
  <si>
    <t>9:41</t>
  </si>
  <si>
    <t>22:25</t>
  </si>
  <si>
    <t>23:59</t>
  </si>
  <si>
    <t>5:41</t>
  </si>
  <si>
    <t>11:28</t>
  </si>
  <si>
    <t>22:26</t>
  </si>
  <si>
    <t>11:47</t>
  </si>
  <si>
    <t>7:07</t>
  </si>
  <si>
    <t>11:54</t>
  </si>
  <si>
    <t>3:55</t>
  </si>
  <si>
    <t>11:11</t>
  </si>
  <si>
    <t>4:52</t>
  </si>
  <si>
    <t>7:08</t>
  </si>
  <si>
    <t>11:40</t>
  </si>
  <si>
    <t>7:01</t>
  </si>
  <si>
    <t>11:21</t>
  </si>
  <si>
    <t>7:14</t>
  </si>
  <si>
    <t>11:12</t>
  </si>
  <si>
    <t>23:46</t>
  </si>
  <si>
    <t>12:18</t>
  </si>
  <si>
    <t>1:25</t>
  </si>
  <si>
    <t>12:06</t>
  </si>
  <si>
    <t>2:16</t>
  </si>
  <si>
    <t>10:49</t>
  </si>
  <si>
    <t>6:40</t>
  </si>
  <si>
    <t>12:01</t>
  </si>
  <si>
    <t>23:50</t>
  </si>
  <si>
    <t>12:13</t>
  </si>
  <si>
    <t>4:48</t>
  </si>
  <si>
    <t>12:14</t>
  </si>
  <si>
    <t>6:57</t>
  </si>
  <si>
    <t>10:37</t>
  </si>
  <si>
    <t>21:25</t>
  </si>
  <si>
    <t>10:17</t>
  </si>
  <si>
    <t>2:00</t>
  </si>
  <si>
    <t>12:11</t>
  </si>
  <si>
    <t>7:16</t>
  </si>
  <si>
    <t>11:16</t>
  </si>
  <si>
    <t>23:21</t>
  </si>
  <si>
    <t>12:22</t>
  </si>
  <si>
    <t>6:53</t>
  </si>
  <si>
    <t>16:48</t>
  </si>
  <si>
    <t>21:29</t>
  </si>
  <si>
    <t>12:02</t>
  </si>
  <si>
    <t>3:12</t>
  </si>
  <si>
    <t>11:36</t>
  </si>
  <si>
    <t>6:32</t>
  </si>
  <si>
    <t>20:49</t>
  </si>
  <si>
    <t>0:00</t>
  </si>
  <si>
    <t>10:58</t>
  </si>
  <si>
    <t>10:36</t>
  </si>
  <si>
    <t>4:26</t>
  </si>
  <si>
    <t>月平均</t>
  </si>
  <si>
    <t>気温階級別日数</t>
  </si>
  <si>
    <t>平均気温 0℃未満</t>
  </si>
  <si>
    <t>平均気温25℃以上</t>
  </si>
  <si>
    <t>最低気温 0℃未満</t>
  </si>
  <si>
    <t>最低気温25℃以上</t>
  </si>
  <si>
    <t>最高気温 0℃未満</t>
  </si>
  <si>
    <t>最高気温25℃以上</t>
  </si>
  <si>
    <t>最高気温30℃以上</t>
  </si>
  <si>
    <t>極値</t>
  </si>
  <si>
    <t>最高気温</t>
  </si>
  <si>
    <t>最低気温</t>
  </si>
  <si>
    <t>7:18</t>
  </si>
  <si>
    <t>11:07</t>
  </si>
  <si>
    <t>6:25</t>
  </si>
  <si>
    <t>12:58</t>
  </si>
  <si>
    <t>6:39</t>
  </si>
  <si>
    <t>13:13</t>
  </si>
  <si>
    <t>3:36</t>
  </si>
  <si>
    <t>12:10</t>
  </si>
  <si>
    <t>6:27</t>
  </si>
  <si>
    <t>12:09</t>
  </si>
  <si>
    <t>2:20</t>
  </si>
  <si>
    <t>11:53</t>
  </si>
  <si>
    <t>3:31</t>
  </si>
  <si>
    <t>9:26</t>
  </si>
  <si>
    <t>23:23</t>
  </si>
  <si>
    <t>12:03</t>
  </si>
  <si>
    <t>3:23</t>
  </si>
  <si>
    <t>14:35</t>
  </si>
  <si>
    <t>13:20</t>
  </si>
  <si>
    <t>21:56</t>
  </si>
  <si>
    <t>10:39</t>
  </si>
  <si>
    <t>6:35</t>
  </si>
  <si>
    <t>9:49</t>
  </si>
  <si>
    <t>5:46</t>
  </si>
  <si>
    <t>12:47</t>
  </si>
  <si>
    <t>10:02</t>
  </si>
  <si>
    <t>23:57</t>
  </si>
  <si>
    <t>11:27</t>
  </si>
  <si>
    <t>6:17</t>
  </si>
  <si>
    <t>13:43</t>
  </si>
  <si>
    <t>6:12</t>
  </si>
  <si>
    <t>12:04</t>
  </si>
  <si>
    <t>6:23</t>
  </si>
  <si>
    <t>14:58</t>
  </si>
  <si>
    <t>5:10</t>
  </si>
  <si>
    <t>13:21</t>
  </si>
  <si>
    <t>23:00</t>
  </si>
  <si>
    <t>12:50</t>
  </si>
  <si>
    <t>23:54</t>
  </si>
  <si>
    <t>1:06</t>
  </si>
  <si>
    <t>23:49</t>
  </si>
  <si>
    <t>13:00</t>
  </si>
  <si>
    <t>6:13</t>
  </si>
  <si>
    <t>12:52</t>
  </si>
  <si>
    <t>5:07</t>
  </si>
  <si>
    <t>12:00</t>
  </si>
  <si>
    <t>12:42</t>
  </si>
  <si>
    <t>6:51</t>
  </si>
  <si>
    <t>0:48</t>
  </si>
  <si>
    <t>12:07</t>
  </si>
  <si>
    <t>23:51</t>
  </si>
  <si>
    <t>11:34</t>
  </si>
  <si>
    <t>0:23</t>
  </si>
  <si>
    <t>10:43</t>
  </si>
  <si>
    <t>23:58</t>
  </si>
  <si>
    <t>10:21</t>
  </si>
  <si>
    <t>11:01</t>
  </si>
  <si>
    <t>2:34</t>
  </si>
  <si>
    <t>17:47</t>
  </si>
  <si>
    <t>1:23</t>
  </si>
  <si>
    <t>12:31</t>
  </si>
  <si>
    <t>5:53</t>
  </si>
  <si>
    <t>11:55</t>
  </si>
  <si>
    <t>23:18</t>
  </si>
  <si>
    <t>2:39</t>
  </si>
  <si>
    <t>10:32</t>
  </si>
  <si>
    <t>5:51</t>
  </si>
  <si>
    <t>14:33</t>
  </si>
  <si>
    <t>4:24</t>
  </si>
  <si>
    <t>10:51</t>
  </si>
  <si>
    <t>6:31</t>
  </si>
  <si>
    <t>12:16</t>
  </si>
  <si>
    <t>5:28</t>
  </si>
  <si>
    <t>14:32</t>
  </si>
  <si>
    <t>23:15</t>
  </si>
  <si>
    <t>10:03</t>
  </si>
  <si>
    <t>6:15</t>
  </si>
  <si>
    <t>12:37</t>
  </si>
  <si>
    <t>0:01</t>
  </si>
  <si>
    <t>11:17</t>
  </si>
  <si>
    <t>5:48</t>
  </si>
  <si>
    <t>11:13</t>
  </si>
  <si>
    <t>22:54</t>
  </si>
  <si>
    <t>13:38</t>
  </si>
  <si>
    <t>0:44</t>
  </si>
  <si>
    <t>9:48</t>
  </si>
  <si>
    <t>1:36</t>
  </si>
  <si>
    <t>13:51</t>
  </si>
  <si>
    <t>6:03</t>
  </si>
  <si>
    <t>10:12</t>
  </si>
  <si>
    <t>23:02</t>
  </si>
  <si>
    <t>14:29</t>
  </si>
  <si>
    <t>13:14</t>
  </si>
  <si>
    <t>2:32</t>
  </si>
  <si>
    <t>21:20</t>
  </si>
  <si>
    <t>10:19</t>
  </si>
  <si>
    <t>5:02</t>
  </si>
  <si>
    <t>11:38</t>
  </si>
  <si>
    <t>5:42</t>
  </si>
  <si>
    <t>23:45</t>
  </si>
  <si>
    <t>9:40</t>
  </si>
  <si>
    <t>0:04</t>
  </si>
  <si>
    <t>23:56</t>
  </si>
  <si>
    <t>11:03</t>
  </si>
  <si>
    <t>2:26</t>
  </si>
  <si>
    <t>0:55</t>
  </si>
  <si>
    <t>12:15</t>
  </si>
  <si>
    <t>12:43</t>
  </si>
  <si>
    <t>23:55</t>
  </si>
  <si>
    <t>11:10</t>
  </si>
  <si>
    <t>0:36</t>
  </si>
  <si>
    <t>11:43</t>
  </si>
  <si>
    <t>8:58</t>
  </si>
  <si>
    <t>23:37</t>
  </si>
  <si>
    <t>11:52</t>
  </si>
  <si>
    <t>5:05</t>
  </si>
  <si>
    <t>11:51</t>
  </si>
  <si>
    <t>21:50</t>
  </si>
  <si>
    <t>13:28</t>
  </si>
  <si>
    <t>2:24</t>
  </si>
  <si>
    <t>10:54</t>
  </si>
  <si>
    <t>5:30</t>
  </si>
  <si>
    <t>14:16</t>
  </si>
  <si>
    <t>4:00</t>
  </si>
  <si>
    <t>2:31</t>
  </si>
  <si>
    <t>10:06</t>
  </si>
  <si>
    <t>3:18</t>
  </si>
  <si>
    <t>0:02</t>
  </si>
  <si>
    <t>14:31</t>
  </si>
  <si>
    <t>2:36</t>
  </si>
  <si>
    <t>11:42</t>
  </si>
  <si>
    <t>23:14</t>
  </si>
  <si>
    <t>11:37</t>
  </si>
  <si>
    <t>1:32</t>
  </si>
  <si>
    <t>11:05</t>
  </si>
  <si>
    <t>5:39</t>
  </si>
  <si>
    <t>13:33</t>
  </si>
  <si>
    <t>12:57</t>
  </si>
  <si>
    <t>21:02</t>
  </si>
  <si>
    <t>13:41</t>
  </si>
  <si>
    <t>1:47</t>
  </si>
  <si>
    <t>4:01</t>
  </si>
  <si>
    <t>11:44</t>
  </si>
  <si>
    <t>13:26</t>
  </si>
  <si>
    <t>11:29</t>
  </si>
  <si>
    <t>4:42</t>
  </si>
  <si>
    <t>12:56</t>
  </si>
  <si>
    <t>10:09</t>
  </si>
  <si>
    <t>0:53</t>
  </si>
  <si>
    <t>12:34</t>
  </si>
  <si>
    <t>4:12</t>
  </si>
  <si>
    <t>14:12</t>
  </si>
  <si>
    <t>21:05</t>
  </si>
  <si>
    <t>11:30</t>
  </si>
  <si>
    <t>0:03</t>
  </si>
  <si>
    <t>2:19</t>
  </si>
  <si>
    <t>0:08</t>
  </si>
  <si>
    <t>3:32</t>
  </si>
  <si>
    <t>22:55</t>
  </si>
  <si>
    <t>14:27</t>
  </si>
  <si>
    <t>5:52</t>
  </si>
  <si>
    <t>10:27</t>
  </si>
  <si>
    <t>4:46</t>
  </si>
  <si>
    <t>17:07</t>
  </si>
  <si>
    <t>3:34</t>
  </si>
  <si>
    <t>11:31</t>
  </si>
  <si>
    <t>1:45</t>
  </si>
  <si>
    <t>10:57</t>
  </si>
  <si>
    <t>21:09</t>
  </si>
  <si>
    <t>8:41</t>
  </si>
  <si>
    <t>22:18</t>
  </si>
  <si>
    <t>19:41</t>
  </si>
  <si>
    <t>13:37</t>
  </si>
  <si>
    <t>12:41</t>
  </si>
  <si>
    <t>0:18</t>
  </si>
  <si>
    <t>13:18</t>
  </si>
  <si>
    <t>12:21</t>
  </si>
  <si>
    <t>10:50</t>
  </si>
  <si>
    <t>22:17</t>
  </si>
  <si>
    <t>13:07</t>
  </si>
  <si>
    <t>4:09</t>
  </si>
  <si>
    <t>23:53</t>
  </si>
  <si>
    <t>12:40</t>
  </si>
  <si>
    <t>13:36</t>
  </si>
  <si>
    <t>5:17</t>
  </si>
  <si>
    <t>14:19</t>
  </si>
  <si>
    <t>2:49</t>
  </si>
  <si>
    <t>9:46</t>
  </si>
  <si>
    <t>2:30</t>
  </si>
  <si>
    <t>14:06</t>
  </si>
  <si>
    <t>4:32</t>
  </si>
  <si>
    <t>11:58</t>
  </si>
  <si>
    <t>23:16</t>
  </si>
  <si>
    <t>13:16</t>
  </si>
  <si>
    <t>4:44</t>
  </si>
  <si>
    <t>22:07</t>
  </si>
  <si>
    <t>14:11</t>
  </si>
  <si>
    <t>1:15</t>
  </si>
  <si>
    <t>3:54</t>
  </si>
  <si>
    <t>3:17</t>
  </si>
  <si>
    <t>15:50</t>
  </si>
  <si>
    <t>0:24</t>
  </si>
  <si>
    <t>22:01</t>
  </si>
  <si>
    <t>12:26</t>
  </si>
  <si>
    <t>20:14</t>
  </si>
  <si>
    <t>15:10</t>
  </si>
  <si>
    <t>2:54</t>
  </si>
  <si>
    <t>9:37</t>
  </si>
  <si>
    <t>9:55</t>
  </si>
  <si>
    <t>4:36</t>
  </si>
  <si>
    <t>11:57</t>
  </si>
  <si>
    <t>4:18</t>
  </si>
  <si>
    <t>12:23</t>
  </si>
  <si>
    <t>4:07</t>
  </si>
  <si>
    <t>8:52</t>
  </si>
  <si>
    <t>15:49</t>
  </si>
  <si>
    <t>9:51</t>
  </si>
  <si>
    <t>18:45</t>
  </si>
  <si>
    <t>22:27</t>
  </si>
  <si>
    <t>13:12</t>
  </si>
  <si>
    <t>5:08</t>
  </si>
  <si>
    <t>1:52</t>
  </si>
  <si>
    <t>13:19</t>
  </si>
  <si>
    <t>8:51</t>
  </si>
  <si>
    <t>23:24</t>
  </si>
  <si>
    <t>2:06</t>
  </si>
  <si>
    <t>6:59</t>
  </si>
  <si>
    <t>10:13</t>
  </si>
  <si>
    <t>20:15</t>
  </si>
  <si>
    <t>3:46</t>
  </si>
  <si>
    <t>11:46</t>
  </si>
  <si>
    <t>2:55</t>
  </si>
  <si>
    <t>9:38</t>
  </si>
  <si>
    <t>6:28</t>
  </si>
  <si>
    <t>5:34</t>
  </si>
  <si>
    <t>23:13</t>
  </si>
  <si>
    <t>11:59</t>
  </si>
  <si>
    <t>15:16</t>
  </si>
  <si>
    <t>0:42</t>
  </si>
  <si>
    <t>22:43</t>
  </si>
  <si>
    <t>15:09</t>
  </si>
  <si>
    <t>11:23</t>
  </si>
  <si>
    <t>0:34</t>
  </si>
  <si>
    <t>10:40</t>
  </si>
  <si>
    <t>4:45</t>
  </si>
  <si>
    <t>10:38</t>
  </si>
  <si>
    <t>4:10</t>
  </si>
  <si>
    <t>15:17</t>
  </si>
  <si>
    <t>5:06</t>
  </si>
  <si>
    <t>0:32</t>
  </si>
  <si>
    <t>16:10</t>
  </si>
  <si>
    <t>22:48</t>
  </si>
  <si>
    <t>0:57</t>
  </si>
  <si>
    <t>21:46</t>
  </si>
  <si>
    <t>12:08</t>
  </si>
  <si>
    <t>4:27</t>
  </si>
  <si>
    <t>15:21</t>
  </si>
  <si>
    <t>0:15</t>
  </si>
  <si>
    <t>0:35</t>
  </si>
  <si>
    <t>12:28</t>
  </si>
  <si>
    <t>15:34</t>
  </si>
  <si>
    <t>0:31</t>
  </si>
  <si>
    <t>4:51</t>
  </si>
  <si>
    <t>X</t>
  </si>
  <si>
    <t>10:23</t>
  </si>
  <si>
    <t>16:22</t>
  </si>
  <si>
    <t>3:13</t>
  </si>
  <si>
    <t>0:07</t>
  </si>
  <si>
    <t>12:45</t>
  </si>
  <si>
    <t>5:11</t>
  </si>
  <si>
    <t>13:17</t>
  </si>
  <si>
    <t>12:17</t>
  </si>
  <si>
    <t>4:56</t>
  </si>
  <si>
    <t>11:25</t>
  </si>
  <si>
    <t>23:33</t>
  </si>
  <si>
    <t>13:56</t>
  </si>
  <si>
    <t>2:57</t>
  </si>
  <si>
    <t>18:57</t>
  </si>
  <si>
    <t>20:00</t>
  </si>
  <si>
    <t>11:48</t>
  </si>
  <si>
    <t>13:49</t>
  </si>
  <si>
    <t>0:28</t>
  </si>
  <si>
    <t>11:08</t>
  </si>
  <si>
    <t>2:02</t>
  </si>
  <si>
    <t>13:31</t>
  </si>
  <si>
    <t>11:19</t>
  </si>
  <si>
    <t>2:22</t>
  </si>
  <si>
    <t>13:40</t>
  </si>
  <si>
    <t>14:13</t>
  </si>
  <si>
    <t>12:35</t>
  </si>
  <si>
    <t>0:06</t>
  </si>
  <si>
    <t>10:59</t>
  </si>
  <si>
    <t>13:39</t>
  </si>
  <si>
    <t>14:15</t>
  </si>
  <si>
    <t>5:35</t>
  </si>
  <si>
    <t>10:46</t>
  </si>
  <si>
    <t>0:10</t>
  </si>
  <si>
    <t>13:30</t>
  </si>
  <si>
    <t>2:37</t>
  </si>
  <si>
    <t>1:09</t>
  </si>
  <si>
    <t>5:22</t>
  </si>
  <si>
    <t>14:22</t>
  </si>
  <si>
    <t>0:41</t>
  </si>
  <si>
    <t>4:03</t>
  </si>
  <si>
    <t>0:45</t>
  </si>
  <si>
    <t>23:29</t>
  </si>
  <si>
    <t>21:39</t>
  </si>
  <si>
    <t>11:14</t>
  </si>
  <si>
    <t>3:59</t>
  </si>
  <si>
    <t>22:13</t>
  </si>
  <si>
    <t>12:48</t>
  </si>
  <si>
    <t>22:35</t>
  </si>
  <si>
    <t>10:52</t>
  </si>
  <si>
    <t>22:38</t>
  </si>
  <si>
    <t>10:41</t>
  </si>
  <si>
    <t>4:41</t>
  </si>
  <si>
    <t>14:43</t>
  </si>
  <si>
    <t>22:10</t>
  </si>
  <si>
    <t>19:25</t>
  </si>
  <si>
    <t>10:11</t>
  </si>
  <si>
    <t>1:01</t>
  </si>
  <si>
    <t>12:46</t>
  </si>
  <si>
    <t>1:50</t>
  </si>
  <si>
    <t>5:18</t>
  </si>
  <si>
    <t>11:32</t>
  </si>
  <si>
    <t>11:26</t>
  </si>
  <si>
    <t>9:22</t>
  </si>
  <si>
    <t>3:03</t>
  </si>
  <si>
    <t>10:35</t>
  </si>
  <si>
    <t>5:55</t>
  </si>
  <si>
    <t>2:56</t>
  </si>
  <si>
    <t>5:12</t>
  </si>
  <si>
    <t>3:14</t>
  </si>
  <si>
    <t>20:48</t>
  </si>
  <si>
    <t>11:22</t>
  </si>
  <si>
    <t>22:12</t>
  </si>
  <si>
    <t>6:07</t>
  </si>
  <si>
    <t>9:30</t>
  </si>
  <si>
    <t>5:37</t>
  </si>
  <si>
    <t>5:57</t>
  </si>
  <si>
    <t>12:25</t>
  </si>
  <si>
    <t>21:58</t>
  </si>
  <si>
    <t>0:09</t>
  </si>
  <si>
    <t>9:44</t>
  </si>
  <si>
    <t>23:35</t>
  </si>
  <si>
    <t>0:29</t>
  </si>
  <si>
    <t>18:26</t>
  </si>
  <si>
    <t>0:59</t>
  </si>
  <si>
    <t>17:15</t>
  </si>
  <si>
    <t>1:29</t>
  </si>
  <si>
    <t>6:42</t>
  </si>
  <si>
    <t>23:34</t>
  </si>
  <si>
    <t>5:32</t>
  </si>
  <si>
    <t>12:24</t>
  </si>
  <si>
    <t>23:52</t>
  </si>
  <si>
    <t>11:35</t>
  </si>
  <si>
    <t>5:25</t>
  </si>
  <si>
    <t>0:13</t>
  </si>
  <si>
    <t>11:39</t>
  </si>
  <si>
    <t>14:07</t>
  </si>
  <si>
    <t>11:50</t>
  </si>
  <si>
    <t>22:46</t>
  </si>
  <si>
    <t>10:56</t>
  </si>
  <si>
    <t>1:13</t>
  </si>
  <si>
    <t>22:42</t>
  </si>
  <si>
    <t>1:43</t>
  </si>
  <si>
    <t>23:39</t>
  </si>
  <si>
    <t>6:54</t>
  </si>
  <si>
    <t>11:18</t>
  </si>
  <si>
    <t>10:48</t>
  </si>
  <si>
    <t>23:09</t>
  </si>
  <si>
    <t>4:14</t>
  </si>
  <si>
    <t>9:27</t>
  </si>
  <si>
    <t>3:15</t>
  </si>
  <si>
    <t>11:02</t>
  </si>
  <si>
    <t>6:22</t>
  </si>
  <si>
    <t>23:42</t>
  </si>
  <si>
    <t>6:09</t>
  </si>
  <si>
    <t>13:57</t>
  </si>
  <si>
    <t>23:31</t>
  </si>
  <si>
    <t>23:32</t>
  </si>
  <si>
    <t>6:56</t>
  </si>
  <si>
    <t>6:26</t>
  </si>
  <si>
    <t>5:16</t>
  </si>
  <si>
    <t>23:38</t>
  </si>
  <si>
    <t>23:47</t>
  </si>
  <si>
    <t>11:24</t>
  </si>
  <si>
    <t>0:20</t>
  </si>
  <si>
    <t>22:03</t>
  </si>
  <si>
    <t>12:53</t>
  </si>
  <si>
    <t>（３）平均気温(℃)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</si>
  <si>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</si>
  <si>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</si>
  <si>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</si>
  <si>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</si>
  <si>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</si>
  <si>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</si>
  <si>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</si>
  <si>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</si>
  <si>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</si>
  <si>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</si>
  <si>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</si>
  <si>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</si>
  <si>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</si>
  <si>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</si>
  <si>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</si>
  <si>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</si>
  <si>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（４）最高気温（℃）</t>
  </si>
  <si>
    <t>月最高</t>
  </si>
  <si>
    <t xml:space="preserve"> 0℃未満</t>
  </si>
  <si>
    <t>25℃以上</t>
  </si>
  <si>
    <t>30℃以上</t>
  </si>
  <si>
    <t>条件１</t>
  </si>
  <si>
    <t>&lt;0</t>
  </si>
  <si>
    <t>条件２</t>
  </si>
  <si>
    <t>&gt;=25</t>
  </si>
  <si>
    <t>条件３</t>
  </si>
  <si>
    <t>&gt;=30</t>
  </si>
  <si>
    <t/>
  </si>
  <si>
    <t>（５）最低気温（℃）</t>
  </si>
  <si>
    <t>月最低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</si>
</sst>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mm/dd"/>
    <numFmt numFmtId="178" formatCode="0.0_);[Red]\(0.0\)"/>
    <numFmt numFmtId="179" formatCode="[hh]:mm"/>
  </numFmts>
  <fonts count="58">
    <font>
      <sz val="10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name val="Arial"/>
      <family val="2"/>
    </font>
    <font>
      <b/>
      <sz val="10"/>
      <name val="ＭＳ 明朝"/>
      <family val="1"/>
    </font>
    <font>
      <sz val="9"/>
      <name val="Century"/>
      <family val="1"/>
    </font>
    <font>
      <sz val="12"/>
      <name val="ＭＳ ゴシック"/>
      <family val="3"/>
    </font>
    <font>
      <sz val="10"/>
      <name val="Times New Roman"/>
      <family val="1"/>
    </font>
    <font>
      <sz val="9"/>
      <name val="Times New Roman"/>
      <family val="1"/>
    </font>
    <font>
      <sz val="12"/>
      <name val="ＭＳ 明朝"/>
      <family val="1"/>
    </font>
    <font>
      <sz val="8"/>
      <name val="ＭＳ 明朝"/>
      <family val="1"/>
    </font>
    <font>
      <b/>
      <sz val="10"/>
      <color indexed="9"/>
      <name val="ＭＳ 明朝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color indexed="9"/>
      <name val="Times New Roman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10"/>
      <name val="PosterBodoni It BT"/>
      <family val="1"/>
    </font>
    <font>
      <b/>
      <sz val="9"/>
      <color indexed="9"/>
      <name val="Times New Roman"/>
      <family val="1"/>
    </font>
    <font>
      <sz val="8.5"/>
      <name val="ＭＳ Ｐゴシック"/>
      <family val="3"/>
    </font>
    <font>
      <sz val="6"/>
      <name val="ＭＳ Ｐ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19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ＭＳ Ｐゴシック"/>
      <family val="3"/>
    </font>
    <font>
      <b/>
      <sz val="8"/>
      <color indexed="9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6" fillId="31" borderId="4" applyNumberFormat="0" applyAlignment="0" applyProtection="0"/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57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10" xfId="0" applyNumberFormat="1" applyFont="1" applyBorder="1" applyAlignment="1">
      <alignment/>
    </xf>
    <xf numFmtId="176" fontId="9" fillId="0" borderId="0" xfId="62" applyFont="1" applyBorder="1" applyAlignment="1" quotePrefix="1">
      <alignment horizontal="left"/>
      <protection/>
    </xf>
    <xf numFmtId="176" fontId="0" fillId="0" borderId="0" xfId="62" applyFont="1" applyBorder="1" applyAlignment="1">
      <alignment horizontal="left"/>
      <protection/>
    </xf>
    <xf numFmtId="176" fontId="0" fillId="0" borderId="0" xfId="62" applyFont="1" applyBorder="1" applyAlignment="1" applyProtection="1">
      <alignment horizontal="left"/>
      <protection/>
    </xf>
    <xf numFmtId="176" fontId="0" fillId="0" borderId="0" xfId="62" applyFont="1" applyBorder="1">
      <alignment/>
      <protection/>
    </xf>
    <xf numFmtId="176" fontId="0" fillId="0" borderId="0" xfId="62" applyFont="1">
      <alignment/>
      <protection/>
    </xf>
    <xf numFmtId="176" fontId="0" fillId="0" borderId="11" xfId="62" applyFont="1" applyBorder="1" applyAlignment="1" applyProtection="1">
      <alignment horizontal="right"/>
      <protection/>
    </xf>
    <xf numFmtId="176" fontId="0" fillId="0" borderId="11" xfId="62" applyFont="1" applyBorder="1" applyProtection="1">
      <alignment/>
      <protection/>
    </xf>
    <xf numFmtId="176" fontId="0" fillId="0" borderId="12" xfId="62" applyFont="1" applyBorder="1" applyProtection="1">
      <alignment/>
      <protection/>
    </xf>
    <xf numFmtId="176" fontId="0" fillId="0" borderId="13" xfId="62" applyFont="1" applyBorder="1" applyProtection="1">
      <alignment/>
      <protection/>
    </xf>
    <xf numFmtId="176" fontId="0" fillId="0" borderId="14" xfId="62" applyFont="1" applyBorder="1">
      <alignment/>
      <protection/>
    </xf>
    <xf numFmtId="176" fontId="6" fillId="0" borderId="14" xfId="62" applyFont="1" applyBorder="1" applyAlignment="1" applyProtection="1">
      <alignment horizontal="center"/>
      <protection/>
    </xf>
    <xf numFmtId="176" fontId="6" fillId="0" borderId="15" xfId="62" applyFont="1" applyBorder="1" applyAlignment="1" applyProtection="1">
      <alignment horizontal="center"/>
      <protection/>
    </xf>
    <xf numFmtId="176" fontId="6" fillId="0" borderId="16" xfId="62" applyFont="1" applyBorder="1" applyAlignment="1" applyProtection="1">
      <alignment horizontal="center"/>
      <protection/>
    </xf>
    <xf numFmtId="176" fontId="0" fillId="0" borderId="17" xfId="62" applyFont="1" applyBorder="1" applyAlignment="1" applyProtection="1">
      <alignment horizontal="left"/>
      <protection/>
    </xf>
    <xf numFmtId="176" fontId="0" fillId="0" borderId="17" xfId="62" applyFont="1" applyBorder="1">
      <alignment/>
      <protection/>
    </xf>
    <xf numFmtId="176" fontId="0" fillId="0" borderId="18" xfId="62" applyFont="1" applyBorder="1">
      <alignment/>
      <protection/>
    </xf>
    <xf numFmtId="176" fontId="0" fillId="0" borderId="19" xfId="62" applyFont="1" applyBorder="1">
      <alignment/>
      <protection/>
    </xf>
    <xf numFmtId="0" fontId="0" fillId="0" borderId="20" xfId="62" applyNumberFormat="1" applyFont="1" applyBorder="1" applyProtection="1">
      <alignment/>
      <protection/>
    </xf>
    <xf numFmtId="176" fontId="10" fillId="0" borderId="20" xfId="62" applyNumberFormat="1" applyFont="1" applyBorder="1" applyProtection="1">
      <alignment/>
      <protection/>
    </xf>
    <xf numFmtId="176" fontId="10" fillId="0" borderId="21" xfId="62" applyNumberFormat="1" applyFont="1" applyBorder="1" applyProtection="1">
      <alignment/>
      <protection/>
    </xf>
    <xf numFmtId="176" fontId="10" fillId="0" borderId="22" xfId="62" applyNumberFormat="1" applyFont="1" applyBorder="1" applyProtection="1">
      <alignment/>
      <protection/>
    </xf>
    <xf numFmtId="0" fontId="0" fillId="0" borderId="23" xfId="62" applyNumberFormat="1" applyFont="1" applyBorder="1" applyProtection="1">
      <alignment/>
      <protection/>
    </xf>
    <xf numFmtId="176" fontId="10" fillId="0" borderId="23" xfId="62" applyNumberFormat="1" applyFont="1" applyBorder="1" applyProtection="1">
      <alignment/>
      <protection/>
    </xf>
    <xf numFmtId="176" fontId="10" fillId="0" borderId="24" xfId="62" applyNumberFormat="1" applyFont="1" applyBorder="1" applyProtection="1">
      <alignment/>
      <protection/>
    </xf>
    <xf numFmtId="176" fontId="10" fillId="0" borderId="25" xfId="62" applyNumberFormat="1" applyFont="1" applyBorder="1" applyProtection="1">
      <alignment/>
      <protection/>
    </xf>
    <xf numFmtId="0" fontId="0" fillId="0" borderId="26" xfId="62" applyNumberFormat="1" applyFont="1" applyBorder="1" applyProtection="1">
      <alignment/>
      <protection/>
    </xf>
    <xf numFmtId="176" fontId="10" fillId="0" borderId="26" xfId="62" applyNumberFormat="1" applyFont="1" applyBorder="1" applyProtection="1">
      <alignment/>
      <protection/>
    </xf>
    <xf numFmtId="176" fontId="10" fillId="0" borderId="27" xfId="62" applyNumberFormat="1" applyFont="1" applyBorder="1" applyProtection="1">
      <alignment/>
      <protection/>
    </xf>
    <xf numFmtId="176" fontId="10" fillId="0" borderId="28" xfId="62" applyNumberFormat="1" applyFont="1" applyBorder="1" applyProtection="1">
      <alignment/>
      <protection/>
    </xf>
    <xf numFmtId="0" fontId="0" fillId="0" borderId="29" xfId="62" applyNumberFormat="1" applyFont="1" applyBorder="1" applyProtection="1">
      <alignment/>
      <protection/>
    </xf>
    <xf numFmtId="176" fontId="10" fillId="0" borderId="29" xfId="62" applyNumberFormat="1" applyFont="1" applyBorder="1" applyProtection="1">
      <alignment/>
      <protection/>
    </xf>
    <xf numFmtId="176" fontId="10" fillId="0" borderId="10" xfId="62" applyNumberFormat="1" applyFont="1" applyBorder="1" applyProtection="1">
      <alignment/>
      <protection/>
    </xf>
    <xf numFmtId="176" fontId="10" fillId="0" borderId="30" xfId="62" applyNumberFormat="1" applyFont="1" applyBorder="1" applyProtection="1">
      <alignment/>
      <protection/>
    </xf>
    <xf numFmtId="176" fontId="0" fillId="0" borderId="20" xfId="62" applyFont="1" applyBorder="1" applyAlignment="1" applyProtection="1">
      <alignment horizontal="distributed"/>
      <protection/>
    </xf>
    <xf numFmtId="176" fontId="10" fillId="0" borderId="20" xfId="62" applyFont="1" applyBorder="1" applyProtection="1">
      <alignment/>
      <protection/>
    </xf>
    <xf numFmtId="176" fontId="10" fillId="0" borderId="21" xfId="62" applyFont="1" applyBorder="1" applyProtection="1">
      <alignment/>
      <protection/>
    </xf>
    <xf numFmtId="176" fontId="10" fillId="0" borderId="22" xfId="62" applyFont="1" applyBorder="1" applyProtection="1">
      <alignment/>
      <protection/>
    </xf>
    <xf numFmtId="176" fontId="0" fillId="0" borderId="23" xfId="62" applyFont="1" applyBorder="1" applyAlignment="1" applyProtection="1">
      <alignment horizontal="distributed"/>
      <protection/>
    </xf>
    <xf numFmtId="176" fontId="10" fillId="0" borderId="23" xfId="62" applyFont="1" applyBorder="1" applyProtection="1">
      <alignment/>
      <protection/>
    </xf>
    <xf numFmtId="176" fontId="10" fillId="0" borderId="24" xfId="62" applyFont="1" applyBorder="1" applyProtection="1">
      <alignment/>
      <protection/>
    </xf>
    <xf numFmtId="176" fontId="10" fillId="0" borderId="25" xfId="62" applyFont="1" applyBorder="1" applyProtection="1">
      <alignment/>
      <protection/>
    </xf>
    <xf numFmtId="176" fontId="0" fillId="0" borderId="26" xfId="62" applyFont="1" applyBorder="1" applyAlignment="1" applyProtection="1">
      <alignment horizontal="distributed"/>
      <protection/>
    </xf>
    <xf numFmtId="176" fontId="10" fillId="0" borderId="26" xfId="62" applyFont="1" applyBorder="1" applyProtection="1">
      <alignment/>
      <protection/>
    </xf>
    <xf numFmtId="176" fontId="10" fillId="0" borderId="27" xfId="62" applyFont="1" applyBorder="1" applyProtection="1">
      <alignment/>
      <protection/>
    </xf>
    <xf numFmtId="176" fontId="10" fillId="0" borderId="28" xfId="62" applyFont="1" applyBorder="1" applyProtection="1">
      <alignment/>
      <protection/>
    </xf>
    <xf numFmtId="176" fontId="9" fillId="0" borderId="0" xfId="60" applyFont="1" applyBorder="1" applyAlignment="1" quotePrefix="1">
      <alignment horizontal="left"/>
      <protection/>
    </xf>
    <xf numFmtId="176" fontId="0" fillId="0" borderId="0" xfId="60" applyFont="1" applyBorder="1" applyAlignment="1" applyProtection="1">
      <alignment horizontal="left"/>
      <protection/>
    </xf>
    <xf numFmtId="176" fontId="0" fillId="0" borderId="0" xfId="60" applyFont="1" applyBorder="1" applyAlignment="1">
      <alignment horizontal="left"/>
      <protection/>
    </xf>
    <xf numFmtId="176" fontId="0" fillId="0" borderId="0" xfId="60" applyBorder="1">
      <alignment/>
      <protection/>
    </xf>
    <xf numFmtId="176" fontId="0" fillId="0" borderId="0" xfId="60">
      <alignment/>
      <protection/>
    </xf>
    <xf numFmtId="176" fontId="0" fillId="0" borderId="11" xfId="60" applyBorder="1" applyAlignment="1" applyProtection="1">
      <alignment horizontal="right"/>
      <protection/>
    </xf>
    <xf numFmtId="176" fontId="0" fillId="0" borderId="11" xfId="60" applyBorder="1" applyProtection="1">
      <alignment/>
      <protection/>
    </xf>
    <xf numFmtId="176" fontId="0" fillId="0" borderId="12" xfId="60" applyBorder="1" applyProtection="1">
      <alignment/>
      <protection/>
    </xf>
    <xf numFmtId="176" fontId="0" fillId="0" borderId="13" xfId="60" applyBorder="1" applyProtection="1">
      <alignment/>
      <protection/>
    </xf>
    <xf numFmtId="176" fontId="0" fillId="0" borderId="14" xfId="60" applyBorder="1">
      <alignment/>
      <protection/>
    </xf>
    <xf numFmtId="176" fontId="6" fillId="0" borderId="14" xfId="60" applyFont="1" applyBorder="1" applyAlignment="1" applyProtection="1">
      <alignment horizontal="center"/>
      <protection/>
    </xf>
    <xf numFmtId="176" fontId="6" fillId="0" borderId="15" xfId="60" applyFont="1" applyBorder="1" applyAlignment="1" applyProtection="1">
      <alignment horizontal="center"/>
      <protection/>
    </xf>
    <xf numFmtId="176" fontId="6" fillId="0" borderId="16" xfId="60" applyFont="1" applyBorder="1" applyAlignment="1" applyProtection="1">
      <alignment horizontal="center"/>
      <protection/>
    </xf>
    <xf numFmtId="176" fontId="0" fillId="0" borderId="17" xfId="60" applyBorder="1" applyAlignment="1" applyProtection="1">
      <alignment horizontal="left"/>
      <protection/>
    </xf>
    <xf numFmtId="176" fontId="0" fillId="0" borderId="17" xfId="60" applyBorder="1">
      <alignment/>
      <protection/>
    </xf>
    <xf numFmtId="176" fontId="0" fillId="0" borderId="18" xfId="60" applyBorder="1">
      <alignment/>
      <protection/>
    </xf>
    <xf numFmtId="176" fontId="0" fillId="0" borderId="19" xfId="60" applyBorder="1">
      <alignment/>
      <protection/>
    </xf>
    <xf numFmtId="0" fontId="0" fillId="0" borderId="20" xfId="60" applyNumberFormat="1" applyBorder="1" applyProtection="1">
      <alignment/>
      <protection/>
    </xf>
    <xf numFmtId="176" fontId="11" fillId="0" borderId="20" xfId="60" applyNumberFormat="1" applyFont="1" applyBorder="1" applyProtection="1">
      <alignment/>
      <protection/>
    </xf>
    <xf numFmtId="176" fontId="11" fillId="0" borderId="21" xfId="60" applyNumberFormat="1" applyFont="1" applyBorder="1" applyProtection="1">
      <alignment/>
      <protection/>
    </xf>
    <xf numFmtId="176" fontId="11" fillId="0" borderId="22" xfId="60" applyNumberFormat="1" applyFont="1" applyBorder="1" applyProtection="1">
      <alignment/>
      <protection/>
    </xf>
    <xf numFmtId="0" fontId="0" fillId="0" borderId="23" xfId="60" applyNumberFormat="1" applyBorder="1" applyProtection="1">
      <alignment/>
      <protection/>
    </xf>
    <xf numFmtId="176" fontId="11" fillId="0" borderId="23" xfId="60" applyNumberFormat="1" applyFont="1" applyBorder="1" applyProtection="1">
      <alignment/>
      <protection/>
    </xf>
    <xf numFmtId="176" fontId="11" fillId="0" borderId="24" xfId="60" applyNumberFormat="1" applyFont="1" applyBorder="1" applyProtection="1">
      <alignment/>
      <protection/>
    </xf>
    <xf numFmtId="176" fontId="11" fillId="0" borderId="25" xfId="60" applyNumberFormat="1" applyFont="1" applyBorder="1" applyProtection="1">
      <alignment/>
      <protection/>
    </xf>
    <xf numFmtId="0" fontId="0" fillId="0" borderId="26" xfId="60" applyNumberFormat="1" applyBorder="1" applyProtection="1">
      <alignment/>
      <protection/>
    </xf>
    <xf numFmtId="176" fontId="11" fillId="0" borderId="26" xfId="60" applyNumberFormat="1" applyFont="1" applyBorder="1" applyProtection="1">
      <alignment/>
      <protection/>
    </xf>
    <xf numFmtId="176" fontId="11" fillId="0" borderId="27" xfId="60" applyNumberFormat="1" applyFont="1" applyBorder="1" applyProtection="1">
      <alignment/>
      <protection/>
    </xf>
    <xf numFmtId="176" fontId="11" fillId="0" borderId="28" xfId="60" applyNumberFormat="1" applyFont="1" applyBorder="1" applyProtection="1">
      <alignment/>
      <protection/>
    </xf>
    <xf numFmtId="0" fontId="0" fillId="0" borderId="29" xfId="60" applyNumberFormat="1" applyBorder="1" applyProtection="1">
      <alignment/>
      <protection/>
    </xf>
    <xf numFmtId="176" fontId="11" fillId="0" borderId="29" xfId="60" applyNumberFormat="1" applyFont="1" applyBorder="1" applyProtection="1">
      <alignment/>
      <protection/>
    </xf>
    <xf numFmtId="176" fontId="11" fillId="0" borderId="10" xfId="60" applyNumberFormat="1" applyFont="1" applyBorder="1" applyProtection="1">
      <alignment/>
      <protection/>
    </xf>
    <xf numFmtId="176" fontId="11" fillId="0" borderId="30" xfId="60" applyNumberFormat="1" applyFont="1" applyBorder="1" applyProtection="1">
      <alignment/>
      <protection/>
    </xf>
    <xf numFmtId="2" fontId="0" fillId="0" borderId="0" xfId="60" applyNumberFormat="1" applyBorder="1" applyProtection="1">
      <alignment/>
      <protection/>
    </xf>
    <xf numFmtId="176" fontId="11" fillId="0" borderId="20" xfId="60" applyFont="1" applyBorder="1" applyProtection="1">
      <alignment/>
      <protection/>
    </xf>
    <xf numFmtId="176" fontId="11" fillId="0" borderId="21" xfId="60" applyFont="1" applyBorder="1" applyProtection="1">
      <alignment/>
      <protection/>
    </xf>
    <xf numFmtId="176" fontId="11" fillId="0" borderId="22" xfId="60" applyFont="1" applyBorder="1" applyProtection="1">
      <alignment/>
      <protection/>
    </xf>
    <xf numFmtId="176" fontId="11" fillId="0" borderId="23" xfId="60" applyFont="1" applyBorder="1" applyProtection="1">
      <alignment/>
      <protection/>
    </xf>
    <xf numFmtId="176" fontId="11" fillId="0" borderId="24" xfId="60" applyFont="1" applyBorder="1" applyProtection="1">
      <alignment/>
      <protection/>
    </xf>
    <xf numFmtId="176" fontId="11" fillId="0" borderId="25" xfId="60" applyFont="1" applyBorder="1" applyProtection="1">
      <alignment/>
      <protection/>
    </xf>
    <xf numFmtId="176" fontId="11" fillId="0" borderId="26" xfId="60" applyFont="1" applyBorder="1" applyProtection="1">
      <alignment/>
      <protection/>
    </xf>
    <xf numFmtId="176" fontId="11" fillId="0" borderId="27" xfId="60" applyFont="1" applyBorder="1" applyProtection="1">
      <alignment/>
      <protection/>
    </xf>
    <xf numFmtId="176" fontId="11" fillId="0" borderId="28" xfId="60" applyFont="1" applyBorder="1" applyProtection="1">
      <alignment/>
      <protection/>
    </xf>
    <xf numFmtId="1" fontId="0" fillId="0" borderId="14" xfId="60" applyNumberFormat="1" applyBorder="1" applyProtection="1">
      <alignment/>
      <protection/>
    </xf>
    <xf numFmtId="1" fontId="0" fillId="0" borderId="15" xfId="60" applyNumberFormat="1" applyBorder="1" applyProtection="1">
      <alignment/>
      <protection/>
    </xf>
    <xf numFmtId="1" fontId="0" fillId="0" borderId="16" xfId="60" applyNumberFormat="1" applyBorder="1" applyProtection="1">
      <alignment/>
      <protection/>
    </xf>
    <xf numFmtId="1" fontId="0" fillId="0" borderId="29" xfId="60" applyNumberFormat="1" applyBorder="1" applyProtection="1">
      <alignment/>
      <protection/>
    </xf>
    <xf numFmtId="1" fontId="0" fillId="0" borderId="10" xfId="60" applyNumberFormat="1" applyBorder="1" applyProtection="1">
      <alignment/>
      <protection/>
    </xf>
    <xf numFmtId="1" fontId="0" fillId="0" borderId="30" xfId="60" applyNumberFormat="1" applyBorder="1" applyProtection="1">
      <alignment/>
      <protection/>
    </xf>
    <xf numFmtId="1" fontId="0" fillId="0" borderId="26" xfId="60" applyNumberFormat="1" applyBorder="1" applyProtection="1">
      <alignment/>
      <protection/>
    </xf>
    <xf numFmtId="1" fontId="0" fillId="0" borderId="27" xfId="60" applyNumberFormat="1" applyBorder="1" applyProtection="1">
      <alignment/>
      <protection/>
    </xf>
    <xf numFmtId="1" fontId="0" fillId="0" borderId="28" xfId="60" applyNumberFormat="1" applyBorder="1" applyProtection="1">
      <alignment/>
      <protection/>
    </xf>
    <xf numFmtId="176" fontId="0" fillId="0" borderId="0" xfId="60" applyAlignment="1" applyProtection="1">
      <alignment horizontal="left"/>
      <protection/>
    </xf>
    <xf numFmtId="176" fontId="0" fillId="0" borderId="0" xfId="60" applyAlignment="1" applyProtection="1">
      <alignment horizontal="right"/>
      <protection/>
    </xf>
    <xf numFmtId="176" fontId="0" fillId="0" borderId="0" xfId="60" applyProtection="1">
      <alignment/>
      <protection/>
    </xf>
    <xf numFmtId="176" fontId="9" fillId="0" borderId="0" xfId="61" applyFont="1" applyBorder="1" applyAlignment="1" quotePrefix="1">
      <alignment horizontal="left"/>
      <protection/>
    </xf>
    <xf numFmtId="176" fontId="0" fillId="0" borderId="0" xfId="61" applyFont="1" applyBorder="1" applyAlignment="1" applyProtection="1">
      <alignment horizontal="left"/>
      <protection/>
    </xf>
    <xf numFmtId="176" fontId="0" fillId="0" borderId="0" xfId="61" applyFont="1" applyBorder="1" applyAlignment="1">
      <alignment horizontal="left"/>
      <protection/>
    </xf>
    <xf numFmtId="176" fontId="0" fillId="0" borderId="0" xfId="61" applyBorder="1">
      <alignment/>
      <protection/>
    </xf>
    <xf numFmtId="176" fontId="0" fillId="0" borderId="0" xfId="61">
      <alignment/>
      <protection/>
    </xf>
    <xf numFmtId="176" fontId="0" fillId="0" borderId="11" xfId="61" applyBorder="1" applyAlignment="1" applyProtection="1">
      <alignment horizontal="right"/>
      <protection/>
    </xf>
    <xf numFmtId="176" fontId="0" fillId="0" borderId="11" xfId="61" applyBorder="1" applyProtection="1">
      <alignment/>
      <protection/>
    </xf>
    <xf numFmtId="176" fontId="0" fillId="0" borderId="12" xfId="61" applyBorder="1" applyProtection="1">
      <alignment/>
      <protection/>
    </xf>
    <xf numFmtId="176" fontId="0" fillId="0" borderId="13" xfId="61" applyBorder="1" applyProtection="1">
      <alignment/>
      <protection/>
    </xf>
    <xf numFmtId="176" fontId="0" fillId="0" borderId="14" xfId="61" applyBorder="1">
      <alignment/>
      <protection/>
    </xf>
    <xf numFmtId="176" fontId="6" fillId="0" borderId="14" xfId="61" applyFont="1" applyBorder="1" applyAlignment="1" applyProtection="1">
      <alignment horizontal="center"/>
      <protection/>
    </xf>
    <xf numFmtId="176" fontId="6" fillId="0" borderId="15" xfId="61" applyFont="1" applyBorder="1" applyAlignment="1" applyProtection="1">
      <alignment horizontal="center"/>
      <protection/>
    </xf>
    <xf numFmtId="176" fontId="6" fillId="0" borderId="16" xfId="61" applyFont="1" applyBorder="1" applyAlignment="1" applyProtection="1">
      <alignment horizontal="center"/>
      <protection/>
    </xf>
    <xf numFmtId="176" fontId="0" fillId="0" borderId="17" xfId="61" applyBorder="1" applyAlignment="1" applyProtection="1">
      <alignment horizontal="left"/>
      <protection/>
    </xf>
    <xf numFmtId="176" fontId="0" fillId="0" borderId="17" xfId="61" applyBorder="1">
      <alignment/>
      <protection/>
    </xf>
    <xf numFmtId="176" fontId="0" fillId="0" borderId="18" xfId="61" applyBorder="1">
      <alignment/>
      <protection/>
    </xf>
    <xf numFmtId="176" fontId="0" fillId="0" borderId="19" xfId="61" applyBorder="1">
      <alignment/>
      <protection/>
    </xf>
    <xf numFmtId="0" fontId="0" fillId="0" borderId="20" xfId="61" applyNumberFormat="1" applyBorder="1" applyProtection="1">
      <alignment/>
      <protection/>
    </xf>
    <xf numFmtId="176" fontId="11" fillId="0" borderId="20" xfId="61" applyNumberFormat="1" applyFont="1" applyBorder="1" applyProtection="1">
      <alignment/>
      <protection/>
    </xf>
    <xf numFmtId="176" fontId="11" fillId="0" borderId="21" xfId="61" applyNumberFormat="1" applyFont="1" applyBorder="1" applyProtection="1">
      <alignment/>
      <protection/>
    </xf>
    <xf numFmtId="176" fontId="11" fillId="0" borderId="22" xfId="61" applyNumberFormat="1" applyFont="1" applyBorder="1" applyProtection="1">
      <alignment/>
      <protection/>
    </xf>
    <xf numFmtId="0" fontId="0" fillId="0" borderId="23" xfId="61" applyNumberFormat="1" applyBorder="1" applyProtection="1">
      <alignment/>
      <protection/>
    </xf>
    <xf numFmtId="176" fontId="11" fillId="0" borderId="23" xfId="61" applyNumberFormat="1" applyFont="1" applyBorder="1" applyProtection="1">
      <alignment/>
      <protection/>
    </xf>
    <xf numFmtId="176" fontId="11" fillId="0" borderId="24" xfId="61" applyNumberFormat="1" applyFont="1" applyBorder="1" applyProtection="1">
      <alignment/>
      <protection/>
    </xf>
    <xf numFmtId="176" fontId="11" fillId="0" borderId="25" xfId="61" applyNumberFormat="1" applyFont="1" applyBorder="1" applyProtection="1">
      <alignment/>
      <protection/>
    </xf>
    <xf numFmtId="0" fontId="0" fillId="0" borderId="26" xfId="61" applyNumberFormat="1" applyBorder="1" applyProtection="1">
      <alignment/>
      <protection/>
    </xf>
    <xf numFmtId="176" fontId="11" fillId="0" borderId="26" xfId="61" applyNumberFormat="1" applyFont="1" applyBorder="1" applyProtection="1">
      <alignment/>
      <protection/>
    </xf>
    <xf numFmtId="176" fontId="11" fillId="0" borderId="27" xfId="61" applyNumberFormat="1" applyFont="1" applyBorder="1" applyProtection="1">
      <alignment/>
      <protection/>
    </xf>
    <xf numFmtId="176" fontId="11" fillId="0" borderId="28" xfId="61" applyNumberFormat="1" applyFont="1" applyBorder="1" applyProtection="1">
      <alignment/>
      <protection/>
    </xf>
    <xf numFmtId="0" fontId="0" fillId="0" borderId="29" xfId="61" applyNumberFormat="1" applyBorder="1" applyProtection="1">
      <alignment/>
      <protection/>
    </xf>
    <xf numFmtId="176" fontId="11" fillId="0" borderId="20" xfId="61" applyFont="1" applyBorder="1" applyProtection="1">
      <alignment/>
      <protection/>
    </xf>
    <xf numFmtId="176" fontId="11" fillId="0" borderId="21" xfId="61" applyFont="1" applyBorder="1" applyProtection="1">
      <alignment/>
      <protection/>
    </xf>
    <xf numFmtId="176" fontId="11" fillId="0" borderId="22" xfId="61" applyFont="1" applyBorder="1" applyProtection="1">
      <alignment/>
      <protection/>
    </xf>
    <xf numFmtId="176" fontId="11" fillId="0" borderId="24" xfId="61" applyFont="1" applyBorder="1" applyProtection="1">
      <alignment/>
      <protection/>
    </xf>
    <xf numFmtId="176" fontId="11" fillId="0" borderId="25" xfId="61" applyFont="1" applyBorder="1" applyProtection="1">
      <alignment/>
      <protection/>
    </xf>
    <xf numFmtId="176" fontId="11" fillId="0" borderId="26" xfId="61" applyFont="1" applyBorder="1" applyProtection="1">
      <alignment/>
      <protection/>
    </xf>
    <xf numFmtId="176" fontId="11" fillId="0" borderId="27" xfId="61" applyFont="1" applyBorder="1" applyProtection="1">
      <alignment/>
      <protection/>
    </xf>
    <xf numFmtId="176" fontId="11" fillId="0" borderId="28" xfId="61" applyFont="1" applyBorder="1" applyProtection="1">
      <alignment/>
      <protection/>
    </xf>
    <xf numFmtId="1" fontId="0" fillId="0" borderId="14" xfId="61" applyNumberFormat="1" applyBorder="1" applyProtection="1">
      <alignment/>
      <protection/>
    </xf>
    <xf numFmtId="1" fontId="0" fillId="0" borderId="15" xfId="61" applyNumberFormat="1" applyBorder="1" applyProtection="1">
      <alignment/>
      <protection/>
    </xf>
    <xf numFmtId="1" fontId="0" fillId="0" borderId="16" xfId="61" applyNumberFormat="1" applyBorder="1" applyProtection="1">
      <alignment/>
      <protection/>
    </xf>
    <xf numFmtId="1" fontId="0" fillId="0" borderId="26" xfId="61" applyNumberFormat="1" applyBorder="1" applyProtection="1">
      <alignment/>
      <protection/>
    </xf>
    <xf numFmtId="1" fontId="0" fillId="0" borderId="27" xfId="61" applyNumberFormat="1" applyBorder="1" applyProtection="1">
      <alignment/>
      <protection/>
    </xf>
    <xf numFmtId="1" fontId="0" fillId="0" borderId="28" xfId="61" applyNumberFormat="1" applyBorder="1" applyProtection="1">
      <alignment/>
      <protection/>
    </xf>
    <xf numFmtId="176" fontId="0" fillId="0" borderId="0" xfId="61" applyAlignment="1" applyProtection="1">
      <alignment horizontal="left"/>
      <protection/>
    </xf>
    <xf numFmtId="176" fontId="0" fillId="0" borderId="0" xfId="61" applyAlignment="1" applyProtection="1">
      <alignment horizontal="right"/>
      <protection/>
    </xf>
    <xf numFmtId="176" fontId="0" fillId="0" borderId="0" xfId="61" applyProtection="1">
      <alignment/>
      <protection/>
    </xf>
    <xf numFmtId="176" fontId="11" fillId="0" borderId="0" xfId="0" applyNumberFormat="1" applyFont="1" applyBorder="1" applyAlignment="1">
      <alignment/>
    </xf>
    <xf numFmtId="20" fontId="11" fillId="0" borderId="0" xfId="0" applyNumberFormat="1" applyFont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29" xfId="0" applyFont="1" applyBorder="1" applyAlignment="1">
      <alignment/>
    </xf>
    <xf numFmtId="176" fontId="11" fillId="0" borderId="31" xfId="0" applyNumberFormat="1" applyFont="1" applyBorder="1" applyAlignment="1">
      <alignment/>
    </xf>
    <xf numFmtId="0" fontId="11" fillId="0" borderId="10" xfId="0" applyNumberFormat="1" applyFont="1" applyBorder="1" applyAlignment="1">
      <alignment/>
    </xf>
    <xf numFmtId="20" fontId="11" fillId="0" borderId="30" xfId="0" applyNumberFormat="1" applyFont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0" xfId="0" applyFont="1" applyBorder="1" applyAlignment="1">
      <alignment/>
    </xf>
    <xf numFmtId="20" fontId="11" fillId="0" borderId="30" xfId="0" applyNumberFormat="1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30" xfId="0" applyFont="1" applyBorder="1" applyAlignment="1">
      <alignment horizontal="center"/>
    </xf>
    <xf numFmtId="176" fontId="12" fillId="0" borderId="0" xfId="61" applyFont="1" applyBorder="1" applyAlignment="1">
      <alignment horizontal="left"/>
      <protection/>
    </xf>
    <xf numFmtId="176" fontId="12" fillId="0" borderId="0" xfId="61" applyFont="1" applyBorder="1" applyAlignment="1" applyProtection="1" quotePrefix="1">
      <alignment horizontal="left"/>
      <protection/>
    </xf>
    <xf numFmtId="0" fontId="12" fillId="0" borderId="0" xfId="61" applyNumberFormat="1" applyFont="1" applyBorder="1" applyAlignment="1">
      <alignment horizontal="left"/>
      <protection/>
    </xf>
    <xf numFmtId="176" fontId="12" fillId="0" borderId="0" xfId="60" applyFont="1" applyBorder="1" applyAlignment="1">
      <alignment horizontal="left"/>
      <protection/>
    </xf>
    <xf numFmtId="176" fontId="12" fillId="0" borderId="0" xfId="60" applyFont="1" applyBorder="1" applyAlignment="1" applyProtection="1" quotePrefix="1">
      <alignment horizontal="left"/>
      <protection/>
    </xf>
    <xf numFmtId="0" fontId="12" fillId="0" borderId="0" xfId="60" applyNumberFormat="1" applyFont="1" applyBorder="1" applyAlignment="1">
      <alignment horizontal="left"/>
      <protection/>
    </xf>
    <xf numFmtId="176" fontId="12" fillId="0" borderId="0" xfId="62" applyFont="1" applyBorder="1" applyAlignment="1">
      <alignment horizontal="left"/>
      <protection/>
    </xf>
    <xf numFmtId="176" fontId="12" fillId="0" borderId="0" xfId="62" applyFont="1" applyBorder="1" applyAlignment="1" quotePrefix="1">
      <alignment horizontal="left"/>
      <protection/>
    </xf>
    <xf numFmtId="0" fontId="12" fillId="0" borderId="0" xfId="62" applyNumberFormat="1" applyFont="1" applyBorder="1" applyAlignment="1">
      <alignment horizontal="left"/>
      <protection/>
    </xf>
    <xf numFmtId="176" fontId="7" fillId="33" borderId="11" xfId="62" applyFont="1" applyFill="1" applyBorder="1" applyAlignment="1" applyProtection="1">
      <alignment horizontal="distributed"/>
      <protection/>
    </xf>
    <xf numFmtId="176" fontId="15" fillId="33" borderId="11" xfId="62" applyFont="1" applyFill="1" applyBorder="1" applyProtection="1">
      <alignment/>
      <protection/>
    </xf>
    <xf numFmtId="176" fontId="15" fillId="33" borderId="12" xfId="62" applyFont="1" applyFill="1" applyBorder="1" applyProtection="1">
      <alignment/>
      <protection/>
    </xf>
    <xf numFmtId="176" fontId="15" fillId="33" borderId="13" xfId="62" applyFont="1" applyFill="1" applyBorder="1" applyProtection="1">
      <alignment/>
      <protection/>
    </xf>
    <xf numFmtId="176" fontId="16" fillId="33" borderId="11" xfId="60" applyFont="1" applyFill="1" applyBorder="1" applyProtection="1">
      <alignment/>
      <protection/>
    </xf>
    <xf numFmtId="176" fontId="16" fillId="33" borderId="12" xfId="60" applyFont="1" applyFill="1" applyBorder="1" applyProtection="1">
      <alignment/>
      <protection/>
    </xf>
    <xf numFmtId="176" fontId="16" fillId="33" borderId="13" xfId="60" applyFont="1" applyFill="1" applyBorder="1" applyProtection="1">
      <alignment/>
      <protection/>
    </xf>
    <xf numFmtId="176" fontId="17" fillId="34" borderId="17" xfId="60" applyFont="1" applyFill="1" applyBorder="1">
      <alignment/>
      <protection/>
    </xf>
    <xf numFmtId="176" fontId="17" fillId="34" borderId="18" xfId="60" applyFont="1" applyFill="1" applyBorder="1">
      <alignment/>
      <protection/>
    </xf>
    <xf numFmtId="176" fontId="17" fillId="34" borderId="19" xfId="60" applyFont="1" applyFill="1" applyBorder="1">
      <alignment/>
      <protection/>
    </xf>
    <xf numFmtId="176" fontId="16" fillId="33" borderId="11" xfId="61" applyFont="1" applyFill="1" applyBorder="1" applyProtection="1">
      <alignment/>
      <protection/>
    </xf>
    <xf numFmtId="176" fontId="16" fillId="33" borderId="12" xfId="61" applyFont="1" applyFill="1" applyBorder="1" applyProtection="1">
      <alignment/>
      <protection/>
    </xf>
    <xf numFmtId="176" fontId="16" fillId="33" borderId="13" xfId="61" applyFont="1" applyFill="1" applyBorder="1" applyProtection="1">
      <alignment/>
      <protection/>
    </xf>
    <xf numFmtId="176" fontId="17" fillId="34" borderId="33" xfId="61" applyFont="1" applyFill="1" applyBorder="1">
      <alignment/>
      <protection/>
    </xf>
    <xf numFmtId="176" fontId="17" fillId="34" borderId="34" xfId="61" applyFont="1" applyFill="1" applyBorder="1">
      <alignment/>
      <protection/>
    </xf>
    <xf numFmtId="176" fontId="17" fillId="34" borderId="35" xfId="61" applyFont="1" applyFill="1" applyBorder="1">
      <alignment/>
      <protection/>
    </xf>
    <xf numFmtId="0" fontId="8" fillId="0" borderId="27" xfId="0" applyNumberFormat="1" applyFont="1" applyBorder="1" applyAlignment="1">
      <alignment/>
    </xf>
    <xf numFmtId="20" fontId="11" fillId="0" borderId="28" xfId="0" applyNumberFormat="1" applyFont="1" applyBorder="1" applyAlignment="1">
      <alignment horizontal="center"/>
    </xf>
    <xf numFmtId="176" fontId="11" fillId="0" borderId="23" xfId="61" applyFont="1" applyBorder="1" applyAlignment="1" applyProtection="1">
      <alignment/>
      <protection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36" xfId="0" applyFont="1" applyBorder="1" applyAlignment="1">
      <alignment horizontal="centerContinuous"/>
    </xf>
    <xf numFmtId="0" fontId="5" fillId="0" borderId="29" xfId="0" applyFont="1" applyBorder="1" applyAlignment="1">
      <alignment horizontal="centerContinuous"/>
    </xf>
    <xf numFmtId="0" fontId="5" fillId="0" borderId="31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37" xfId="0" applyFont="1" applyBorder="1" applyAlignment="1">
      <alignment horizontal="centerContinuous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13" fillId="0" borderId="13" xfId="0" applyFont="1" applyBorder="1" applyAlignment="1">
      <alignment horizontal="center"/>
    </xf>
    <xf numFmtId="176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6" fontId="5" fillId="0" borderId="31" xfId="0" applyNumberFormat="1" applyFont="1" applyBorder="1" applyAlignment="1">
      <alignment/>
    </xf>
    <xf numFmtId="20" fontId="11" fillId="0" borderId="31" xfId="0" applyNumberFormat="1" applyFont="1" applyBorder="1" applyAlignment="1">
      <alignment horizontal="center"/>
    </xf>
    <xf numFmtId="0" fontId="8" fillId="0" borderId="3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/>
    </xf>
    <xf numFmtId="176" fontId="11" fillId="33" borderId="0" xfId="0" applyNumberFormat="1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5" fillId="35" borderId="37" xfId="0" applyFont="1" applyFill="1" applyBorder="1" applyAlignment="1">
      <alignment horizontal="center"/>
    </xf>
    <xf numFmtId="176" fontId="11" fillId="33" borderId="37" xfId="0" applyNumberFormat="1" applyFont="1" applyFill="1" applyBorder="1" applyAlignment="1">
      <alignment/>
    </xf>
    <xf numFmtId="176" fontId="11" fillId="0" borderId="37" xfId="0" applyNumberFormat="1" applyFont="1" applyBorder="1" applyAlignment="1">
      <alignment/>
    </xf>
    <xf numFmtId="0" fontId="11" fillId="0" borderId="37" xfId="0" applyFont="1" applyBorder="1" applyAlignment="1">
      <alignment horizontal="center"/>
    </xf>
    <xf numFmtId="0" fontId="8" fillId="0" borderId="37" xfId="0" applyFont="1" applyBorder="1" applyAlignment="1">
      <alignment/>
    </xf>
    <xf numFmtId="0" fontId="18" fillId="36" borderId="36" xfId="0" applyFont="1" applyFill="1" applyBorder="1" applyAlignment="1">
      <alignment/>
    </xf>
    <xf numFmtId="0" fontId="19" fillId="36" borderId="36" xfId="0" applyFont="1" applyFill="1" applyBorder="1" applyAlignment="1">
      <alignment horizontal="center"/>
    </xf>
    <xf numFmtId="0" fontId="11" fillId="35" borderId="31" xfId="0" applyFont="1" applyFill="1" applyBorder="1" applyAlignment="1">
      <alignment/>
    </xf>
    <xf numFmtId="176" fontId="11" fillId="33" borderId="31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8" fillId="36" borderId="36" xfId="0" applyFont="1" applyFill="1" applyBorder="1" applyAlignment="1">
      <alignment horizontal="center"/>
    </xf>
    <xf numFmtId="0" fontId="18" fillId="36" borderId="36" xfId="0" applyFont="1" applyFill="1" applyBorder="1" applyAlignment="1">
      <alignment/>
    </xf>
    <xf numFmtId="176" fontId="21" fillId="37" borderId="11" xfId="60" applyFont="1" applyFill="1" applyBorder="1" applyProtection="1">
      <alignment/>
      <protection/>
    </xf>
    <xf numFmtId="176" fontId="21" fillId="37" borderId="12" xfId="60" applyFont="1" applyFill="1" applyBorder="1" applyProtection="1">
      <alignment/>
      <protection/>
    </xf>
    <xf numFmtId="176" fontId="21" fillId="37" borderId="13" xfId="60" applyFont="1" applyFill="1" applyBorder="1" applyProtection="1">
      <alignment/>
      <protection/>
    </xf>
    <xf numFmtId="176" fontId="7" fillId="33" borderId="11" xfId="60" applyFont="1" applyFill="1" applyBorder="1" applyAlignment="1" applyProtection="1">
      <alignment horizontal="distributed"/>
      <protection/>
    </xf>
    <xf numFmtId="176" fontId="14" fillId="37" borderId="11" xfId="60" applyFont="1" applyFill="1" applyBorder="1" applyAlignment="1" applyProtection="1">
      <alignment horizontal="distributed"/>
      <protection/>
    </xf>
    <xf numFmtId="176" fontId="0" fillId="0" borderId="20" xfId="60" applyBorder="1" applyAlignment="1" applyProtection="1">
      <alignment horizontal="distributed"/>
      <protection/>
    </xf>
    <xf numFmtId="176" fontId="0" fillId="0" borderId="23" xfId="60" applyBorder="1" applyAlignment="1" applyProtection="1">
      <alignment horizontal="distributed"/>
      <protection/>
    </xf>
    <xf numFmtId="176" fontId="0" fillId="0" borderId="26" xfId="60" applyBorder="1" applyAlignment="1" applyProtection="1">
      <alignment horizontal="distributed"/>
      <protection/>
    </xf>
    <xf numFmtId="176" fontId="0" fillId="0" borderId="14" xfId="60" applyBorder="1" applyAlignment="1" applyProtection="1">
      <alignment horizontal="distributed"/>
      <protection/>
    </xf>
    <xf numFmtId="176" fontId="0" fillId="0" borderId="29" xfId="60" applyBorder="1" applyAlignment="1" applyProtection="1">
      <alignment horizontal="distributed"/>
      <protection/>
    </xf>
    <xf numFmtId="176" fontId="14" fillId="34" borderId="17" xfId="60" applyFont="1" applyFill="1" applyBorder="1" applyAlignment="1">
      <alignment horizontal="distributed"/>
      <protection/>
    </xf>
    <xf numFmtId="176" fontId="21" fillId="34" borderId="11" xfId="61" applyFont="1" applyFill="1" applyBorder="1" applyProtection="1">
      <alignment/>
      <protection/>
    </xf>
    <xf numFmtId="176" fontId="21" fillId="34" borderId="12" xfId="61" applyFont="1" applyFill="1" applyBorder="1" applyProtection="1">
      <alignment/>
      <protection/>
    </xf>
    <xf numFmtId="176" fontId="21" fillId="34" borderId="13" xfId="61" applyFont="1" applyFill="1" applyBorder="1" applyProtection="1">
      <alignment/>
      <protection/>
    </xf>
    <xf numFmtId="176" fontId="7" fillId="33" borderId="11" xfId="61" applyFont="1" applyFill="1" applyBorder="1" applyAlignment="1" applyProtection="1">
      <alignment horizontal="distributed"/>
      <protection/>
    </xf>
    <xf numFmtId="176" fontId="14" fillId="34" borderId="11" xfId="61" applyFont="1" applyFill="1" applyBorder="1" applyAlignment="1" applyProtection="1">
      <alignment horizontal="distributed"/>
      <protection/>
    </xf>
    <xf numFmtId="176" fontId="0" fillId="0" borderId="20" xfId="61" applyBorder="1" applyAlignment="1" applyProtection="1">
      <alignment horizontal="distributed"/>
      <protection/>
    </xf>
    <xf numFmtId="176" fontId="0" fillId="0" borderId="23" xfId="61" applyBorder="1" applyAlignment="1" applyProtection="1">
      <alignment horizontal="distributed"/>
      <protection/>
    </xf>
    <xf numFmtId="176" fontId="0" fillId="0" borderId="26" xfId="61" applyBorder="1" applyAlignment="1" applyProtection="1">
      <alignment horizontal="distributed"/>
      <protection/>
    </xf>
    <xf numFmtId="176" fontId="0" fillId="0" borderId="14" xfId="61" applyBorder="1" applyAlignment="1" applyProtection="1">
      <alignment horizontal="distributed"/>
      <protection/>
    </xf>
    <xf numFmtId="176" fontId="14" fillId="34" borderId="33" xfId="61" applyFont="1" applyFill="1" applyBorder="1" applyAlignment="1">
      <alignment horizontal="distributed"/>
      <protection/>
    </xf>
    <xf numFmtId="176" fontId="11" fillId="0" borderId="27" xfId="61" applyFont="1" applyBorder="1">
      <alignment/>
      <protection/>
    </xf>
    <xf numFmtId="176" fontId="0" fillId="0" borderId="0" xfId="60" applyFont="1" applyProtection="1">
      <alignment/>
      <protection/>
    </xf>
    <xf numFmtId="176" fontId="0" fillId="0" borderId="0" xfId="61" applyFont="1" applyProtection="1">
      <alignment/>
      <protection/>
    </xf>
    <xf numFmtId="179" fontId="11" fillId="0" borderId="0" xfId="0" applyNumberFormat="1" applyFont="1" applyBorder="1" applyAlignment="1">
      <alignment horizontal="center"/>
    </xf>
    <xf numFmtId="179" fontId="11" fillId="0" borderId="31" xfId="0" applyNumberFormat="1" applyFont="1" applyBorder="1" applyAlignment="1">
      <alignment horizontal="center"/>
    </xf>
    <xf numFmtId="179" fontId="11" fillId="0" borderId="30" xfId="0" applyNumberFormat="1" applyFont="1" applyBorder="1" applyAlignment="1">
      <alignment horizontal="center"/>
    </xf>
    <xf numFmtId="20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11" fillId="0" borderId="0" xfId="0" applyNumberFormat="1" applyFont="1" applyBorder="1" applyAlignment="1">
      <alignment/>
    </xf>
    <xf numFmtId="0" fontId="22" fillId="0" borderId="38" xfId="0" applyFont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最高気温" xfId="60"/>
    <cellStyle name="標準_最低気温" xfId="61"/>
    <cellStyle name="標準_平均気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371475</xdr:colOff>
      <xdr:row>0</xdr:row>
      <xdr:rowOff>228600</xdr:rowOff>
    </xdr:from>
    <xdr:to>
      <xdr:col>1</xdr:col>
      <xdr:colOff>47625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71475" y="228600"/>
          <a:ext cx="19050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228600</xdr:rowOff>
    </xdr:from>
    <xdr:to>
      <xdr:col>0</xdr:col>
      <xdr:colOff>514350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28600"/>
          <a:ext cx="19050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352425</xdr:colOff>
      <xdr:row>0</xdr:row>
      <xdr:rowOff>228600</xdr:rowOff>
    </xdr:from>
    <xdr:to>
      <xdr:col>1</xdr:col>
      <xdr:colOff>19050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52425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9525</xdr:colOff>
      <xdr:row>1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3</xdr:row>
      <xdr:rowOff>209550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286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361950</xdr:colOff>
      <xdr:row>0</xdr:row>
      <xdr:rowOff>228600</xdr:rowOff>
    </xdr:from>
    <xdr:to>
      <xdr:col>1</xdr:col>
      <xdr:colOff>28575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61950" y="228600"/>
          <a:ext cx="180975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228600</xdr:rowOff>
    </xdr:from>
    <xdr:to>
      <xdr:col>1</xdr:col>
      <xdr:colOff>9525</xdr:colOff>
      <xdr:row>1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28600"/>
          <a:ext cx="180975" cy="1047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228600</xdr:rowOff>
    </xdr:from>
    <xdr:to>
      <xdr:col>1</xdr:col>
      <xdr:colOff>0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28600"/>
          <a:ext cx="19050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228600</xdr:rowOff>
    </xdr:from>
    <xdr:to>
      <xdr:col>1</xdr:col>
      <xdr:colOff>9525</xdr:colOff>
      <xdr:row>1</xdr:row>
      <xdr:rowOff>123825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28600"/>
          <a:ext cx="180975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209550</xdr:rowOff>
    </xdr:from>
    <xdr:to>
      <xdr:col>1</xdr:col>
      <xdr:colOff>9525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09550"/>
          <a:ext cx="180975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352425</xdr:colOff>
      <xdr:row>0</xdr:row>
      <xdr:rowOff>228600</xdr:rowOff>
    </xdr:from>
    <xdr:to>
      <xdr:col>1</xdr:col>
      <xdr:colOff>19050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52425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0</xdr:row>
      <xdr:rowOff>228600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" y="228600"/>
          <a:ext cx="19050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9525</xdr:colOff>
      <xdr:row>1</xdr:row>
      <xdr:rowOff>152400</xdr:rowOff>
    </xdr:to>
    <xdr:sp>
      <xdr:nvSpPr>
        <xdr:cNvPr id="1" name="Line 2"/>
        <xdr:cNvSpPr>
          <a:spLocks/>
        </xdr:cNvSpPr>
      </xdr:nvSpPr>
      <xdr:spPr>
        <a:xfrm>
          <a:off x="9525" y="238125"/>
          <a:ext cx="5143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228600</xdr:rowOff>
    </xdr:from>
    <xdr:to>
      <xdr:col>1</xdr:col>
      <xdr:colOff>9525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28600"/>
          <a:ext cx="180975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showGridLines="0" tabSelected="1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2003</v>
      </c>
      <c r="AA1" s="1" t="s">
        <v>2</v>
      </c>
      <c r="AB1" s="226">
        <v>1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0.9879999756813049</v>
      </c>
      <c r="C3" s="207">
        <v>0.11599999666213989</v>
      </c>
      <c r="D3" s="207">
        <v>0.5149999856948853</v>
      </c>
      <c r="E3" s="207">
        <v>-0.08399999886751175</v>
      </c>
      <c r="F3" s="207">
        <v>-0.2840000092983246</v>
      </c>
      <c r="G3" s="207">
        <v>-0.5680000185966492</v>
      </c>
      <c r="H3" s="207">
        <v>-0.9879999756813049</v>
      </c>
      <c r="I3" s="207">
        <v>-0.777999997138977</v>
      </c>
      <c r="J3" s="207">
        <v>-0.777999997138977</v>
      </c>
      <c r="K3" s="207">
        <v>-0.1889999955892563</v>
      </c>
      <c r="L3" s="207">
        <v>1.2719999551773071</v>
      </c>
      <c r="M3" s="207">
        <v>2.4079999923706055</v>
      </c>
      <c r="N3" s="207">
        <v>2.703000068664551</v>
      </c>
      <c r="O3" s="207">
        <v>2.5759999752044678</v>
      </c>
      <c r="P3" s="207">
        <v>2.0190000534057617</v>
      </c>
      <c r="Q3" s="207">
        <v>1.2089999914169312</v>
      </c>
      <c r="R3" s="207">
        <v>0</v>
      </c>
      <c r="S3" s="207">
        <v>0.36800000071525574</v>
      </c>
      <c r="T3" s="207">
        <v>0.2630000114440918</v>
      </c>
      <c r="U3" s="207">
        <v>-1.0509999990463257</v>
      </c>
      <c r="V3" s="207">
        <v>-0.8090000152587891</v>
      </c>
      <c r="W3" s="207">
        <v>0.08399999886751175</v>
      </c>
      <c r="X3" s="207">
        <v>0.05299999937415123</v>
      </c>
      <c r="Y3" s="207">
        <v>0.4099999964237213</v>
      </c>
      <c r="Z3" s="214">
        <f>AVERAGE(B3:Y3)</f>
        <v>0.3939583331036071</v>
      </c>
      <c r="AA3" s="151">
        <v>3.007999897003174</v>
      </c>
      <c r="AB3" s="152" t="s">
        <v>10</v>
      </c>
      <c r="AC3" s="2">
        <v>1</v>
      </c>
      <c r="AD3" s="151">
        <v>-1.440000057220459</v>
      </c>
      <c r="AE3" s="253" t="s">
        <v>11</v>
      </c>
      <c r="AF3" s="1"/>
    </row>
    <row r="4" spans="1:32" ht="11.25" customHeight="1">
      <c r="A4" s="215">
        <v>2</v>
      </c>
      <c r="B4" s="207">
        <v>0.49399998784065247</v>
      </c>
      <c r="C4" s="207">
        <v>-0.06300000101327896</v>
      </c>
      <c r="D4" s="207">
        <v>-1.1670000553131104</v>
      </c>
      <c r="E4" s="207">
        <v>-1.2300000190734863</v>
      </c>
      <c r="F4" s="207">
        <v>-1.3769999742507935</v>
      </c>
      <c r="G4" s="207">
        <v>-1.6180000305175781</v>
      </c>
      <c r="H4" s="207">
        <v>-1.659999966621399</v>
      </c>
      <c r="I4" s="207">
        <v>-0.6830000281333923</v>
      </c>
      <c r="J4" s="207">
        <v>1.2300000190734863</v>
      </c>
      <c r="K4" s="207">
        <v>1.2300000190734863</v>
      </c>
      <c r="L4" s="207">
        <v>1.3459999561309814</v>
      </c>
      <c r="M4" s="207">
        <v>1.555999994277954</v>
      </c>
      <c r="N4" s="207">
        <v>0.20000000298023224</v>
      </c>
      <c r="O4" s="207">
        <v>-0.2630000114440918</v>
      </c>
      <c r="P4" s="207">
        <v>0.12600000202655792</v>
      </c>
      <c r="Q4" s="207">
        <v>-0.7459999918937683</v>
      </c>
      <c r="R4" s="207">
        <v>-2.111999988555908</v>
      </c>
      <c r="S4" s="208">
        <v>-2.510999917984009</v>
      </c>
      <c r="T4" s="207">
        <v>-3.8450000286102295</v>
      </c>
      <c r="U4" s="207">
        <v>-4.170000076293945</v>
      </c>
      <c r="V4" s="207">
        <v>-3.4140000343322754</v>
      </c>
      <c r="W4" s="207">
        <v>-4.2230000495910645</v>
      </c>
      <c r="X4" s="207">
        <v>-3.4769999980926514</v>
      </c>
      <c r="Y4" s="207">
        <v>-2.8369998931884766</v>
      </c>
      <c r="Z4" s="214">
        <f aca="true" t="shared" si="0" ref="Z4:Z19">AVERAGE(B4:Y4)</f>
        <v>-1.2172500034794211</v>
      </c>
      <c r="AA4" s="151">
        <v>2.2090001106262207</v>
      </c>
      <c r="AB4" s="152" t="s">
        <v>12</v>
      </c>
      <c r="AC4" s="2">
        <v>2</v>
      </c>
      <c r="AD4" s="151">
        <v>-4.716000080108643</v>
      </c>
      <c r="AE4" s="253" t="s">
        <v>13</v>
      </c>
      <c r="AF4" s="1"/>
    </row>
    <row r="5" spans="1:32" ht="11.25" customHeight="1">
      <c r="A5" s="215">
        <v>3</v>
      </c>
      <c r="B5" s="207">
        <v>-2.743000030517578</v>
      </c>
      <c r="C5" s="207">
        <v>-4.118000030517578</v>
      </c>
      <c r="D5" s="207">
        <v>-4.7170000076293945</v>
      </c>
      <c r="E5" s="207">
        <v>-5.251999855041504</v>
      </c>
      <c r="F5" s="207">
        <v>-5.630000114440918</v>
      </c>
      <c r="G5" s="207">
        <v>-5.085000038146973</v>
      </c>
      <c r="H5" s="207">
        <v>-3.321000099182129</v>
      </c>
      <c r="I5" s="207">
        <v>-1.9550000429153442</v>
      </c>
      <c r="J5" s="207">
        <v>-0.4519999921321869</v>
      </c>
      <c r="K5" s="207">
        <v>0.5569999814033508</v>
      </c>
      <c r="L5" s="207">
        <v>1.0199999809265137</v>
      </c>
      <c r="M5" s="207">
        <v>1.2100000381469727</v>
      </c>
      <c r="N5" s="207">
        <v>0.9470000267028809</v>
      </c>
      <c r="O5" s="207">
        <v>1.2519999742507935</v>
      </c>
      <c r="P5" s="207">
        <v>1.4620000123977661</v>
      </c>
      <c r="Q5" s="207">
        <v>1.3669999837875366</v>
      </c>
      <c r="R5" s="207">
        <v>0.7360000014305115</v>
      </c>
      <c r="S5" s="207">
        <v>1.031000018119812</v>
      </c>
      <c r="T5" s="207">
        <v>0.8519999980926514</v>
      </c>
      <c r="U5" s="207">
        <v>1.093999981880188</v>
      </c>
      <c r="V5" s="207">
        <v>1.3459999561309814</v>
      </c>
      <c r="W5" s="207">
        <v>3.061000108718872</v>
      </c>
      <c r="X5" s="207">
        <v>6.379000186920166</v>
      </c>
      <c r="Y5" s="207">
        <v>7.21999979019165</v>
      </c>
      <c r="Z5" s="214">
        <f t="shared" si="0"/>
        <v>-0.15579167380928993</v>
      </c>
      <c r="AA5" s="151">
        <v>7.230000019073486</v>
      </c>
      <c r="AB5" s="152" t="s">
        <v>14</v>
      </c>
      <c r="AC5" s="2">
        <v>3</v>
      </c>
      <c r="AD5" s="151">
        <v>-5.85099983215332</v>
      </c>
      <c r="AE5" s="253" t="s">
        <v>15</v>
      </c>
      <c r="AF5" s="1"/>
    </row>
    <row r="6" spans="1:32" ht="11.25" customHeight="1">
      <c r="A6" s="215">
        <v>4</v>
      </c>
      <c r="B6" s="207">
        <v>7.869999885559082</v>
      </c>
      <c r="C6" s="207">
        <v>6.535999774932861</v>
      </c>
      <c r="D6" s="207">
        <v>5.546000003814697</v>
      </c>
      <c r="E6" s="207">
        <v>5.198999881744385</v>
      </c>
      <c r="F6" s="207">
        <v>4.239999771118164</v>
      </c>
      <c r="G6" s="207">
        <v>2.4189999103546143</v>
      </c>
      <c r="H6" s="207">
        <v>1.6619999408721924</v>
      </c>
      <c r="I6" s="207">
        <v>4.113999843597412</v>
      </c>
      <c r="J6" s="207">
        <v>4.61899995803833</v>
      </c>
      <c r="K6" s="207">
        <v>7.53000020980835</v>
      </c>
      <c r="L6" s="207">
        <v>8.199999809265137</v>
      </c>
      <c r="M6" s="207">
        <v>8.5</v>
      </c>
      <c r="N6" s="207">
        <v>8.220000267028809</v>
      </c>
      <c r="O6" s="207">
        <v>6.892000198364258</v>
      </c>
      <c r="P6" s="207">
        <v>4.343999862670898</v>
      </c>
      <c r="Q6" s="207">
        <v>2.8289999961853027</v>
      </c>
      <c r="R6" s="207">
        <v>3.690999984741211</v>
      </c>
      <c r="S6" s="207">
        <v>1.9769999980926514</v>
      </c>
      <c r="T6" s="207">
        <v>0.5260000228881836</v>
      </c>
      <c r="U6" s="207">
        <v>-0.6200000047683716</v>
      </c>
      <c r="V6" s="207">
        <v>-1.6180000305175781</v>
      </c>
      <c r="W6" s="207">
        <v>-1.4079999923706055</v>
      </c>
      <c r="X6" s="207">
        <v>-0.7250000238418579</v>
      </c>
      <c r="Y6" s="207">
        <v>0.24199999868869781</v>
      </c>
      <c r="Z6" s="214">
        <f t="shared" si="0"/>
        <v>3.7827083027611175</v>
      </c>
      <c r="AA6" s="151">
        <v>9.329999923706055</v>
      </c>
      <c r="AB6" s="152" t="s">
        <v>16</v>
      </c>
      <c r="AC6" s="2">
        <v>4</v>
      </c>
      <c r="AD6" s="151">
        <v>-1.7549999952316284</v>
      </c>
      <c r="AE6" s="253" t="s">
        <v>17</v>
      </c>
      <c r="AF6" s="1"/>
    </row>
    <row r="7" spans="1:32" ht="11.25" customHeight="1">
      <c r="A7" s="215">
        <v>5</v>
      </c>
      <c r="B7" s="207">
        <v>-0.11599999666213989</v>
      </c>
      <c r="C7" s="207">
        <v>-0.546999990940094</v>
      </c>
      <c r="D7" s="207">
        <v>-1.534000039100647</v>
      </c>
      <c r="E7" s="207">
        <v>-2.0490000247955322</v>
      </c>
      <c r="F7" s="207">
        <v>-2.552999973297119</v>
      </c>
      <c r="G7" s="207">
        <v>-2.7839999198913574</v>
      </c>
      <c r="H7" s="207">
        <v>-3.875999927520752</v>
      </c>
      <c r="I7" s="207">
        <v>-1.0829999446868896</v>
      </c>
      <c r="J7" s="207">
        <v>1.1150000095367432</v>
      </c>
      <c r="K7" s="207">
        <v>2.1559998989105225</v>
      </c>
      <c r="L7" s="207">
        <v>5.079999923706055</v>
      </c>
      <c r="M7" s="207">
        <v>5.804999828338623</v>
      </c>
      <c r="N7" s="207">
        <v>3.384999990463257</v>
      </c>
      <c r="O7" s="207">
        <v>2.3329999446868896</v>
      </c>
      <c r="P7" s="207">
        <v>2.365000009536743</v>
      </c>
      <c r="Q7" s="207">
        <v>1.2929999828338623</v>
      </c>
      <c r="R7" s="207">
        <v>0.3149999976158142</v>
      </c>
      <c r="S7" s="207">
        <v>-0.4729999899864197</v>
      </c>
      <c r="T7" s="207">
        <v>-1.218999981880188</v>
      </c>
      <c r="U7" s="207">
        <v>-1.8799999952316284</v>
      </c>
      <c r="V7" s="207">
        <v>-2.9830000400543213</v>
      </c>
      <c r="W7" s="207">
        <v>-3.244999885559082</v>
      </c>
      <c r="X7" s="207">
        <v>-3.319000005722046</v>
      </c>
      <c r="Y7" s="207">
        <v>-3.371000051498413</v>
      </c>
      <c r="Z7" s="214">
        <f t="shared" si="0"/>
        <v>-0.2993750075499217</v>
      </c>
      <c r="AA7" s="151">
        <v>7.559999942779541</v>
      </c>
      <c r="AB7" s="152" t="s">
        <v>18</v>
      </c>
      <c r="AC7" s="2">
        <v>5</v>
      </c>
      <c r="AD7" s="151">
        <v>-4.0229997634887695</v>
      </c>
      <c r="AE7" s="253" t="s">
        <v>19</v>
      </c>
      <c r="AF7" s="1"/>
    </row>
    <row r="8" spans="1:32" ht="11.25" customHeight="1">
      <c r="A8" s="215">
        <v>6</v>
      </c>
      <c r="B8" s="207">
        <v>-3.244999885559082</v>
      </c>
      <c r="C8" s="207">
        <v>-3.4549999237060547</v>
      </c>
      <c r="D8" s="207">
        <v>-3.7179999351501465</v>
      </c>
      <c r="E8" s="207">
        <v>-3.990999937057495</v>
      </c>
      <c r="F8" s="207">
        <v>-3.434999942779541</v>
      </c>
      <c r="G8" s="207">
        <v>-3.3610000610351562</v>
      </c>
      <c r="H8" s="207">
        <v>-3.8340001106262207</v>
      </c>
      <c r="I8" s="207">
        <v>-2.6050000190734863</v>
      </c>
      <c r="J8" s="207">
        <v>1.819000005722046</v>
      </c>
      <c r="K8" s="207">
        <v>4.627999782562256</v>
      </c>
      <c r="L8" s="207">
        <v>6.46999979019165</v>
      </c>
      <c r="M8" s="207">
        <v>6.5320000648498535</v>
      </c>
      <c r="N8" s="207">
        <v>4.519999980926514</v>
      </c>
      <c r="O8" s="207">
        <v>3.5320000648498535</v>
      </c>
      <c r="P8" s="207">
        <v>2.8380000591278076</v>
      </c>
      <c r="Q8" s="207">
        <v>2.553999900817871</v>
      </c>
      <c r="R8" s="207">
        <v>1.6610000133514404</v>
      </c>
      <c r="S8" s="207">
        <v>-1.187000036239624</v>
      </c>
      <c r="T8" s="207">
        <v>-1.7860000133514404</v>
      </c>
      <c r="U8" s="207">
        <v>-2.0799999237060547</v>
      </c>
      <c r="V8" s="207">
        <v>-1.7860000133514404</v>
      </c>
      <c r="W8" s="207">
        <v>-2.2160000801086426</v>
      </c>
      <c r="X8" s="207">
        <v>-2.447000026702881</v>
      </c>
      <c r="Y8" s="207">
        <v>-2.7829999923706055</v>
      </c>
      <c r="Z8" s="214">
        <f t="shared" si="0"/>
        <v>-0.3072916766007741</v>
      </c>
      <c r="AA8" s="151">
        <v>7.130000114440918</v>
      </c>
      <c r="AB8" s="152" t="s">
        <v>20</v>
      </c>
      <c r="AC8" s="2">
        <v>6</v>
      </c>
      <c r="AD8" s="151">
        <v>-4.169000148773193</v>
      </c>
      <c r="AE8" s="253" t="s">
        <v>21</v>
      </c>
      <c r="AF8" s="1"/>
    </row>
    <row r="9" spans="1:32" ht="11.25" customHeight="1">
      <c r="A9" s="215">
        <v>7</v>
      </c>
      <c r="B9" s="207">
        <v>-3.140000104904175</v>
      </c>
      <c r="C9" s="207">
        <v>-3.25600004196167</v>
      </c>
      <c r="D9" s="207">
        <v>-3.549999952316284</v>
      </c>
      <c r="E9" s="207">
        <v>-3.497999906539917</v>
      </c>
      <c r="F9" s="207">
        <v>-3.8440001010894775</v>
      </c>
      <c r="G9" s="207">
        <v>-3.7290000915527344</v>
      </c>
      <c r="H9" s="207">
        <v>-3.3410000801086426</v>
      </c>
      <c r="I9" s="207">
        <v>-0.8619999885559082</v>
      </c>
      <c r="J9" s="207">
        <v>5.734000205993652</v>
      </c>
      <c r="K9" s="207">
        <v>7.860000133514404</v>
      </c>
      <c r="L9" s="207">
        <v>9.239999771118164</v>
      </c>
      <c r="M9" s="207">
        <v>8.1899995803833</v>
      </c>
      <c r="N9" s="207">
        <v>6.22599983215332</v>
      </c>
      <c r="O9" s="207">
        <v>4.552000045776367</v>
      </c>
      <c r="P9" s="207">
        <v>4.3429999351501465</v>
      </c>
      <c r="Q9" s="207">
        <v>1.934000015258789</v>
      </c>
      <c r="R9" s="207">
        <v>0.5669999718666077</v>
      </c>
      <c r="S9" s="207">
        <v>-0.335999995470047</v>
      </c>
      <c r="T9" s="207">
        <v>-0.5149999856948853</v>
      </c>
      <c r="U9" s="207">
        <v>-0.7670000195503235</v>
      </c>
      <c r="V9" s="207">
        <v>-0.9559999704360962</v>
      </c>
      <c r="W9" s="207">
        <v>-1.5859999656677246</v>
      </c>
      <c r="X9" s="207">
        <v>-1.9220000505447388</v>
      </c>
      <c r="Y9" s="207">
        <v>-2.236999988555908</v>
      </c>
      <c r="Z9" s="214">
        <f t="shared" si="0"/>
        <v>0.6294583020110925</v>
      </c>
      <c r="AA9" s="151">
        <v>10.300000190734863</v>
      </c>
      <c r="AB9" s="152" t="s">
        <v>22</v>
      </c>
      <c r="AC9" s="2">
        <v>7</v>
      </c>
      <c r="AD9" s="151">
        <v>-3.9070000648498535</v>
      </c>
      <c r="AE9" s="253" t="s">
        <v>23</v>
      </c>
      <c r="AF9" s="1"/>
    </row>
    <row r="10" spans="1:32" ht="11.25" customHeight="1">
      <c r="A10" s="215">
        <v>8</v>
      </c>
      <c r="B10" s="207">
        <v>-2.247999906539917</v>
      </c>
      <c r="C10" s="207">
        <v>-2.236999988555908</v>
      </c>
      <c r="D10" s="207">
        <v>-2.625999927520752</v>
      </c>
      <c r="E10" s="207">
        <v>-2.9089999198913574</v>
      </c>
      <c r="F10" s="207">
        <v>-2.6679999828338623</v>
      </c>
      <c r="G10" s="207">
        <v>-2.0910000801086426</v>
      </c>
      <c r="H10" s="207">
        <v>-2.99399995803833</v>
      </c>
      <c r="I10" s="207">
        <v>-0.5249999761581421</v>
      </c>
      <c r="J10" s="207">
        <v>5.997000217437744</v>
      </c>
      <c r="K10" s="207">
        <v>7.860000133514404</v>
      </c>
      <c r="L10" s="207">
        <v>9.25</v>
      </c>
      <c r="M10" s="207">
        <v>9.020000457763672</v>
      </c>
      <c r="N10" s="207">
        <v>6.455999851226807</v>
      </c>
      <c r="O10" s="207">
        <v>4.940999984741211</v>
      </c>
      <c r="P10" s="207">
        <v>4.625999927520752</v>
      </c>
      <c r="Q10" s="207">
        <v>3.0480000972747803</v>
      </c>
      <c r="R10" s="207">
        <v>0.23100000619888306</v>
      </c>
      <c r="S10" s="207">
        <v>-0.871999979019165</v>
      </c>
      <c r="T10" s="207">
        <v>-1.0920000076293945</v>
      </c>
      <c r="U10" s="207">
        <v>-1.2610000371932983</v>
      </c>
      <c r="V10" s="207">
        <v>-1.6490000486373901</v>
      </c>
      <c r="W10" s="207">
        <v>-1.8799999952316284</v>
      </c>
      <c r="X10" s="207">
        <v>-2.2690000534057617</v>
      </c>
      <c r="Y10" s="207">
        <v>-2.5840001106262207</v>
      </c>
      <c r="Z10" s="214">
        <f t="shared" si="0"/>
        <v>0.8968333626786867</v>
      </c>
      <c r="AA10" s="151">
        <v>9.819999694824219</v>
      </c>
      <c r="AB10" s="152" t="s">
        <v>16</v>
      </c>
      <c r="AC10" s="2">
        <v>8</v>
      </c>
      <c r="AD10" s="151">
        <v>-3.0989999771118164</v>
      </c>
      <c r="AE10" s="253" t="s">
        <v>24</v>
      </c>
      <c r="AF10" s="1"/>
    </row>
    <row r="11" spans="1:32" ht="11.25" customHeight="1">
      <c r="A11" s="215">
        <v>9</v>
      </c>
      <c r="B11" s="207">
        <v>-2.7730000019073486</v>
      </c>
      <c r="C11" s="207">
        <v>-2.8570001125335693</v>
      </c>
      <c r="D11" s="207">
        <v>-2.993000030517578</v>
      </c>
      <c r="E11" s="207">
        <v>-2.9719998836517334</v>
      </c>
      <c r="F11" s="207">
        <v>-2.8989999294281006</v>
      </c>
      <c r="G11" s="207">
        <v>-2.9830000400543213</v>
      </c>
      <c r="H11" s="207">
        <v>-3.1510000228881836</v>
      </c>
      <c r="I11" s="207">
        <v>-1.187000036239624</v>
      </c>
      <c r="J11" s="207">
        <v>5.006999969482422</v>
      </c>
      <c r="K11" s="207">
        <v>8.020000457763672</v>
      </c>
      <c r="L11" s="207">
        <v>9.270000457763672</v>
      </c>
      <c r="M11" s="207">
        <v>9.510000228881836</v>
      </c>
      <c r="N11" s="207">
        <v>7.78000020980835</v>
      </c>
      <c r="O11" s="207">
        <v>5.867000102996826</v>
      </c>
      <c r="P11" s="207">
        <v>3.9210000038146973</v>
      </c>
      <c r="Q11" s="207">
        <v>2.4489998817443848</v>
      </c>
      <c r="R11" s="207">
        <v>0.9769999980926514</v>
      </c>
      <c r="S11" s="207">
        <v>-0.24199999868869781</v>
      </c>
      <c r="T11" s="207">
        <v>-0.7670000195503235</v>
      </c>
      <c r="U11" s="207">
        <v>-0.6930000185966492</v>
      </c>
      <c r="V11" s="207">
        <v>-0.578000009059906</v>
      </c>
      <c r="W11" s="207">
        <v>-0.5149999856948853</v>
      </c>
      <c r="X11" s="207">
        <v>-0.3889999985694885</v>
      </c>
      <c r="Y11" s="207">
        <v>-0.25200000405311584</v>
      </c>
      <c r="Z11" s="214">
        <f t="shared" si="0"/>
        <v>1.147916717454791</v>
      </c>
      <c r="AA11" s="151">
        <v>11.270000457763672</v>
      </c>
      <c r="AB11" s="152" t="s">
        <v>25</v>
      </c>
      <c r="AC11" s="2">
        <v>9</v>
      </c>
      <c r="AD11" s="151">
        <v>-3.2139999866485596</v>
      </c>
      <c r="AE11" s="253" t="s">
        <v>26</v>
      </c>
      <c r="AF11" s="1"/>
    </row>
    <row r="12" spans="1:32" ht="11.25" customHeight="1">
      <c r="A12" s="223">
        <v>10</v>
      </c>
      <c r="B12" s="209">
        <v>-0.020999999716877937</v>
      </c>
      <c r="C12" s="209">
        <v>-0.23100000619888306</v>
      </c>
      <c r="D12" s="209">
        <v>0.4620000123977661</v>
      </c>
      <c r="E12" s="209">
        <v>0.32600000500679016</v>
      </c>
      <c r="F12" s="209">
        <v>0.25200000405311584</v>
      </c>
      <c r="G12" s="209">
        <v>0.0949999988079071</v>
      </c>
      <c r="H12" s="209">
        <v>-0.1679999977350235</v>
      </c>
      <c r="I12" s="209">
        <v>1.093000054359436</v>
      </c>
      <c r="J12" s="209">
        <v>7.789999961853027</v>
      </c>
      <c r="K12" s="209">
        <v>11.3100004196167</v>
      </c>
      <c r="L12" s="209">
        <v>14.039999961853027</v>
      </c>
      <c r="M12" s="209">
        <v>13.369999885559082</v>
      </c>
      <c r="N12" s="209">
        <v>9.699999809265137</v>
      </c>
      <c r="O12" s="209">
        <v>8.960000038146973</v>
      </c>
      <c r="P12" s="209">
        <v>8.100000381469727</v>
      </c>
      <c r="Q12" s="209">
        <v>5.046000003814697</v>
      </c>
      <c r="R12" s="209">
        <v>3.2060000896453857</v>
      </c>
      <c r="S12" s="209">
        <v>3.121000051498413</v>
      </c>
      <c r="T12" s="209">
        <v>3.4590001106262207</v>
      </c>
      <c r="U12" s="209">
        <v>2.312000036239624</v>
      </c>
      <c r="V12" s="209">
        <v>1.8600000143051147</v>
      </c>
      <c r="W12" s="209">
        <v>2.4700000286102295</v>
      </c>
      <c r="X12" s="209">
        <v>2.2909998893737793</v>
      </c>
      <c r="Y12" s="209">
        <v>1.6820000410079956</v>
      </c>
      <c r="Z12" s="224">
        <f t="shared" si="0"/>
        <v>4.18854169974414</v>
      </c>
      <c r="AA12" s="157">
        <v>14.899999618530273</v>
      </c>
      <c r="AB12" s="210" t="s">
        <v>27</v>
      </c>
      <c r="AC12" s="211">
        <v>10</v>
      </c>
      <c r="AD12" s="157">
        <v>-0.5360000133514404</v>
      </c>
      <c r="AE12" s="254" t="s">
        <v>28</v>
      </c>
      <c r="AF12" s="1"/>
    </row>
    <row r="13" spans="1:32" ht="11.25" customHeight="1">
      <c r="A13" s="215">
        <v>11</v>
      </c>
      <c r="B13" s="207">
        <v>1.6080000400543213</v>
      </c>
      <c r="C13" s="207">
        <v>1.8179999589920044</v>
      </c>
      <c r="D13" s="207">
        <v>2.5859999656677246</v>
      </c>
      <c r="E13" s="207">
        <v>2.1649999618530273</v>
      </c>
      <c r="F13" s="207">
        <v>2.186000108718872</v>
      </c>
      <c r="G13" s="207">
        <v>2.122999906539917</v>
      </c>
      <c r="H13" s="207">
        <v>0.07400000095367432</v>
      </c>
      <c r="I13" s="207">
        <v>0.1469999998807907</v>
      </c>
      <c r="J13" s="207">
        <v>6.196000099182129</v>
      </c>
      <c r="K13" s="207">
        <v>9.479999542236328</v>
      </c>
      <c r="L13" s="207">
        <v>10.869999885559082</v>
      </c>
      <c r="M13" s="207">
        <v>10.699999809265137</v>
      </c>
      <c r="N13" s="207">
        <v>8.210000038146973</v>
      </c>
      <c r="O13" s="207">
        <v>6.329999923706055</v>
      </c>
      <c r="P13" s="207">
        <v>5.183000087738037</v>
      </c>
      <c r="Q13" s="207">
        <v>2.617000102996826</v>
      </c>
      <c r="R13" s="207">
        <v>1.1770000457763672</v>
      </c>
      <c r="S13" s="207">
        <v>0.36800000071525574</v>
      </c>
      <c r="T13" s="207">
        <v>-0.23100000619888306</v>
      </c>
      <c r="U13" s="207">
        <v>-0.8510000109672546</v>
      </c>
      <c r="V13" s="207">
        <v>-0.3149999976158142</v>
      </c>
      <c r="W13" s="207">
        <v>0.578000009059906</v>
      </c>
      <c r="X13" s="207">
        <v>-0.6930000185966492</v>
      </c>
      <c r="Y13" s="207">
        <v>-0.9769999980926514</v>
      </c>
      <c r="Z13" s="214">
        <f t="shared" si="0"/>
        <v>2.9728749773154655</v>
      </c>
      <c r="AA13" s="151">
        <v>12.640000343322754</v>
      </c>
      <c r="AB13" s="152" t="s">
        <v>29</v>
      </c>
      <c r="AC13" s="2">
        <v>11</v>
      </c>
      <c r="AD13" s="151">
        <v>-1.0399999618530273</v>
      </c>
      <c r="AE13" s="253" t="s">
        <v>30</v>
      </c>
      <c r="AF13" s="1"/>
    </row>
    <row r="14" spans="1:32" ht="11.25" customHeight="1">
      <c r="A14" s="215">
        <v>12</v>
      </c>
      <c r="B14" s="207">
        <v>-1.312999963760376</v>
      </c>
      <c r="C14" s="207">
        <v>-1.5119999647140503</v>
      </c>
      <c r="D14" s="207">
        <v>-1.2289999723434448</v>
      </c>
      <c r="E14" s="207">
        <v>-0.671999990940094</v>
      </c>
      <c r="F14" s="207">
        <v>0.3050000071525574</v>
      </c>
      <c r="G14" s="207">
        <v>0.5249999761581421</v>
      </c>
      <c r="H14" s="207">
        <v>0.32600000500679016</v>
      </c>
      <c r="I14" s="207">
        <v>0.7570000290870667</v>
      </c>
      <c r="J14" s="207">
        <v>7.96999979019165</v>
      </c>
      <c r="K14" s="207">
        <v>10.649999618530273</v>
      </c>
      <c r="L14" s="207">
        <v>12.010000228881836</v>
      </c>
      <c r="M14" s="207">
        <v>12.149999618530273</v>
      </c>
      <c r="N14" s="207">
        <v>10.350000381469727</v>
      </c>
      <c r="O14" s="207">
        <v>8.15999984741211</v>
      </c>
      <c r="P14" s="207">
        <v>7.380000114440918</v>
      </c>
      <c r="Q14" s="207">
        <v>6.761000156402588</v>
      </c>
      <c r="R14" s="207">
        <v>3.0480000972747803</v>
      </c>
      <c r="S14" s="207">
        <v>1.9859999418258667</v>
      </c>
      <c r="T14" s="207">
        <v>1.3969999551773071</v>
      </c>
      <c r="U14" s="207">
        <v>0.6299999952316284</v>
      </c>
      <c r="V14" s="207">
        <v>0.1469999998807907</v>
      </c>
      <c r="W14" s="207">
        <v>0.07400000095367432</v>
      </c>
      <c r="X14" s="207">
        <v>-0.03200000151991844</v>
      </c>
      <c r="Y14" s="207">
        <v>-0.4729999899864197</v>
      </c>
      <c r="Z14" s="214">
        <f t="shared" si="0"/>
        <v>3.3081249950143197</v>
      </c>
      <c r="AA14" s="151">
        <v>13.15999984741211</v>
      </c>
      <c r="AB14" s="152" t="s">
        <v>31</v>
      </c>
      <c r="AC14" s="2">
        <v>12</v>
      </c>
      <c r="AD14" s="151">
        <v>-1.6169999837875366</v>
      </c>
      <c r="AE14" s="253" t="s">
        <v>32</v>
      </c>
      <c r="AF14" s="1"/>
    </row>
    <row r="15" spans="1:32" ht="11.25" customHeight="1">
      <c r="A15" s="215">
        <v>13</v>
      </c>
      <c r="B15" s="207">
        <v>-0.5460000038146973</v>
      </c>
      <c r="C15" s="207">
        <v>-1.0290000438690186</v>
      </c>
      <c r="D15" s="207">
        <v>-0.7350000143051147</v>
      </c>
      <c r="E15" s="207">
        <v>-0.7879999876022339</v>
      </c>
      <c r="F15" s="207">
        <v>0.4519999921321869</v>
      </c>
      <c r="G15" s="207">
        <v>1.3450000286102295</v>
      </c>
      <c r="H15" s="207">
        <v>2.1649999618530273</v>
      </c>
      <c r="I15" s="207">
        <v>3.111999988555908</v>
      </c>
      <c r="J15" s="207">
        <v>4.353000164031982</v>
      </c>
      <c r="K15" s="207">
        <v>8.119999885559082</v>
      </c>
      <c r="L15" s="207">
        <v>9.859999656677246</v>
      </c>
      <c r="M15" s="207">
        <v>12.869999885559082</v>
      </c>
      <c r="N15" s="207">
        <v>11.180000305175781</v>
      </c>
      <c r="O15" s="207">
        <v>10.65999984741211</v>
      </c>
      <c r="P15" s="207">
        <v>8.6899995803833</v>
      </c>
      <c r="Q15" s="207">
        <v>6.59499979019165</v>
      </c>
      <c r="R15" s="207">
        <v>5.067999839782715</v>
      </c>
      <c r="S15" s="207">
        <v>4.111000061035156</v>
      </c>
      <c r="T15" s="207">
        <v>4.0370001792907715</v>
      </c>
      <c r="U15" s="207">
        <v>4.120999813079834</v>
      </c>
      <c r="V15" s="207">
        <v>3.427000045776367</v>
      </c>
      <c r="W15" s="207">
        <v>2.4809999465942383</v>
      </c>
      <c r="X15" s="207">
        <v>2.438999891281128</v>
      </c>
      <c r="Y15" s="207">
        <v>1.9019999504089355</v>
      </c>
      <c r="Z15" s="214">
        <f t="shared" si="0"/>
        <v>4.3287499484916525</v>
      </c>
      <c r="AA15" s="151">
        <v>14.979999542236328</v>
      </c>
      <c r="AB15" s="152" t="s">
        <v>33</v>
      </c>
      <c r="AC15" s="2">
        <v>13</v>
      </c>
      <c r="AD15" s="151">
        <v>-1.1549999713897705</v>
      </c>
      <c r="AE15" s="253" t="s">
        <v>34</v>
      </c>
      <c r="AF15" s="1"/>
    </row>
    <row r="16" spans="1:32" ht="11.25" customHeight="1">
      <c r="A16" s="215">
        <v>14</v>
      </c>
      <c r="B16" s="207">
        <v>1.3029999732971191</v>
      </c>
      <c r="C16" s="207">
        <v>1.3240000009536743</v>
      </c>
      <c r="D16" s="207">
        <v>1.1770000457763672</v>
      </c>
      <c r="E16" s="207">
        <v>0.9879999756813049</v>
      </c>
      <c r="F16" s="207">
        <v>0.8199999928474426</v>
      </c>
      <c r="G16" s="207">
        <v>0.7459999918937683</v>
      </c>
      <c r="H16" s="207">
        <v>0.609000027179718</v>
      </c>
      <c r="I16" s="207">
        <v>2.565000057220459</v>
      </c>
      <c r="J16" s="207">
        <v>11.039999961853027</v>
      </c>
      <c r="K16" s="207">
        <v>14.399999618530273</v>
      </c>
      <c r="L16" s="207">
        <v>16.860000610351562</v>
      </c>
      <c r="M16" s="207">
        <v>14.550000190734863</v>
      </c>
      <c r="N16" s="207">
        <v>12.279999732971191</v>
      </c>
      <c r="O16" s="207">
        <v>10.630000114440918</v>
      </c>
      <c r="P16" s="207">
        <v>9.960000038146973</v>
      </c>
      <c r="Q16" s="207">
        <v>7.03000020980835</v>
      </c>
      <c r="R16" s="207">
        <v>5.2870001792907715</v>
      </c>
      <c r="S16" s="207">
        <v>3.742000102996826</v>
      </c>
      <c r="T16" s="207">
        <v>3.4790000915527344</v>
      </c>
      <c r="U16" s="207">
        <v>4.867000102996826</v>
      </c>
      <c r="V16" s="207">
        <v>4.2779998779296875</v>
      </c>
      <c r="W16" s="207">
        <v>4.26800012588501</v>
      </c>
      <c r="X16" s="207">
        <v>3.4260001182556152</v>
      </c>
      <c r="Y16" s="207">
        <v>2.994999885559082</v>
      </c>
      <c r="Z16" s="214">
        <f t="shared" si="0"/>
        <v>5.776000042756398</v>
      </c>
      <c r="AA16" s="151">
        <v>17.280000686645508</v>
      </c>
      <c r="AB16" s="152" t="s">
        <v>35</v>
      </c>
      <c r="AC16" s="2">
        <v>14</v>
      </c>
      <c r="AD16" s="151">
        <v>0.4519999921321869</v>
      </c>
      <c r="AE16" s="253" t="s">
        <v>36</v>
      </c>
      <c r="AF16" s="1"/>
    </row>
    <row r="17" spans="1:32" ht="11.25" customHeight="1">
      <c r="A17" s="215">
        <v>15</v>
      </c>
      <c r="B17" s="207">
        <v>2.322000026702881</v>
      </c>
      <c r="C17" s="207">
        <v>1.6390000581741333</v>
      </c>
      <c r="D17" s="207">
        <v>0.8619999885559082</v>
      </c>
      <c r="E17" s="207">
        <v>0.3149999976158142</v>
      </c>
      <c r="F17" s="207">
        <v>-0.24199999868869781</v>
      </c>
      <c r="G17" s="207">
        <v>-1.6069999933242798</v>
      </c>
      <c r="H17" s="207">
        <v>-1.6699999570846558</v>
      </c>
      <c r="I17" s="207">
        <v>-0.24199999868869781</v>
      </c>
      <c r="J17" s="207">
        <v>3.5950000286102295</v>
      </c>
      <c r="K17" s="207">
        <v>4.3520002365112305</v>
      </c>
      <c r="L17" s="207">
        <v>3.763000011444092</v>
      </c>
      <c r="M17" s="207">
        <v>5.551000118255615</v>
      </c>
      <c r="N17" s="207">
        <v>3.005000114440918</v>
      </c>
      <c r="O17" s="207">
        <v>2.7309999465942383</v>
      </c>
      <c r="P17" s="207">
        <v>1.4809999465942383</v>
      </c>
      <c r="Q17" s="207">
        <v>0.020999999716877937</v>
      </c>
      <c r="R17" s="207">
        <v>-0.9660000205039978</v>
      </c>
      <c r="S17" s="207">
        <v>-1.7949999570846558</v>
      </c>
      <c r="T17" s="207">
        <v>-2.687000036239624</v>
      </c>
      <c r="U17" s="207">
        <v>-3.6519999504089355</v>
      </c>
      <c r="V17" s="207">
        <v>-4.375999927520752</v>
      </c>
      <c r="W17" s="207">
        <v>-4.271999835968018</v>
      </c>
      <c r="X17" s="207">
        <v>-4.817999839782715</v>
      </c>
      <c r="Y17" s="207">
        <v>-5.2270002365112305</v>
      </c>
      <c r="Z17" s="214">
        <f t="shared" si="0"/>
        <v>-0.07987496994125347</v>
      </c>
      <c r="AA17" s="151">
        <v>5.603000164031982</v>
      </c>
      <c r="AB17" s="152" t="s">
        <v>37</v>
      </c>
      <c r="AC17" s="2">
        <v>15</v>
      </c>
      <c r="AD17" s="151">
        <v>-5.247000217437744</v>
      </c>
      <c r="AE17" s="253" t="s">
        <v>38</v>
      </c>
      <c r="AF17" s="1"/>
    </row>
    <row r="18" spans="1:32" ht="11.25" customHeight="1">
      <c r="A18" s="215">
        <v>16</v>
      </c>
      <c r="B18" s="207">
        <v>-5.2789998054504395</v>
      </c>
      <c r="C18" s="207">
        <v>-5.771999835968018</v>
      </c>
      <c r="D18" s="207">
        <v>-6.24399995803833</v>
      </c>
      <c r="E18" s="207">
        <v>-6.369999885559082</v>
      </c>
      <c r="F18" s="207">
        <v>-6.495999813079834</v>
      </c>
      <c r="G18" s="207">
        <v>-6.38100004196167</v>
      </c>
      <c r="H18" s="207">
        <v>-5.908999919891357</v>
      </c>
      <c r="I18" s="207">
        <v>-2.9200000762939453</v>
      </c>
      <c r="J18" s="207">
        <v>3.2909998893737793</v>
      </c>
      <c r="K18" s="207">
        <v>5.427000045776367</v>
      </c>
      <c r="L18" s="207">
        <v>7.070000171661377</v>
      </c>
      <c r="M18" s="207">
        <v>7.460000038146973</v>
      </c>
      <c r="N18" s="207">
        <v>6.223999977111816</v>
      </c>
      <c r="O18" s="207">
        <v>5.340000152587891</v>
      </c>
      <c r="P18" s="207">
        <v>4.48799991607666</v>
      </c>
      <c r="Q18" s="207">
        <v>2.447999954223633</v>
      </c>
      <c r="R18" s="207">
        <v>0.2939999997615814</v>
      </c>
      <c r="S18" s="207">
        <v>0.2630000114440918</v>
      </c>
      <c r="T18" s="207">
        <v>-0.041999999433755875</v>
      </c>
      <c r="U18" s="207">
        <v>0.9350000023841858</v>
      </c>
      <c r="V18" s="207">
        <v>1.0820000171661377</v>
      </c>
      <c r="W18" s="207">
        <v>1.156000018119812</v>
      </c>
      <c r="X18" s="207">
        <v>0.9559999704360962</v>
      </c>
      <c r="Y18" s="207">
        <v>0.9459999799728394</v>
      </c>
      <c r="Z18" s="214">
        <f t="shared" si="0"/>
        <v>0.08195836702361703</v>
      </c>
      <c r="AA18" s="151">
        <v>8.4399995803833</v>
      </c>
      <c r="AB18" s="152" t="s">
        <v>39</v>
      </c>
      <c r="AC18" s="2">
        <v>16</v>
      </c>
      <c r="AD18" s="151">
        <v>-6.611000061035156</v>
      </c>
      <c r="AE18" s="253" t="s">
        <v>40</v>
      </c>
      <c r="AF18" s="1"/>
    </row>
    <row r="19" spans="1:32" ht="11.25" customHeight="1">
      <c r="A19" s="215">
        <v>17</v>
      </c>
      <c r="B19" s="207">
        <v>0.9670000076293945</v>
      </c>
      <c r="C19" s="207">
        <v>0.10499999672174454</v>
      </c>
      <c r="D19" s="207">
        <v>0.578000009059906</v>
      </c>
      <c r="E19" s="207">
        <v>0.9139999747276306</v>
      </c>
      <c r="F19" s="207">
        <v>0.3569999933242798</v>
      </c>
      <c r="G19" s="207">
        <v>0.39899998903274536</v>
      </c>
      <c r="H19" s="207">
        <v>-0.335999995470047</v>
      </c>
      <c r="I19" s="207">
        <v>2.816999912261963</v>
      </c>
      <c r="J19" s="207">
        <v>9.0600004196167</v>
      </c>
      <c r="K19" s="207">
        <v>11.100000381469727</v>
      </c>
      <c r="L19" s="207">
        <v>13.710000038146973</v>
      </c>
      <c r="M19" s="207">
        <v>14.579999923706055</v>
      </c>
      <c r="N19" s="207">
        <v>12.649999618530273</v>
      </c>
      <c r="O19" s="207">
        <v>10.069999694824219</v>
      </c>
      <c r="P19" s="207">
        <v>8.449999809265137</v>
      </c>
      <c r="Q19" s="207">
        <v>5.866000175476074</v>
      </c>
      <c r="R19" s="207">
        <v>4.119999885559082</v>
      </c>
      <c r="S19" s="207">
        <v>2.86899995803833</v>
      </c>
      <c r="T19" s="207">
        <v>2.500999927520752</v>
      </c>
      <c r="U19" s="207">
        <v>2.0380001068115234</v>
      </c>
      <c r="V19" s="207">
        <v>1.7970000505447388</v>
      </c>
      <c r="W19" s="207">
        <v>1.6080000400543213</v>
      </c>
      <c r="X19" s="207">
        <v>1.2610000371932983</v>
      </c>
      <c r="Y19" s="207">
        <v>1.1660000085830688</v>
      </c>
      <c r="Z19" s="214">
        <f t="shared" si="0"/>
        <v>4.526958331776162</v>
      </c>
      <c r="AA19" s="151">
        <v>14.890000343322754</v>
      </c>
      <c r="AB19" s="152" t="s">
        <v>41</v>
      </c>
      <c r="AC19" s="2">
        <v>17</v>
      </c>
      <c r="AD19" s="151">
        <v>-0.3779999911785126</v>
      </c>
      <c r="AE19" s="253" t="s">
        <v>42</v>
      </c>
      <c r="AF19" s="1"/>
    </row>
    <row r="20" spans="1:32" ht="11.25" customHeight="1">
      <c r="A20" s="215">
        <v>18</v>
      </c>
      <c r="B20" s="207">
        <v>1.312999963760376</v>
      </c>
      <c r="C20" s="207">
        <v>1.1770000457763672</v>
      </c>
      <c r="D20" s="207">
        <v>1.0299999713897705</v>
      </c>
      <c r="E20" s="207">
        <v>0.4519999921321869</v>
      </c>
      <c r="F20" s="207">
        <v>0.34700000286102295</v>
      </c>
      <c r="G20" s="207">
        <v>0.11599999666213989</v>
      </c>
      <c r="H20" s="207">
        <v>-0.3569999933242798</v>
      </c>
      <c r="I20" s="207">
        <v>1.7660000324249268</v>
      </c>
      <c r="J20" s="207">
        <v>5.690000057220459</v>
      </c>
      <c r="K20" s="207">
        <v>7.599999904632568</v>
      </c>
      <c r="L20" s="207">
        <v>7.21999979019165</v>
      </c>
      <c r="M20" s="207">
        <v>6.803999900817871</v>
      </c>
      <c r="N20" s="207">
        <v>6.171999931335449</v>
      </c>
      <c r="O20" s="207">
        <v>4.508999824523926</v>
      </c>
      <c r="P20" s="207">
        <v>3.9730000495910645</v>
      </c>
      <c r="Q20" s="207">
        <v>2.8580000400543213</v>
      </c>
      <c r="R20" s="207">
        <v>0.9139999747276306</v>
      </c>
      <c r="S20" s="207">
        <v>-0.5249999761581421</v>
      </c>
      <c r="T20" s="207">
        <v>-1.0609999895095825</v>
      </c>
      <c r="U20" s="207">
        <v>-1.2920000553131104</v>
      </c>
      <c r="V20" s="207">
        <v>-1.4490000009536743</v>
      </c>
      <c r="W20" s="207">
        <v>-1.5329999923706055</v>
      </c>
      <c r="X20" s="207">
        <v>-1.4910000562667847</v>
      </c>
      <c r="Y20" s="207">
        <v>-1.5019999742507935</v>
      </c>
      <c r="Z20" s="214">
        <f aca="true" t="shared" si="1" ref="Z20:Z33">AVERAGE(B20:Y20)</f>
        <v>1.7804583099981148</v>
      </c>
      <c r="AA20" s="151">
        <v>8.640000343322754</v>
      </c>
      <c r="AB20" s="152" t="s">
        <v>43</v>
      </c>
      <c r="AC20" s="2">
        <v>18</v>
      </c>
      <c r="AD20" s="151">
        <v>-1.628000020980835</v>
      </c>
      <c r="AE20" s="253" t="s">
        <v>44</v>
      </c>
      <c r="AF20" s="1"/>
    </row>
    <row r="21" spans="1:32" ht="11.25" customHeight="1">
      <c r="A21" s="215">
        <v>19</v>
      </c>
      <c r="B21" s="207">
        <v>-1.343999981880188</v>
      </c>
      <c r="C21" s="207">
        <v>-1.6699999570846558</v>
      </c>
      <c r="D21" s="207">
        <v>-1.3339999914169312</v>
      </c>
      <c r="E21" s="207">
        <v>-1.3860000371932983</v>
      </c>
      <c r="F21" s="207">
        <v>-0.5669999718666077</v>
      </c>
      <c r="G21" s="207">
        <v>0.5669999718666077</v>
      </c>
      <c r="H21" s="207">
        <v>0.9879999756813049</v>
      </c>
      <c r="I21" s="207">
        <v>1.5549999475479126</v>
      </c>
      <c r="J21" s="207">
        <v>3.753999948501587</v>
      </c>
      <c r="K21" s="207">
        <v>5.289999961853027</v>
      </c>
      <c r="L21" s="207">
        <v>4.859000205993652</v>
      </c>
      <c r="M21" s="207">
        <v>4.953000068664551</v>
      </c>
      <c r="N21" s="207">
        <v>4.973999977111816</v>
      </c>
      <c r="O21" s="207">
        <v>3.996000051498413</v>
      </c>
      <c r="P21" s="207">
        <v>3.816999912261963</v>
      </c>
      <c r="Q21" s="207">
        <v>3.3429999351501465</v>
      </c>
      <c r="R21" s="207">
        <v>3.51200008392334</v>
      </c>
      <c r="S21" s="207">
        <v>3.2070000171661377</v>
      </c>
      <c r="T21" s="207">
        <v>2.9119999408721924</v>
      </c>
      <c r="U21" s="207">
        <v>2.74399995803833</v>
      </c>
      <c r="V21" s="207">
        <v>2.11299991607666</v>
      </c>
      <c r="W21" s="207">
        <v>1.902999997138977</v>
      </c>
      <c r="X21" s="207">
        <v>2.0290000438690186</v>
      </c>
      <c r="Y21" s="207">
        <v>2.11299991607666</v>
      </c>
      <c r="Z21" s="214">
        <f t="shared" si="1"/>
        <v>2.180333328743776</v>
      </c>
      <c r="AA21" s="151">
        <v>5.552999973297119</v>
      </c>
      <c r="AB21" s="152" t="s">
        <v>45</v>
      </c>
      <c r="AC21" s="2">
        <v>19</v>
      </c>
      <c r="AD21" s="151">
        <v>-1.6699999570846558</v>
      </c>
      <c r="AE21" s="253" t="s">
        <v>46</v>
      </c>
      <c r="AF21" s="1"/>
    </row>
    <row r="22" spans="1:32" ht="11.25" customHeight="1">
      <c r="A22" s="223">
        <v>20</v>
      </c>
      <c r="B22" s="209">
        <v>1.996999979019165</v>
      </c>
      <c r="C22" s="209">
        <v>2.134000062942505</v>
      </c>
      <c r="D22" s="209">
        <v>1.440000057220459</v>
      </c>
      <c r="E22" s="209">
        <v>1.5449999570846558</v>
      </c>
      <c r="F22" s="209">
        <v>0.9039999842643738</v>
      </c>
      <c r="G22" s="209">
        <v>0.1889999955892563</v>
      </c>
      <c r="H22" s="209">
        <v>-0.5569999814033508</v>
      </c>
      <c r="I22" s="209">
        <v>0.777999997138977</v>
      </c>
      <c r="J22" s="209">
        <v>5.763999938964844</v>
      </c>
      <c r="K22" s="209">
        <v>8.609999656677246</v>
      </c>
      <c r="L22" s="209">
        <v>9.880000114440918</v>
      </c>
      <c r="M22" s="209">
        <v>11.119999885559082</v>
      </c>
      <c r="N22" s="209">
        <v>7.869999885559082</v>
      </c>
      <c r="O22" s="209">
        <v>6.4770002365112305</v>
      </c>
      <c r="P22" s="209">
        <v>5.372000217437744</v>
      </c>
      <c r="Q22" s="209">
        <v>4.920000076293945</v>
      </c>
      <c r="R22" s="209">
        <v>3.9000000953674316</v>
      </c>
      <c r="S22" s="209">
        <v>1.944000005722046</v>
      </c>
      <c r="T22" s="209">
        <v>1.5449999570846558</v>
      </c>
      <c r="U22" s="209">
        <v>2.1649999618530273</v>
      </c>
      <c r="V22" s="209">
        <v>1.7760000228881836</v>
      </c>
      <c r="W22" s="209">
        <v>1.2610000371932983</v>
      </c>
      <c r="X22" s="209">
        <v>2.0810000896453857</v>
      </c>
      <c r="Y22" s="209">
        <v>1.9129999876022339</v>
      </c>
      <c r="Z22" s="224">
        <f t="shared" si="1"/>
        <v>3.54283334252735</v>
      </c>
      <c r="AA22" s="157">
        <v>11.989999771118164</v>
      </c>
      <c r="AB22" s="210" t="s">
        <v>47</v>
      </c>
      <c r="AC22" s="211">
        <v>20</v>
      </c>
      <c r="AD22" s="157">
        <v>-0.6830000281333923</v>
      </c>
      <c r="AE22" s="254" t="s">
        <v>48</v>
      </c>
      <c r="AF22" s="1"/>
    </row>
    <row r="23" spans="1:32" ht="11.25" customHeight="1">
      <c r="A23" s="215">
        <v>21</v>
      </c>
      <c r="B23" s="207">
        <v>1.965000033378601</v>
      </c>
      <c r="C23" s="207">
        <v>1.5130000114440918</v>
      </c>
      <c r="D23" s="207">
        <v>1.3140000104904175</v>
      </c>
      <c r="E23" s="207">
        <v>0.8830000162124634</v>
      </c>
      <c r="F23" s="207">
        <v>0.7250000238418579</v>
      </c>
      <c r="G23" s="207">
        <v>0.8090000152587891</v>
      </c>
      <c r="H23" s="207">
        <v>0.7039999961853027</v>
      </c>
      <c r="I23" s="207">
        <v>0.8090000152587891</v>
      </c>
      <c r="J23" s="207">
        <v>2.2709999084472656</v>
      </c>
      <c r="K23" s="207">
        <v>6.258999824523926</v>
      </c>
      <c r="L23" s="207">
        <v>6.626999855041504</v>
      </c>
      <c r="M23" s="207">
        <v>6.235000133514404</v>
      </c>
      <c r="N23" s="207">
        <v>5.171000003814697</v>
      </c>
      <c r="O23" s="207">
        <v>3.2890000343322754</v>
      </c>
      <c r="P23" s="207">
        <v>2.5840001106262207</v>
      </c>
      <c r="Q23" s="207">
        <v>2.2690000534057617</v>
      </c>
      <c r="R23" s="207">
        <v>1.1030000448226929</v>
      </c>
      <c r="S23" s="207">
        <v>-0.13699999451637268</v>
      </c>
      <c r="T23" s="207">
        <v>-0.871999979019165</v>
      </c>
      <c r="U23" s="207">
        <v>-1.722000002861023</v>
      </c>
      <c r="V23" s="207">
        <v>-2.5299999713897705</v>
      </c>
      <c r="W23" s="207">
        <v>-3.2019999027252197</v>
      </c>
      <c r="X23" s="207">
        <v>-3.4749999046325684</v>
      </c>
      <c r="Y23" s="207">
        <v>-3.5899999141693115</v>
      </c>
      <c r="Z23" s="214">
        <f t="shared" si="1"/>
        <v>1.2084166842202346</v>
      </c>
      <c r="AA23" s="151">
        <v>7.360000133514404</v>
      </c>
      <c r="AB23" s="152" t="s">
        <v>49</v>
      </c>
      <c r="AC23" s="2">
        <v>21</v>
      </c>
      <c r="AD23" s="151">
        <v>-3.6110000610351562</v>
      </c>
      <c r="AE23" s="253" t="s">
        <v>50</v>
      </c>
      <c r="AF23" s="1"/>
    </row>
    <row r="24" spans="1:32" ht="11.25" customHeight="1">
      <c r="A24" s="215">
        <v>22</v>
      </c>
      <c r="B24" s="207">
        <v>-4.010000228881836</v>
      </c>
      <c r="C24" s="207">
        <v>-4.440000057220459</v>
      </c>
      <c r="D24" s="207">
        <v>-4.545000076293945</v>
      </c>
      <c r="E24" s="207">
        <v>-4.565999984741211</v>
      </c>
      <c r="F24" s="207">
        <v>-4.48199987411499</v>
      </c>
      <c r="G24" s="207">
        <v>-4.765999794006348</v>
      </c>
      <c r="H24" s="207">
        <v>-4.839000225067139</v>
      </c>
      <c r="I24" s="207">
        <v>-2.059000015258789</v>
      </c>
      <c r="J24" s="207">
        <v>4.7220001220703125</v>
      </c>
      <c r="K24" s="207">
        <v>6.585000038146973</v>
      </c>
      <c r="L24" s="207">
        <v>7.349999904632568</v>
      </c>
      <c r="M24" s="207">
        <v>6.888999938964844</v>
      </c>
      <c r="N24" s="207">
        <v>6.750999927520752</v>
      </c>
      <c r="O24" s="207">
        <v>5.203000068664551</v>
      </c>
      <c r="P24" s="207">
        <v>4.446000099182129</v>
      </c>
      <c r="Q24" s="207">
        <v>2.9110000133514404</v>
      </c>
      <c r="R24" s="207">
        <v>2.312000036239624</v>
      </c>
      <c r="S24" s="207">
        <v>1.597000002861023</v>
      </c>
      <c r="T24" s="207">
        <v>0.36800000071525574</v>
      </c>
      <c r="U24" s="207">
        <v>0.009999999776482582</v>
      </c>
      <c r="V24" s="207">
        <v>0.25200000405311584</v>
      </c>
      <c r="W24" s="207">
        <v>-0.24199999868869781</v>
      </c>
      <c r="X24" s="207">
        <v>-0.4410000145435333</v>
      </c>
      <c r="Y24" s="207">
        <v>-0.578000009059906</v>
      </c>
      <c r="Z24" s="214">
        <f t="shared" si="1"/>
        <v>0.6011666615959257</v>
      </c>
      <c r="AA24" s="151">
        <v>8.890000343322754</v>
      </c>
      <c r="AB24" s="152" t="s">
        <v>51</v>
      </c>
      <c r="AC24" s="2">
        <v>22</v>
      </c>
      <c r="AD24" s="151">
        <v>-4.922999858856201</v>
      </c>
      <c r="AE24" s="253" t="s">
        <v>52</v>
      </c>
      <c r="AF24" s="1"/>
    </row>
    <row r="25" spans="1:32" ht="11.25" customHeight="1">
      <c r="A25" s="215">
        <v>23</v>
      </c>
      <c r="B25" s="207">
        <v>-0.671999990940094</v>
      </c>
      <c r="C25" s="207">
        <v>-0.6830000281333923</v>
      </c>
      <c r="D25" s="207">
        <v>-0.9240000247955322</v>
      </c>
      <c r="E25" s="207">
        <v>-0.5460000038146973</v>
      </c>
      <c r="F25" s="207">
        <v>-0.7770000100135803</v>
      </c>
      <c r="G25" s="207">
        <v>-1.1349999904632568</v>
      </c>
      <c r="H25" s="207">
        <v>-0.32600000500679016</v>
      </c>
      <c r="I25" s="207">
        <v>1.281999945640564</v>
      </c>
      <c r="J25" s="207">
        <v>3.1440000534057617</v>
      </c>
      <c r="K25" s="207">
        <v>3.921999931335449</v>
      </c>
      <c r="L25" s="207">
        <v>3.753999948501587</v>
      </c>
      <c r="M25" s="207">
        <v>4.28000020980835</v>
      </c>
      <c r="N25" s="207">
        <v>3.7330000400543213</v>
      </c>
      <c r="O25" s="207">
        <v>3.680000066757202</v>
      </c>
      <c r="P25" s="207">
        <v>4.311999797821045</v>
      </c>
      <c r="Q25" s="207">
        <v>4.5329999923706055</v>
      </c>
      <c r="R25" s="207">
        <v>5.228000164031982</v>
      </c>
      <c r="S25" s="207">
        <v>5.164000034332275</v>
      </c>
      <c r="T25" s="207">
        <v>4.068999767303467</v>
      </c>
      <c r="U25" s="207">
        <v>2.427999973297119</v>
      </c>
      <c r="V25" s="207">
        <v>2.9019999504089355</v>
      </c>
      <c r="W25" s="207">
        <v>1.840000033378601</v>
      </c>
      <c r="X25" s="207">
        <v>2.6600000858306885</v>
      </c>
      <c r="Y25" s="207">
        <v>2.4600000381469727</v>
      </c>
      <c r="Z25" s="214">
        <f t="shared" si="1"/>
        <v>2.263666665802399</v>
      </c>
      <c r="AA25" s="151">
        <v>5.364999771118164</v>
      </c>
      <c r="AB25" s="152" t="s">
        <v>53</v>
      </c>
      <c r="AC25" s="2">
        <v>23</v>
      </c>
      <c r="AD25" s="151">
        <v>-1.2920000553131104</v>
      </c>
      <c r="AE25" s="253" t="s">
        <v>15</v>
      </c>
      <c r="AF25" s="1"/>
    </row>
    <row r="26" spans="1:32" ht="11.25" customHeight="1">
      <c r="A26" s="215">
        <v>24</v>
      </c>
      <c r="B26" s="207">
        <v>2.438999891281128</v>
      </c>
      <c r="C26" s="207">
        <v>1.7970000505447388</v>
      </c>
      <c r="D26" s="207">
        <v>1.7549999952316284</v>
      </c>
      <c r="E26" s="207">
        <v>-0.13699999451637268</v>
      </c>
      <c r="F26" s="207">
        <v>0.578000009059906</v>
      </c>
      <c r="G26" s="207">
        <v>-0.05299999937415123</v>
      </c>
      <c r="H26" s="207">
        <v>0.7149999737739563</v>
      </c>
      <c r="I26" s="207">
        <v>2.492000102996826</v>
      </c>
      <c r="J26" s="207">
        <v>6.270999908447266</v>
      </c>
      <c r="K26" s="207">
        <v>8.09000015258789</v>
      </c>
      <c r="L26" s="207">
        <v>8.210000038146973</v>
      </c>
      <c r="M26" s="207">
        <v>8.65999984741211</v>
      </c>
      <c r="N26" s="207">
        <v>6.709000110626221</v>
      </c>
      <c r="O26" s="207">
        <v>4.61299991607666</v>
      </c>
      <c r="P26" s="207">
        <v>2.562999963760376</v>
      </c>
      <c r="Q26" s="207">
        <v>1.7230000495910645</v>
      </c>
      <c r="R26" s="207">
        <v>0.3149999976158142</v>
      </c>
      <c r="S26" s="207">
        <v>-0.3779999911785126</v>
      </c>
      <c r="T26" s="207">
        <v>-0.8510000109672546</v>
      </c>
      <c r="U26" s="207">
        <v>-1.187000036239624</v>
      </c>
      <c r="V26" s="207">
        <v>-1.5859999656677246</v>
      </c>
      <c r="W26" s="207">
        <v>-1.7009999752044678</v>
      </c>
      <c r="X26" s="207">
        <v>-1.406999945640564</v>
      </c>
      <c r="Y26" s="207">
        <v>-1.4279999732971191</v>
      </c>
      <c r="Z26" s="214">
        <f t="shared" si="1"/>
        <v>2.008416671461115</v>
      </c>
      <c r="AA26" s="151">
        <v>9.479999542236328</v>
      </c>
      <c r="AB26" s="152" t="s">
        <v>25</v>
      </c>
      <c r="AC26" s="2">
        <v>24</v>
      </c>
      <c r="AD26" s="151">
        <v>-1.9429999589920044</v>
      </c>
      <c r="AE26" s="253" t="s">
        <v>54</v>
      </c>
      <c r="AF26" s="1"/>
    </row>
    <row r="27" spans="1:32" ht="11.25" customHeight="1">
      <c r="A27" s="215">
        <v>25</v>
      </c>
      <c r="B27" s="207">
        <v>-1.6069999933242798</v>
      </c>
      <c r="C27" s="207">
        <v>-1.6799999475479126</v>
      </c>
      <c r="D27" s="207">
        <v>-2.0160000324249268</v>
      </c>
      <c r="E27" s="207">
        <v>-1.784999966621399</v>
      </c>
      <c r="F27" s="207">
        <v>-1.6699999570846558</v>
      </c>
      <c r="G27" s="207">
        <v>-1.5759999752044678</v>
      </c>
      <c r="H27" s="207">
        <v>-1.1770000457763672</v>
      </c>
      <c r="I27" s="207">
        <v>1.0509999990463257</v>
      </c>
      <c r="J27" s="207">
        <v>5.0370001792907715</v>
      </c>
      <c r="K27" s="207">
        <v>7.5</v>
      </c>
      <c r="L27" s="207">
        <v>9.15999984741211</v>
      </c>
      <c r="M27" s="207">
        <v>9.279999732971191</v>
      </c>
      <c r="N27" s="207">
        <v>7.329999923706055</v>
      </c>
      <c r="O27" s="207">
        <v>5.308000087738037</v>
      </c>
      <c r="P27" s="207">
        <v>4.677000045776367</v>
      </c>
      <c r="Q27" s="207">
        <v>3.8989999294281006</v>
      </c>
      <c r="R27" s="207">
        <v>2.4690001010894775</v>
      </c>
      <c r="S27" s="207">
        <v>1.3450000286102295</v>
      </c>
      <c r="T27" s="207">
        <v>-0.902999997138977</v>
      </c>
      <c r="U27" s="207">
        <v>-0.24199999868869781</v>
      </c>
      <c r="V27" s="207">
        <v>-1.187000036239624</v>
      </c>
      <c r="W27" s="207">
        <v>-1.6380000114440918</v>
      </c>
      <c r="X27" s="207">
        <v>-0.8299999833106995</v>
      </c>
      <c r="Y27" s="207">
        <v>0.20000000298023224</v>
      </c>
      <c r="Z27" s="214">
        <f t="shared" si="1"/>
        <v>1.7060416638851166</v>
      </c>
      <c r="AA27" s="151">
        <v>9.75</v>
      </c>
      <c r="AB27" s="152" t="s">
        <v>55</v>
      </c>
      <c r="AC27" s="2">
        <v>25</v>
      </c>
      <c r="AD27" s="151">
        <v>-2.1740000247955322</v>
      </c>
      <c r="AE27" s="253" t="s">
        <v>56</v>
      </c>
      <c r="AF27" s="1"/>
    </row>
    <row r="28" spans="1:32" ht="11.25" customHeight="1">
      <c r="A28" s="215">
        <v>26</v>
      </c>
      <c r="B28" s="207">
        <v>0.6299999952316284</v>
      </c>
      <c r="C28" s="207">
        <v>0.8930000066757202</v>
      </c>
      <c r="D28" s="207">
        <v>1.0609999895095825</v>
      </c>
      <c r="E28" s="207">
        <v>1.0609999895095825</v>
      </c>
      <c r="F28" s="207">
        <v>0.9559999704360962</v>
      </c>
      <c r="G28" s="207">
        <v>0.8299999833106995</v>
      </c>
      <c r="H28" s="207">
        <v>0.25200000405311584</v>
      </c>
      <c r="I28" s="207">
        <v>1.472000002861023</v>
      </c>
      <c r="J28" s="207">
        <v>5.6579999923706055</v>
      </c>
      <c r="K28" s="207">
        <v>8.119999885559082</v>
      </c>
      <c r="L28" s="207">
        <v>9.109999656677246</v>
      </c>
      <c r="M28" s="207">
        <v>9.350000381469727</v>
      </c>
      <c r="N28" s="207">
        <v>6.980999946594238</v>
      </c>
      <c r="O28" s="207">
        <v>4.928999900817871</v>
      </c>
      <c r="P28" s="207">
        <v>4.4029998779296875</v>
      </c>
      <c r="Q28" s="207">
        <v>3.572999954223633</v>
      </c>
      <c r="R28" s="207">
        <v>1.9639999866485596</v>
      </c>
      <c r="S28" s="207">
        <v>1.3760000467300415</v>
      </c>
      <c r="T28" s="207">
        <v>0.5989999771118164</v>
      </c>
      <c r="U28" s="207">
        <v>-0.27300000190734863</v>
      </c>
      <c r="V28" s="207">
        <v>-0.20999999344348907</v>
      </c>
      <c r="W28" s="207">
        <v>-0.15800000727176666</v>
      </c>
      <c r="X28" s="207">
        <v>0.07400000095367432</v>
      </c>
      <c r="Y28" s="207">
        <v>0.7559999823570251</v>
      </c>
      <c r="Z28" s="214">
        <f t="shared" si="1"/>
        <v>2.6419583136836686</v>
      </c>
      <c r="AA28" s="151">
        <v>10.15999984741211</v>
      </c>
      <c r="AB28" s="152" t="s">
        <v>57</v>
      </c>
      <c r="AC28" s="2">
        <v>26</v>
      </c>
      <c r="AD28" s="151">
        <v>-0.5249999761581421</v>
      </c>
      <c r="AE28" s="253" t="s">
        <v>58</v>
      </c>
      <c r="AF28" s="1"/>
    </row>
    <row r="29" spans="1:32" ht="11.25" customHeight="1">
      <c r="A29" s="215">
        <v>27</v>
      </c>
      <c r="B29" s="207">
        <v>1.2079999446868896</v>
      </c>
      <c r="C29" s="207">
        <v>1.2610000371932983</v>
      </c>
      <c r="D29" s="207">
        <v>1.1349999904632568</v>
      </c>
      <c r="E29" s="207">
        <v>1.156000018119812</v>
      </c>
      <c r="F29" s="207">
        <v>1.1979999542236328</v>
      </c>
      <c r="G29" s="207">
        <v>1.2929999828338623</v>
      </c>
      <c r="H29" s="207">
        <v>2.239000082015991</v>
      </c>
      <c r="I29" s="207">
        <v>2.3970000743865967</v>
      </c>
      <c r="J29" s="207">
        <v>3.3540000915527344</v>
      </c>
      <c r="K29" s="207">
        <v>4.14300012588501</v>
      </c>
      <c r="L29" s="207">
        <v>3.805999994277954</v>
      </c>
      <c r="M29" s="207">
        <v>4.23799991607666</v>
      </c>
      <c r="N29" s="207">
        <v>5.573999881744385</v>
      </c>
      <c r="O29" s="207">
        <v>6.205999851226807</v>
      </c>
      <c r="P29" s="207">
        <v>5.901000022888184</v>
      </c>
      <c r="Q29" s="207">
        <v>6.353000164031982</v>
      </c>
      <c r="R29" s="207">
        <v>5.815999984741211</v>
      </c>
      <c r="S29" s="207">
        <v>5.363999843597412</v>
      </c>
      <c r="T29" s="207">
        <v>5.973999977111816</v>
      </c>
      <c r="U29" s="207">
        <v>9.229999542236328</v>
      </c>
      <c r="V29" s="207">
        <v>10.40999984741211</v>
      </c>
      <c r="W29" s="207">
        <v>9.710000038146973</v>
      </c>
      <c r="X29" s="207">
        <v>9.5600004196167</v>
      </c>
      <c r="Y29" s="207">
        <v>8.710000038146973</v>
      </c>
      <c r="Z29" s="214">
        <f t="shared" si="1"/>
        <v>4.843166659275691</v>
      </c>
      <c r="AA29" s="151">
        <v>10.880000114440918</v>
      </c>
      <c r="AB29" s="152" t="s">
        <v>59</v>
      </c>
      <c r="AC29" s="2">
        <v>27</v>
      </c>
      <c r="AD29" s="151">
        <v>0.7459999918937683</v>
      </c>
      <c r="AE29" s="253" t="s">
        <v>60</v>
      </c>
      <c r="AF29" s="1"/>
    </row>
    <row r="30" spans="1:32" ht="11.25" customHeight="1">
      <c r="A30" s="215">
        <v>28</v>
      </c>
      <c r="B30" s="207">
        <v>8.59000015258789</v>
      </c>
      <c r="C30" s="207">
        <v>8.460000038146973</v>
      </c>
      <c r="D30" s="207">
        <v>8.569999694824219</v>
      </c>
      <c r="E30" s="207">
        <v>8.359999656677246</v>
      </c>
      <c r="F30" s="207">
        <v>8.0600004196167</v>
      </c>
      <c r="G30" s="207">
        <v>7.730000019073486</v>
      </c>
      <c r="H30" s="207">
        <v>5.626999855041504</v>
      </c>
      <c r="I30" s="207">
        <v>5.889999866485596</v>
      </c>
      <c r="J30" s="207">
        <v>6.763999938964844</v>
      </c>
      <c r="K30" s="207">
        <v>11.069999694824219</v>
      </c>
      <c r="L30" s="207">
        <v>12.34000015258789</v>
      </c>
      <c r="M30" s="207">
        <v>11.630000114440918</v>
      </c>
      <c r="N30" s="207">
        <v>11.369999885559082</v>
      </c>
      <c r="O30" s="207">
        <v>8.109999656677246</v>
      </c>
      <c r="P30" s="207">
        <v>8.119999885559082</v>
      </c>
      <c r="Q30" s="207">
        <v>6.992000102996826</v>
      </c>
      <c r="R30" s="207">
        <v>5.466000080108643</v>
      </c>
      <c r="S30" s="207">
        <v>1.8380000591278076</v>
      </c>
      <c r="T30" s="207">
        <v>0.7879999876022339</v>
      </c>
      <c r="U30" s="207">
        <v>0.3779999911785126</v>
      </c>
      <c r="V30" s="207">
        <v>0.2939999997615814</v>
      </c>
      <c r="W30" s="207">
        <v>0.9039999842643738</v>
      </c>
      <c r="X30" s="207">
        <v>0.6299999952316284</v>
      </c>
      <c r="Y30" s="207">
        <v>0.6510000228881836</v>
      </c>
      <c r="Z30" s="214">
        <f t="shared" si="1"/>
        <v>6.192999968926112</v>
      </c>
      <c r="AA30" s="151">
        <v>12.479999542236328</v>
      </c>
      <c r="AB30" s="152" t="s">
        <v>61</v>
      </c>
      <c r="AC30" s="2">
        <v>28</v>
      </c>
      <c r="AD30" s="151">
        <v>0.08399999886751175</v>
      </c>
      <c r="AE30" s="253" t="s">
        <v>44</v>
      </c>
      <c r="AF30" s="1"/>
    </row>
    <row r="31" spans="1:32" ht="11.25" customHeight="1">
      <c r="A31" s="215">
        <v>29</v>
      </c>
      <c r="B31" s="207">
        <v>1.3869999647140503</v>
      </c>
      <c r="C31" s="207">
        <v>0.8510000109672546</v>
      </c>
      <c r="D31" s="207">
        <v>-0.020999999716877937</v>
      </c>
      <c r="E31" s="207">
        <v>-0.4830000102519989</v>
      </c>
      <c r="F31" s="207">
        <v>-0.7139999866485596</v>
      </c>
      <c r="G31" s="207">
        <v>-0.7459999918937683</v>
      </c>
      <c r="H31" s="207">
        <v>-0.5879999995231628</v>
      </c>
      <c r="I31" s="207">
        <v>2.0290000438690186</v>
      </c>
      <c r="J31" s="207">
        <v>5.468999862670898</v>
      </c>
      <c r="K31" s="207">
        <v>7.150000095367432</v>
      </c>
      <c r="L31" s="207">
        <v>8.59000015258789</v>
      </c>
      <c r="M31" s="207">
        <v>7.71999979019165</v>
      </c>
      <c r="N31" s="207">
        <v>6.453999996185303</v>
      </c>
      <c r="O31" s="207">
        <v>3.5510001182556152</v>
      </c>
      <c r="P31" s="207">
        <v>0.4300000071525574</v>
      </c>
      <c r="Q31" s="207">
        <v>0.5360000133514404</v>
      </c>
      <c r="R31" s="207">
        <v>-0.3889999985694885</v>
      </c>
      <c r="S31" s="207">
        <v>-0.7879999876022339</v>
      </c>
      <c r="T31" s="207">
        <v>-1.2280000448226929</v>
      </c>
      <c r="U31" s="207">
        <v>-1.9839999675750732</v>
      </c>
      <c r="V31" s="207">
        <v>-2.0369999408721924</v>
      </c>
      <c r="W31" s="207">
        <v>-2.2790000438690186</v>
      </c>
      <c r="X31" s="207">
        <v>-2.424999952316284</v>
      </c>
      <c r="Y31" s="207">
        <v>-2.7720000743865967</v>
      </c>
      <c r="Z31" s="214">
        <f t="shared" si="1"/>
        <v>1.1547083357193817</v>
      </c>
      <c r="AA31" s="151">
        <v>10.430000305175781</v>
      </c>
      <c r="AB31" s="152" t="s">
        <v>62</v>
      </c>
      <c r="AC31" s="2">
        <v>29</v>
      </c>
      <c r="AD31" s="151">
        <v>-2.8450000286102295</v>
      </c>
      <c r="AE31" s="253" t="s">
        <v>14</v>
      </c>
      <c r="AF31" s="1"/>
    </row>
    <row r="32" spans="1:32" ht="11.25" customHeight="1">
      <c r="A32" s="215">
        <v>30</v>
      </c>
      <c r="B32" s="207">
        <v>-3.50600004196167</v>
      </c>
      <c r="C32" s="207">
        <v>-3.631999969482422</v>
      </c>
      <c r="D32" s="207">
        <v>-3.7790000438690186</v>
      </c>
      <c r="E32" s="207">
        <v>-3.5799999237060547</v>
      </c>
      <c r="F32" s="207">
        <v>-3.6540000438690186</v>
      </c>
      <c r="G32" s="207">
        <v>-3.5380001068115234</v>
      </c>
      <c r="H32" s="207">
        <v>-3.6010000705718994</v>
      </c>
      <c r="I32" s="207">
        <v>-1.3969999551773071</v>
      </c>
      <c r="J32" s="207">
        <v>2.4070000648498535</v>
      </c>
      <c r="K32" s="207">
        <v>5.7210001945495605</v>
      </c>
      <c r="L32" s="207">
        <v>5.783999919891357</v>
      </c>
      <c r="M32" s="207">
        <v>6.267000198364258</v>
      </c>
      <c r="N32" s="207">
        <v>5.697999954223633</v>
      </c>
      <c r="O32" s="207">
        <v>3.750999927520752</v>
      </c>
      <c r="P32" s="207">
        <v>3.109999895095825</v>
      </c>
      <c r="Q32" s="207">
        <v>2.4690001010894775</v>
      </c>
      <c r="R32" s="207">
        <v>1.565000057220459</v>
      </c>
      <c r="S32" s="207">
        <v>0.8190000057220459</v>
      </c>
      <c r="T32" s="207">
        <v>0.5989999771118164</v>
      </c>
      <c r="U32" s="207">
        <v>0.1679999977350235</v>
      </c>
      <c r="V32" s="207">
        <v>-0.20000000298023224</v>
      </c>
      <c r="W32" s="207">
        <v>-0.609000027179718</v>
      </c>
      <c r="X32" s="207">
        <v>-0.6620000004768372</v>
      </c>
      <c r="Y32" s="207">
        <v>-1.1239999532699585</v>
      </c>
      <c r="Z32" s="214">
        <f t="shared" si="1"/>
        <v>0.37816667308410007</v>
      </c>
      <c r="AA32" s="151">
        <v>7</v>
      </c>
      <c r="AB32" s="152" t="s">
        <v>51</v>
      </c>
      <c r="AC32" s="2">
        <v>30</v>
      </c>
      <c r="AD32" s="151">
        <v>-4.010000228881836</v>
      </c>
      <c r="AE32" s="253" t="s">
        <v>63</v>
      </c>
      <c r="AF32" s="1"/>
    </row>
    <row r="33" spans="1:32" ht="11.25" customHeight="1">
      <c r="A33" s="215">
        <v>31</v>
      </c>
      <c r="B33" s="207">
        <v>-0.36800000071525574</v>
      </c>
      <c r="C33" s="207">
        <v>-1.0399999618530273</v>
      </c>
      <c r="D33" s="207">
        <v>-1.628000020980835</v>
      </c>
      <c r="E33" s="207">
        <v>-2.7300000190734863</v>
      </c>
      <c r="F33" s="207">
        <v>-3.4860000610351562</v>
      </c>
      <c r="G33" s="207">
        <v>-4.093999862670898</v>
      </c>
      <c r="H33" s="207">
        <v>-4</v>
      </c>
      <c r="I33" s="207">
        <v>-0.4830000102519989</v>
      </c>
      <c r="J33" s="207">
        <v>6.500999927520752</v>
      </c>
      <c r="K33" s="207">
        <v>8.140000343322754</v>
      </c>
      <c r="L33" s="207">
        <v>9.680000305175781</v>
      </c>
      <c r="M33" s="207">
        <v>10.039999961853027</v>
      </c>
      <c r="N33" s="207">
        <v>8.279999732971191</v>
      </c>
      <c r="O33" s="207">
        <v>7.010000228881836</v>
      </c>
      <c r="P33" s="207">
        <v>4.4029998779296875</v>
      </c>
      <c r="Q33" s="207">
        <v>3.4049999713897705</v>
      </c>
      <c r="R33" s="207">
        <v>1.9539999961853027</v>
      </c>
      <c r="S33" s="207">
        <v>0.7559999823570251</v>
      </c>
      <c r="T33" s="207">
        <v>0.7139999866485596</v>
      </c>
      <c r="U33" s="207">
        <v>0.3050000071525574</v>
      </c>
      <c r="V33" s="207">
        <v>-0.08399999886751175</v>
      </c>
      <c r="W33" s="207">
        <v>-0.36800000071525574</v>
      </c>
      <c r="X33" s="207">
        <v>-0.41999998688697815</v>
      </c>
      <c r="Y33" s="207">
        <v>-0.8399999737739563</v>
      </c>
      <c r="Z33" s="214">
        <f t="shared" si="1"/>
        <v>1.7352916843568285</v>
      </c>
      <c r="AA33" s="151">
        <v>12.930000305175781</v>
      </c>
      <c r="AB33" s="152" t="s">
        <v>25</v>
      </c>
      <c r="AC33" s="2">
        <v>31</v>
      </c>
      <c r="AD33" s="151">
        <v>-4.241000175476074</v>
      </c>
      <c r="AE33" s="253" t="s">
        <v>36</v>
      </c>
      <c r="AF33" s="1"/>
    </row>
    <row r="34" spans="1:32" ht="15" customHeight="1">
      <c r="A34" s="216" t="s">
        <v>64</v>
      </c>
      <c r="B34" s="217">
        <f>AVERAGE(B3:B33)</f>
        <v>0.06935483499640419</v>
      </c>
      <c r="C34" s="217">
        <f aca="true" t="shared" si="2" ref="C34:R34">AVERAGE(C3:C33)</f>
        <v>-0.2773548326184673</v>
      </c>
      <c r="D34" s="217">
        <f t="shared" si="2"/>
        <v>-0.475129043923751</v>
      </c>
      <c r="E34" s="217">
        <f t="shared" si="2"/>
        <v>-0.6988387071797925</v>
      </c>
      <c r="F34" s="217">
        <f t="shared" si="2"/>
        <v>-0.7547741777473881</v>
      </c>
      <c r="G34" s="217">
        <f t="shared" si="2"/>
        <v>-0.8686774280523101</v>
      </c>
      <c r="H34" s="217">
        <f t="shared" si="2"/>
        <v>-1.0107096938356277</v>
      </c>
      <c r="I34" s="217">
        <f t="shared" si="2"/>
        <v>0.6240967685176481</v>
      </c>
      <c r="J34" s="217">
        <f t="shared" si="2"/>
        <v>4.65780647435496</v>
      </c>
      <c r="K34" s="217">
        <f t="shared" si="2"/>
        <v>6.861000005756655</v>
      </c>
      <c r="L34" s="217">
        <f t="shared" si="2"/>
        <v>7.925838712723024</v>
      </c>
      <c r="M34" s="217">
        <f t="shared" si="2"/>
        <v>8.110580636608985</v>
      </c>
      <c r="N34" s="217">
        <f t="shared" si="2"/>
        <v>6.680741916260412</v>
      </c>
      <c r="O34" s="217">
        <f t="shared" si="2"/>
        <v>5.328870961743016</v>
      </c>
      <c r="P34" s="217">
        <f t="shared" si="2"/>
        <v>4.447967725896066</v>
      </c>
      <c r="Q34" s="217">
        <f t="shared" si="2"/>
        <v>3.293709698283384</v>
      </c>
      <c r="R34" s="217">
        <f t="shared" si="2"/>
        <v>2.0460967969509865</v>
      </c>
      <c r="S34" s="217">
        <f aca="true" t="shared" si="3" ref="S34:Y34">AVERAGE(S3:S33)</f>
        <v>1.0968387208638652</v>
      </c>
      <c r="T34" s="217">
        <f t="shared" si="3"/>
        <v>0.5478387021970365</v>
      </c>
      <c r="U34" s="217">
        <f t="shared" si="3"/>
        <v>0.31290320553366213</v>
      </c>
      <c r="V34" s="217">
        <f t="shared" si="3"/>
        <v>0.12635482919792976</v>
      </c>
      <c r="W34" s="217">
        <f t="shared" si="3"/>
        <v>0.010419374752429223</v>
      </c>
      <c r="X34" s="217">
        <f t="shared" si="3"/>
        <v>0.08377422152027007</v>
      </c>
      <c r="Y34" s="217">
        <f t="shared" si="3"/>
        <v>0.0255161129659222</v>
      </c>
      <c r="Z34" s="217">
        <f>AVERAGE(B3:Y33)</f>
        <v>2.006842742323555</v>
      </c>
      <c r="AA34" s="218">
        <f>(AVERAGE(最高))</f>
        <v>9.698645176426057</v>
      </c>
      <c r="AB34" s="219"/>
      <c r="AC34" s="220"/>
      <c r="AD34" s="218">
        <f>(AVERAGE(最低))</f>
        <v>-2.4845484031304235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65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66</v>
      </c>
      <c r="B37" s="199"/>
      <c r="C37" s="199"/>
      <c r="D37" s="153">
        <f>COUNTIF(mean,"&lt;0")</f>
        <v>5</v>
      </c>
      <c r="E37" s="197"/>
      <c r="F37" s="197"/>
      <c r="G37" s="197"/>
      <c r="H37" s="197"/>
      <c r="I37" s="197"/>
    </row>
    <row r="38" spans="1:9" ht="11.25" customHeight="1">
      <c r="A38" s="200" t="s">
        <v>67</v>
      </c>
      <c r="B38" s="201"/>
      <c r="C38" s="201"/>
      <c r="D38" s="154">
        <f>COUNTIF(mean,"&gt;=25")</f>
        <v>0</v>
      </c>
      <c r="E38" s="197"/>
      <c r="F38" s="197"/>
      <c r="G38" s="197"/>
      <c r="H38" s="197"/>
      <c r="I38" s="197"/>
    </row>
    <row r="39" spans="1:9" ht="11.25" customHeight="1">
      <c r="A39" s="198" t="s">
        <v>68</v>
      </c>
      <c r="B39" s="199"/>
      <c r="C39" s="199"/>
      <c r="D39" s="153">
        <f>COUNTIF(最低,"&lt;0")</f>
        <v>28</v>
      </c>
      <c r="E39" s="197"/>
      <c r="F39" s="197"/>
      <c r="G39" s="197"/>
      <c r="H39" s="197"/>
      <c r="I39" s="197"/>
    </row>
    <row r="40" spans="1:9" ht="11.25" customHeight="1">
      <c r="A40" s="200" t="s">
        <v>69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70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71</v>
      </c>
      <c r="B42" s="201"/>
      <c r="C42" s="201"/>
      <c r="D42" s="154">
        <f>COUNTIF(最高,"&gt;=25")</f>
        <v>0</v>
      </c>
      <c r="E42" s="197"/>
      <c r="F42" s="197"/>
      <c r="G42" s="197"/>
      <c r="H42" s="197"/>
      <c r="I42" s="197"/>
    </row>
    <row r="43" spans="1:9" ht="11.25" customHeight="1">
      <c r="A43" s="202" t="s">
        <v>72</v>
      </c>
      <c r="B43" s="203"/>
      <c r="C43" s="203"/>
      <c r="D43" s="155">
        <f>COUNTIF(最高,"&gt;=30")</f>
        <v>0</v>
      </c>
      <c r="E43" s="197"/>
      <c r="F43" s="197"/>
      <c r="G43" s="197"/>
      <c r="H43" s="197"/>
      <c r="I43" s="197"/>
    </row>
    <row r="44" spans="1:9" ht="11.25" customHeight="1">
      <c r="A44" s="197" t="s">
        <v>73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74</v>
      </c>
      <c r="B45" s="204"/>
      <c r="C45" s="204" t="s">
        <v>4</v>
      </c>
      <c r="D45" s="206" t="s">
        <v>7</v>
      </c>
      <c r="E45" s="197"/>
      <c r="F45" s="205" t="s">
        <v>75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17.280000686645508</v>
      </c>
      <c r="C46" s="3">
        <v>14</v>
      </c>
      <c r="D46" s="159" t="s">
        <v>35</v>
      </c>
      <c r="E46" s="197"/>
      <c r="F46" s="156"/>
      <c r="G46" s="157">
        <f>MIN(最低)</f>
        <v>-6.611000061035156</v>
      </c>
      <c r="H46" s="3">
        <v>16</v>
      </c>
      <c r="I46" s="255" t="s">
        <v>40</v>
      </c>
    </row>
    <row r="47" spans="1:9" ht="11.25" customHeight="1">
      <c r="A47" s="160"/>
      <c r="B47" s="161"/>
      <c r="C47" s="3"/>
      <c r="D47" s="159"/>
      <c r="E47" s="197"/>
      <c r="F47" s="160"/>
      <c r="G47" s="161"/>
      <c r="H47" s="3"/>
      <c r="I47" s="255"/>
    </row>
    <row r="48" spans="1:9" ht="11.25" customHeight="1">
      <c r="A48" s="163"/>
      <c r="B48" s="164"/>
      <c r="C48" s="194"/>
      <c r="D48" s="19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B3" sqref="B3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2003</v>
      </c>
      <c r="AA1" s="1" t="s">
        <v>2</v>
      </c>
      <c r="AB1" s="226">
        <v>10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8.489999771118164</v>
      </c>
      <c r="C3" s="207">
        <v>9.720000267028809</v>
      </c>
      <c r="D3" s="207">
        <v>8.529999732971191</v>
      </c>
      <c r="E3" s="207">
        <v>8.039999961853027</v>
      </c>
      <c r="F3" s="207">
        <v>7.849999904632568</v>
      </c>
      <c r="G3" s="207">
        <v>8.75</v>
      </c>
      <c r="H3" s="207">
        <v>12.220000267028809</v>
      </c>
      <c r="I3" s="207">
        <v>15.680000305175781</v>
      </c>
      <c r="J3" s="207">
        <v>17.639999389648438</v>
      </c>
      <c r="K3" s="207">
        <v>18.90999984741211</v>
      </c>
      <c r="L3" s="207">
        <v>20.59000015258789</v>
      </c>
      <c r="M3" s="207">
        <v>19.530000686645508</v>
      </c>
      <c r="N3" s="207">
        <v>18.229999542236328</v>
      </c>
      <c r="O3" s="207">
        <v>18.450000762939453</v>
      </c>
      <c r="P3" s="207">
        <v>18.15999984741211</v>
      </c>
      <c r="Q3" s="207">
        <v>17.329999923706055</v>
      </c>
      <c r="R3" s="207">
        <v>15.550000190734863</v>
      </c>
      <c r="S3" s="207">
        <v>14.40999984741211</v>
      </c>
      <c r="T3" s="207">
        <v>13.829999923706055</v>
      </c>
      <c r="U3" s="207">
        <v>13.359999656677246</v>
      </c>
      <c r="V3" s="207">
        <v>13.619999885559082</v>
      </c>
      <c r="W3" s="207">
        <v>14.210000038146973</v>
      </c>
      <c r="X3" s="207">
        <v>14.600000381469727</v>
      </c>
      <c r="Y3" s="207">
        <v>14.619999885559082</v>
      </c>
      <c r="Z3" s="214">
        <f aca="true" t="shared" si="0" ref="Z3:Z33">AVERAGE(B3:Y3)</f>
        <v>14.263333340485891</v>
      </c>
      <c r="AA3" s="151">
        <v>21.260000228881836</v>
      </c>
      <c r="AB3" s="152" t="s">
        <v>388</v>
      </c>
      <c r="AC3" s="2">
        <v>1</v>
      </c>
      <c r="AD3" s="151">
        <v>7.650000095367432</v>
      </c>
      <c r="AE3" s="253" t="s">
        <v>270</v>
      </c>
      <c r="AF3" s="1"/>
    </row>
    <row r="4" spans="1:32" ht="11.25" customHeight="1">
      <c r="A4" s="215">
        <v>2</v>
      </c>
      <c r="B4" s="207">
        <v>14.770000457763672</v>
      </c>
      <c r="C4" s="207">
        <v>14.789999961853027</v>
      </c>
      <c r="D4" s="207">
        <v>14.869999885559082</v>
      </c>
      <c r="E4" s="207">
        <v>15.140000343322754</v>
      </c>
      <c r="F4" s="207">
        <v>15.109999656677246</v>
      </c>
      <c r="G4" s="207">
        <v>15.600000381469727</v>
      </c>
      <c r="H4" s="207">
        <v>15.6899995803833</v>
      </c>
      <c r="I4" s="207">
        <v>15.8100004196167</v>
      </c>
      <c r="J4" s="207">
        <v>16.739999771118164</v>
      </c>
      <c r="K4" s="207">
        <v>19.549999237060547</v>
      </c>
      <c r="L4" s="207">
        <v>20.329999923706055</v>
      </c>
      <c r="M4" s="207">
        <v>23.020000457763672</v>
      </c>
      <c r="N4" s="207">
        <v>24.100000381469727</v>
      </c>
      <c r="O4" s="207">
        <v>23.3700008392334</v>
      </c>
      <c r="P4" s="207">
        <v>21.520000457763672</v>
      </c>
      <c r="Q4" s="207">
        <v>20.15999984741211</v>
      </c>
      <c r="R4" s="207">
        <v>18.889999389648438</v>
      </c>
      <c r="S4" s="208">
        <v>17.549999237060547</v>
      </c>
      <c r="T4" s="207">
        <v>15.289999961853027</v>
      </c>
      <c r="U4" s="207">
        <v>15.960000038146973</v>
      </c>
      <c r="V4" s="207">
        <v>14.890000343322754</v>
      </c>
      <c r="W4" s="207">
        <v>14.029999732971191</v>
      </c>
      <c r="X4" s="207">
        <v>13.010000228881836</v>
      </c>
      <c r="Y4" s="207">
        <v>12.920000076293945</v>
      </c>
      <c r="Z4" s="214">
        <f t="shared" si="0"/>
        <v>17.21291669209798</v>
      </c>
      <c r="AA4" s="151">
        <v>24.350000381469727</v>
      </c>
      <c r="AB4" s="152" t="s">
        <v>248</v>
      </c>
      <c r="AC4" s="2">
        <v>2</v>
      </c>
      <c r="AD4" s="151">
        <v>12.289999961853027</v>
      </c>
      <c r="AE4" s="253" t="s">
        <v>389</v>
      </c>
      <c r="AF4" s="1"/>
    </row>
    <row r="5" spans="1:32" ht="11.25" customHeight="1">
      <c r="A5" s="215">
        <v>3</v>
      </c>
      <c r="B5" s="207">
        <v>12.010000228881836</v>
      </c>
      <c r="C5" s="207">
        <v>10.850000381469727</v>
      </c>
      <c r="D5" s="207">
        <v>11.40999984741211</v>
      </c>
      <c r="E5" s="207">
        <v>12.40999984741211</v>
      </c>
      <c r="F5" s="207">
        <v>12.720000267028809</v>
      </c>
      <c r="G5" s="207">
        <v>12.529999732971191</v>
      </c>
      <c r="H5" s="207">
        <v>13.59000015258789</v>
      </c>
      <c r="I5" s="207">
        <v>14.779999732971191</v>
      </c>
      <c r="J5" s="207">
        <v>16.649999618530273</v>
      </c>
      <c r="K5" s="207">
        <v>17.170000076293945</v>
      </c>
      <c r="L5" s="207">
        <v>19.43000030517578</v>
      </c>
      <c r="M5" s="207">
        <v>20.68000030517578</v>
      </c>
      <c r="N5" s="207">
        <v>20.770000457763672</v>
      </c>
      <c r="O5" s="207">
        <v>17.84000015258789</v>
      </c>
      <c r="P5" s="207">
        <v>17.899999618530273</v>
      </c>
      <c r="Q5" s="207">
        <v>16.549999237060547</v>
      </c>
      <c r="R5" s="207">
        <v>14.329999923706055</v>
      </c>
      <c r="S5" s="207">
        <v>13.140000343322754</v>
      </c>
      <c r="T5" s="207">
        <v>11.90999984741211</v>
      </c>
      <c r="U5" s="207">
        <v>11.489999771118164</v>
      </c>
      <c r="V5" s="207">
        <v>10.680000305175781</v>
      </c>
      <c r="W5" s="207">
        <v>10.279999732971191</v>
      </c>
      <c r="X5" s="207">
        <v>10.25</v>
      </c>
      <c r="Y5" s="207">
        <v>9.789999961853027</v>
      </c>
      <c r="Z5" s="214">
        <f t="shared" si="0"/>
        <v>14.131666660308838</v>
      </c>
      <c r="AA5" s="151">
        <v>21.280000686645508</v>
      </c>
      <c r="AB5" s="152" t="s">
        <v>365</v>
      </c>
      <c r="AC5" s="2">
        <v>3</v>
      </c>
      <c r="AD5" s="151">
        <v>9.380000114440918</v>
      </c>
      <c r="AE5" s="253" t="s">
        <v>38</v>
      </c>
      <c r="AF5" s="1"/>
    </row>
    <row r="6" spans="1:32" ht="11.25" customHeight="1">
      <c r="A6" s="215">
        <v>4</v>
      </c>
      <c r="B6" s="207">
        <v>9.739999771118164</v>
      </c>
      <c r="C6" s="207">
        <v>9.710000038146973</v>
      </c>
      <c r="D6" s="207">
        <v>9.479999542236328</v>
      </c>
      <c r="E6" s="207">
        <v>9.170000076293945</v>
      </c>
      <c r="F6" s="207">
        <v>9.350000381469727</v>
      </c>
      <c r="G6" s="207">
        <v>9.75</v>
      </c>
      <c r="H6" s="207">
        <v>11.59000015258789</v>
      </c>
      <c r="I6" s="207">
        <v>13.119999885559082</v>
      </c>
      <c r="J6" s="207">
        <v>14.369999885559082</v>
      </c>
      <c r="K6" s="207">
        <v>16.440000534057617</v>
      </c>
      <c r="L6" s="207">
        <v>16.200000762939453</v>
      </c>
      <c r="M6" s="207">
        <v>16.559999465942383</v>
      </c>
      <c r="N6" s="207">
        <v>17.3799991607666</v>
      </c>
      <c r="O6" s="207">
        <v>16.770000457763672</v>
      </c>
      <c r="P6" s="207">
        <v>15.390000343322754</v>
      </c>
      <c r="Q6" s="207">
        <v>14.199999809265137</v>
      </c>
      <c r="R6" s="207">
        <v>12.760000228881836</v>
      </c>
      <c r="S6" s="207">
        <v>12.289999961853027</v>
      </c>
      <c r="T6" s="207">
        <v>11.819999694824219</v>
      </c>
      <c r="U6" s="207">
        <v>11.420000076293945</v>
      </c>
      <c r="V6" s="207">
        <v>11.079999923706055</v>
      </c>
      <c r="W6" s="207">
        <v>10.899999618530273</v>
      </c>
      <c r="X6" s="207">
        <v>10.600000381469727</v>
      </c>
      <c r="Y6" s="207">
        <v>10.3100004196167</v>
      </c>
      <c r="Z6" s="214">
        <f t="shared" si="0"/>
        <v>12.516666690508524</v>
      </c>
      <c r="AA6" s="151">
        <v>18.84000015258789</v>
      </c>
      <c r="AB6" s="152" t="s">
        <v>25</v>
      </c>
      <c r="AC6" s="2">
        <v>4</v>
      </c>
      <c r="AD6" s="151">
        <v>8.789999961853027</v>
      </c>
      <c r="AE6" s="253" t="s">
        <v>331</v>
      </c>
      <c r="AF6" s="1"/>
    </row>
    <row r="7" spans="1:32" ht="11.25" customHeight="1">
      <c r="A7" s="215">
        <v>5</v>
      </c>
      <c r="B7" s="207">
        <v>9.510000228881836</v>
      </c>
      <c r="C7" s="207">
        <v>8.6899995803833</v>
      </c>
      <c r="D7" s="207">
        <v>8.770000457763672</v>
      </c>
      <c r="E7" s="207">
        <v>8.680000305175781</v>
      </c>
      <c r="F7" s="207">
        <v>8.90999984741211</v>
      </c>
      <c r="G7" s="207">
        <v>9.239999771118164</v>
      </c>
      <c r="H7" s="207">
        <v>11.319999694824219</v>
      </c>
      <c r="I7" s="207">
        <v>15.039999961853027</v>
      </c>
      <c r="J7" s="207">
        <v>16.3700008392334</v>
      </c>
      <c r="K7" s="207">
        <v>17</v>
      </c>
      <c r="L7" s="207">
        <v>19.040000915527344</v>
      </c>
      <c r="M7" s="207">
        <v>16.329999923706055</v>
      </c>
      <c r="N7" s="207">
        <v>17.5</v>
      </c>
      <c r="O7" s="207">
        <v>16.450000762939453</v>
      </c>
      <c r="P7" s="207">
        <v>14.65999984741211</v>
      </c>
      <c r="Q7" s="207">
        <v>13.979999542236328</v>
      </c>
      <c r="R7" s="207">
        <v>12.609999656677246</v>
      </c>
      <c r="S7" s="207">
        <v>11.520000457763672</v>
      </c>
      <c r="T7" s="207">
        <v>11.489999771118164</v>
      </c>
      <c r="U7" s="207">
        <v>11.329999923706055</v>
      </c>
      <c r="V7" s="207">
        <v>10.960000038146973</v>
      </c>
      <c r="W7" s="207">
        <v>11.510000228881836</v>
      </c>
      <c r="X7" s="207">
        <v>11.649999618530273</v>
      </c>
      <c r="Y7" s="207">
        <v>11.649999618530273</v>
      </c>
      <c r="Z7" s="214">
        <f t="shared" si="0"/>
        <v>12.675416707992554</v>
      </c>
      <c r="AA7" s="151">
        <v>20.079999923706055</v>
      </c>
      <c r="AB7" s="152" t="s">
        <v>390</v>
      </c>
      <c r="AC7" s="2">
        <v>5</v>
      </c>
      <c r="AD7" s="151">
        <v>8.550000190734863</v>
      </c>
      <c r="AE7" s="253" t="s">
        <v>391</v>
      </c>
      <c r="AF7" s="1"/>
    </row>
    <row r="8" spans="1:32" ht="11.25" customHeight="1">
      <c r="A8" s="215">
        <v>6</v>
      </c>
      <c r="B8" s="207">
        <v>11.390000343322754</v>
      </c>
      <c r="C8" s="207">
        <v>11</v>
      </c>
      <c r="D8" s="207">
        <v>11.270000457763672</v>
      </c>
      <c r="E8" s="207">
        <v>11.569999694824219</v>
      </c>
      <c r="F8" s="207">
        <v>11.180000305175781</v>
      </c>
      <c r="G8" s="207">
        <v>11.420000076293945</v>
      </c>
      <c r="H8" s="207">
        <v>12.5</v>
      </c>
      <c r="I8" s="207">
        <v>13.59000015258789</v>
      </c>
      <c r="J8" s="207">
        <v>14.819999694824219</v>
      </c>
      <c r="K8" s="207">
        <v>14.960000038146973</v>
      </c>
      <c r="L8" s="207">
        <v>14.640000343322754</v>
      </c>
      <c r="M8" s="207">
        <v>14.84000015258789</v>
      </c>
      <c r="N8" s="207">
        <v>14.850000381469727</v>
      </c>
      <c r="O8" s="207">
        <v>15.350000381469727</v>
      </c>
      <c r="P8" s="207">
        <v>14.989999771118164</v>
      </c>
      <c r="Q8" s="207">
        <v>14.539999961853027</v>
      </c>
      <c r="R8" s="207">
        <v>13.170000076293945</v>
      </c>
      <c r="S8" s="207">
        <v>12.699999809265137</v>
      </c>
      <c r="T8" s="207">
        <v>11.680000305175781</v>
      </c>
      <c r="U8" s="207">
        <v>11.40999984741211</v>
      </c>
      <c r="V8" s="207">
        <v>10.880000114440918</v>
      </c>
      <c r="W8" s="207">
        <v>10.600000381469727</v>
      </c>
      <c r="X8" s="207">
        <v>11.09000015258789</v>
      </c>
      <c r="Y8" s="207">
        <v>10.979999542236328</v>
      </c>
      <c r="Z8" s="214">
        <f t="shared" si="0"/>
        <v>12.725833415985107</v>
      </c>
      <c r="AA8" s="151">
        <v>15.640000343322754</v>
      </c>
      <c r="AB8" s="152" t="s">
        <v>392</v>
      </c>
      <c r="AC8" s="2">
        <v>6</v>
      </c>
      <c r="AD8" s="151">
        <v>10.520000457763672</v>
      </c>
      <c r="AE8" s="253" t="s">
        <v>393</v>
      </c>
      <c r="AF8" s="1"/>
    </row>
    <row r="9" spans="1:32" ht="11.25" customHeight="1">
      <c r="A9" s="215">
        <v>7</v>
      </c>
      <c r="B9" s="207">
        <v>10.949999809265137</v>
      </c>
      <c r="C9" s="207">
        <v>11.470000267028809</v>
      </c>
      <c r="D9" s="207">
        <v>12.399999618530273</v>
      </c>
      <c r="E9" s="207">
        <v>12.319999694824219</v>
      </c>
      <c r="F9" s="207">
        <v>11.050000190734863</v>
      </c>
      <c r="G9" s="207">
        <v>10.979999542236328</v>
      </c>
      <c r="H9" s="207">
        <v>13.010000228881836</v>
      </c>
      <c r="I9" s="207">
        <v>14.3100004196167</v>
      </c>
      <c r="J9" s="207">
        <v>14.5</v>
      </c>
      <c r="K9" s="207">
        <v>15.239999771118164</v>
      </c>
      <c r="L9" s="207">
        <v>15.470000267028809</v>
      </c>
      <c r="M9" s="207">
        <v>15.649999618530273</v>
      </c>
      <c r="N9" s="207">
        <v>15.100000381469727</v>
      </c>
      <c r="O9" s="207">
        <v>14.90999984741211</v>
      </c>
      <c r="P9" s="207">
        <v>14.369999885559082</v>
      </c>
      <c r="Q9" s="207">
        <v>13.84000015258789</v>
      </c>
      <c r="R9" s="207">
        <v>13.199999809265137</v>
      </c>
      <c r="S9" s="207">
        <v>12.300000190734863</v>
      </c>
      <c r="T9" s="207">
        <v>10.770000457763672</v>
      </c>
      <c r="U9" s="207">
        <v>11.630000114440918</v>
      </c>
      <c r="V9" s="207">
        <v>11.079999923706055</v>
      </c>
      <c r="W9" s="207">
        <v>11.699999809265137</v>
      </c>
      <c r="X9" s="207">
        <v>10.680000305175781</v>
      </c>
      <c r="Y9" s="207">
        <v>10.619999885559082</v>
      </c>
      <c r="Z9" s="214">
        <f t="shared" si="0"/>
        <v>12.814583341280619</v>
      </c>
      <c r="AA9" s="151">
        <v>16.229999542236328</v>
      </c>
      <c r="AB9" s="152" t="s">
        <v>229</v>
      </c>
      <c r="AC9" s="2">
        <v>7</v>
      </c>
      <c r="AD9" s="151">
        <v>10.4399995803833</v>
      </c>
      <c r="AE9" s="253" t="s">
        <v>394</v>
      </c>
      <c r="AF9" s="1"/>
    </row>
    <row r="10" spans="1:32" ht="11.25" customHeight="1">
      <c r="A10" s="215">
        <v>8</v>
      </c>
      <c r="B10" s="207">
        <v>10.149999618530273</v>
      </c>
      <c r="C10" s="207">
        <v>10.279999732971191</v>
      </c>
      <c r="D10" s="207">
        <v>11.100000381469727</v>
      </c>
      <c r="E10" s="207">
        <v>10.949999809265137</v>
      </c>
      <c r="F10" s="207">
        <v>10.279999732971191</v>
      </c>
      <c r="G10" s="207">
        <v>12.25</v>
      </c>
      <c r="H10" s="207">
        <v>12.479999542236328</v>
      </c>
      <c r="I10" s="207">
        <v>13.069999694824219</v>
      </c>
      <c r="J10" s="207">
        <v>14.819999694824219</v>
      </c>
      <c r="K10" s="207">
        <v>14.5</v>
      </c>
      <c r="L10" s="207">
        <v>14.859999656677246</v>
      </c>
      <c r="M10" s="207">
        <v>15.15999984741211</v>
      </c>
      <c r="N10" s="207">
        <v>14.84000015258789</v>
      </c>
      <c r="O10" s="207">
        <v>14.369999885559082</v>
      </c>
      <c r="P10" s="207">
        <v>14.180000305175781</v>
      </c>
      <c r="Q10" s="207">
        <v>13.710000038146973</v>
      </c>
      <c r="R10" s="207">
        <v>13.029999732971191</v>
      </c>
      <c r="S10" s="207">
        <v>11.979999542236328</v>
      </c>
      <c r="T10" s="207">
        <v>12</v>
      </c>
      <c r="U10" s="207">
        <v>12.829999923706055</v>
      </c>
      <c r="V10" s="207">
        <v>11.5600004196167</v>
      </c>
      <c r="W10" s="207">
        <v>12.119999885559082</v>
      </c>
      <c r="X10" s="207">
        <v>11.010000228881836</v>
      </c>
      <c r="Y10" s="207">
        <v>10.390000343322754</v>
      </c>
      <c r="Z10" s="214">
        <f t="shared" si="0"/>
        <v>12.579999923706055</v>
      </c>
      <c r="AA10" s="151">
        <v>15.539999961853027</v>
      </c>
      <c r="AB10" s="152" t="s">
        <v>395</v>
      </c>
      <c r="AC10" s="2">
        <v>8</v>
      </c>
      <c r="AD10" s="151">
        <v>10.020000457763672</v>
      </c>
      <c r="AE10" s="253" t="s">
        <v>396</v>
      </c>
      <c r="AF10" s="1"/>
    </row>
    <row r="11" spans="1:32" ht="11.25" customHeight="1">
      <c r="A11" s="215">
        <v>9</v>
      </c>
      <c r="B11" s="207">
        <v>9.699999809265137</v>
      </c>
      <c r="C11" s="207">
        <v>9.989999771118164</v>
      </c>
      <c r="D11" s="207">
        <v>11.8100004196167</v>
      </c>
      <c r="E11" s="207">
        <v>11.640000343322754</v>
      </c>
      <c r="F11" s="207">
        <v>11.630000114440918</v>
      </c>
      <c r="G11" s="207">
        <v>11.619999885559082</v>
      </c>
      <c r="H11" s="207">
        <v>12.760000228881836</v>
      </c>
      <c r="I11" s="207">
        <v>14.460000038146973</v>
      </c>
      <c r="J11" s="207">
        <v>15.239999771118164</v>
      </c>
      <c r="K11" s="207">
        <v>14.680000305175781</v>
      </c>
      <c r="L11" s="207">
        <v>15.770000457763672</v>
      </c>
      <c r="M11" s="207">
        <v>15.649999618530273</v>
      </c>
      <c r="N11" s="207">
        <v>16.790000915527344</v>
      </c>
      <c r="O11" s="207">
        <v>15.680000305175781</v>
      </c>
      <c r="P11" s="207">
        <v>14.5</v>
      </c>
      <c r="Q11" s="207">
        <v>14</v>
      </c>
      <c r="R11" s="207">
        <v>13.039999961853027</v>
      </c>
      <c r="S11" s="207">
        <v>11.720000267028809</v>
      </c>
      <c r="T11" s="207">
        <v>11.170000076293945</v>
      </c>
      <c r="U11" s="207">
        <v>10.069999694824219</v>
      </c>
      <c r="V11" s="207">
        <v>10.4399995803833</v>
      </c>
      <c r="W11" s="207">
        <v>9.800000190734863</v>
      </c>
      <c r="X11" s="207">
        <v>9.539999961853027</v>
      </c>
      <c r="Y11" s="207">
        <v>9.420000076293945</v>
      </c>
      <c r="Z11" s="214">
        <f t="shared" si="0"/>
        <v>12.546666741371155</v>
      </c>
      <c r="AA11" s="151">
        <v>17.020000457763672</v>
      </c>
      <c r="AB11" s="152" t="s">
        <v>397</v>
      </c>
      <c r="AC11" s="2">
        <v>9</v>
      </c>
      <c r="AD11" s="151">
        <v>9.220000267028809</v>
      </c>
      <c r="AE11" s="253" t="s">
        <v>30</v>
      </c>
      <c r="AF11" s="1"/>
    </row>
    <row r="12" spans="1:32" ht="11.25" customHeight="1">
      <c r="A12" s="223">
        <v>10</v>
      </c>
      <c r="B12" s="209">
        <v>9.420000076293945</v>
      </c>
      <c r="C12" s="209">
        <v>9.140000343322754</v>
      </c>
      <c r="D12" s="209">
        <v>9.390000343322754</v>
      </c>
      <c r="E12" s="209">
        <v>9.729999542236328</v>
      </c>
      <c r="F12" s="209">
        <v>10.989999771118164</v>
      </c>
      <c r="G12" s="209">
        <v>10.350000381469727</v>
      </c>
      <c r="H12" s="209">
        <v>13.199999809265137</v>
      </c>
      <c r="I12" s="209">
        <v>14.279999732971191</v>
      </c>
      <c r="J12" s="209">
        <v>15.720000267028809</v>
      </c>
      <c r="K12" s="209">
        <v>18.309999465942383</v>
      </c>
      <c r="L12" s="209">
        <v>17.709999084472656</v>
      </c>
      <c r="M12" s="209">
        <v>17.969999313354492</v>
      </c>
      <c r="N12" s="209">
        <v>17.25</v>
      </c>
      <c r="O12" s="209">
        <v>17.149999618530273</v>
      </c>
      <c r="P12" s="209">
        <v>16.149999618530273</v>
      </c>
      <c r="Q12" s="209">
        <v>15.609999656677246</v>
      </c>
      <c r="R12" s="209">
        <v>14.220000267028809</v>
      </c>
      <c r="S12" s="209">
        <v>13.100000381469727</v>
      </c>
      <c r="T12" s="209">
        <v>12.430000305175781</v>
      </c>
      <c r="U12" s="209">
        <v>12.670000076293945</v>
      </c>
      <c r="V12" s="209">
        <v>12.140000343322754</v>
      </c>
      <c r="W12" s="209">
        <v>12.239999771118164</v>
      </c>
      <c r="X12" s="209">
        <v>12.130000114440918</v>
      </c>
      <c r="Y12" s="209">
        <v>12.779999732971191</v>
      </c>
      <c r="Z12" s="224">
        <f t="shared" si="0"/>
        <v>13.503333250681559</v>
      </c>
      <c r="AA12" s="157">
        <v>18.75</v>
      </c>
      <c r="AB12" s="210" t="s">
        <v>18</v>
      </c>
      <c r="AC12" s="211">
        <v>10</v>
      </c>
      <c r="AD12" s="157">
        <v>8.890000343322754</v>
      </c>
      <c r="AE12" s="254" t="s">
        <v>398</v>
      </c>
      <c r="AF12" s="1"/>
    </row>
    <row r="13" spans="1:32" ht="11.25" customHeight="1">
      <c r="A13" s="215">
        <v>11</v>
      </c>
      <c r="B13" s="207">
        <v>14.069999694824219</v>
      </c>
      <c r="C13" s="207">
        <v>12.890000343322754</v>
      </c>
      <c r="D13" s="207">
        <v>12.300000190734863</v>
      </c>
      <c r="E13" s="207">
        <v>11.449999809265137</v>
      </c>
      <c r="F13" s="207">
        <v>10.970000267028809</v>
      </c>
      <c r="G13" s="207">
        <v>10.930000305175781</v>
      </c>
      <c r="H13" s="207">
        <v>12.9399995803833</v>
      </c>
      <c r="I13" s="207">
        <v>16.06999969482422</v>
      </c>
      <c r="J13" s="207">
        <v>17.170000076293945</v>
      </c>
      <c r="K13" s="207">
        <v>19.219999313354492</v>
      </c>
      <c r="L13" s="207">
        <v>19.850000381469727</v>
      </c>
      <c r="M13" s="207">
        <v>19.889999389648438</v>
      </c>
      <c r="N13" s="207">
        <v>19.920000076293945</v>
      </c>
      <c r="O13" s="207">
        <v>19.420000076293945</v>
      </c>
      <c r="P13" s="207">
        <v>18.34000015258789</v>
      </c>
      <c r="Q13" s="207">
        <v>17.299999237060547</v>
      </c>
      <c r="R13" s="207">
        <v>15.800000190734863</v>
      </c>
      <c r="S13" s="207">
        <v>15.050000190734863</v>
      </c>
      <c r="T13" s="207">
        <v>15.079999923706055</v>
      </c>
      <c r="U13" s="207">
        <v>15.130000114440918</v>
      </c>
      <c r="V13" s="207">
        <v>14.649999618530273</v>
      </c>
      <c r="W13" s="207">
        <v>14.970000267028809</v>
      </c>
      <c r="X13" s="207">
        <v>15.229999542236328</v>
      </c>
      <c r="Y13" s="207">
        <v>15.5600004196167</v>
      </c>
      <c r="Z13" s="214">
        <f t="shared" si="0"/>
        <v>15.59166661898295</v>
      </c>
      <c r="AA13" s="151">
        <v>20.579999923706055</v>
      </c>
      <c r="AB13" s="152" t="s">
        <v>288</v>
      </c>
      <c r="AC13" s="2">
        <v>11</v>
      </c>
      <c r="AD13" s="151">
        <v>10.760000228881836</v>
      </c>
      <c r="AE13" s="253" t="s">
        <v>399</v>
      </c>
      <c r="AF13" s="1"/>
    </row>
    <row r="14" spans="1:32" ht="11.25" customHeight="1">
      <c r="A14" s="215">
        <v>12</v>
      </c>
      <c r="B14" s="207">
        <v>15.979999542236328</v>
      </c>
      <c r="C14" s="207">
        <v>16.270000457763672</v>
      </c>
      <c r="D14" s="207">
        <v>16.639999389648438</v>
      </c>
      <c r="E14" s="207">
        <v>16.790000915527344</v>
      </c>
      <c r="F14" s="207">
        <v>16.760000228881836</v>
      </c>
      <c r="G14" s="207">
        <v>17.030000686645508</v>
      </c>
      <c r="H14" s="207">
        <v>17.75</v>
      </c>
      <c r="I14" s="207">
        <v>18.809999465942383</v>
      </c>
      <c r="J14" s="207">
        <v>19.229999542236328</v>
      </c>
      <c r="K14" s="207">
        <v>19.579999923706055</v>
      </c>
      <c r="L14" s="207">
        <v>19.549999237060547</v>
      </c>
      <c r="M14" s="207">
        <v>20.1200008392334</v>
      </c>
      <c r="N14" s="207">
        <v>19.5</v>
      </c>
      <c r="O14" s="207">
        <v>19.31999969482422</v>
      </c>
      <c r="P14" s="207">
        <v>19.18000030517578</v>
      </c>
      <c r="Q14" s="207">
        <v>19.350000381469727</v>
      </c>
      <c r="R14" s="207">
        <v>18.90999984741211</v>
      </c>
      <c r="S14" s="207">
        <v>18.940000534057617</v>
      </c>
      <c r="T14" s="207">
        <v>18.899999618530273</v>
      </c>
      <c r="U14" s="207">
        <v>19.110000610351562</v>
      </c>
      <c r="V14" s="207">
        <v>18.68000030517578</v>
      </c>
      <c r="W14" s="207">
        <v>19.15999984741211</v>
      </c>
      <c r="X14" s="207">
        <v>18.950000762939453</v>
      </c>
      <c r="Y14" s="207">
        <v>18.6200008392334</v>
      </c>
      <c r="Z14" s="214">
        <f t="shared" si="0"/>
        <v>18.46375012397766</v>
      </c>
      <c r="AA14" s="151">
        <v>20.579999923706055</v>
      </c>
      <c r="AB14" s="152" t="s">
        <v>288</v>
      </c>
      <c r="AC14" s="2">
        <v>12</v>
      </c>
      <c r="AD14" s="151">
        <v>15.510000228881836</v>
      </c>
      <c r="AE14" s="253" t="s">
        <v>203</v>
      </c>
      <c r="AF14" s="1"/>
    </row>
    <row r="15" spans="1:32" ht="11.25" customHeight="1">
      <c r="A15" s="215">
        <v>13</v>
      </c>
      <c r="B15" s="207">
        <v>18.75</v>
      </c>
      <c r="C15" s="207">
        <v>18.860000610351562</v>
      </c>
      <c r="D15" s="207">
        <v>18.920000076293945</v>
      </c>
      <c r="E15" s="207">
        <v>19.15999984741211</v>
      </c>
      <c r="F15" s="207">
        <v>19.6299991607666</v>
      </c>
      <c r="G15" s="207">
        <v>19.93000030517578</v>
      </c>
      <c r="H15" s="207">
        <v>20.399999618530273</v>
      </c>
      <c r="I15" s="207">
        <v>20.940000534057617</v>
      </c>
      <c r="J15" s="207">
        <v>21.5</v>
      </c>
      <c r="K15" s="207">
        <v>22.84000015258789</v>
      </c>
      <c r="L15" s="207">
        <v>23.100000381469727</v>
      </c>
      <c r="M15" s="207">
        <v>22.489999771118164</v>
      </c>
      <c r="N15" s="207">
        <v>21.770000457763672</v>
      </c>
      <c r="O15" s="207">
        <v>20.530000686645508</v>
      </c>
      <c r="P15" s="207">
        <v>17.75</v>
      </c>
      <c r="Q15" s="207">
        <v>15.84000015258789</v>
      </c>
      <c r="R15" s="207">
        <v>15.289999961853027</v>
      </c>
      <c r="S15" s="207">
        <v>14.319999694824219</v>
      </c>
      <c r="T15" s="207">
        <v>13.869999885559082</v>
      </c>
      <c r="U15" s="207">
        <v>13.510000228881836</v>
      </c>
      <c r="V15" s="207">
        <v>13.1899995803833</v>
      </c>
      <c r="W15" s="207">
        <v>12.9399995803833</v>
      </c>
      <c r="X15" s="207">
        <v>12.449999809265137</v>
      </c>
      <c r="Y15" s="207">
        <v>12.020000457763672</v>
      </c>
      <c r="Z15" s="214">
        <f t="shared" si="0"/>
        <v>17.916666706403095</v>
      </c>
      <c r="AA15" s="151">
        <v>23.170000076293945</v>
      </c>
      <c r="AB15" s="152" t="s">
        <v>340</v>
      </c>
      <c r="AC15" s="2">
        <v>13</v>
      </c>
      <c r="AD15" s="151">
        <v>11.699999809265137</v>
      </c>
      <c r="AE15" s="253" t="s">
        <v>114</v>
      </c>
      <c r="AF15" s="1"/>
    </row>
    <row r="16" spans="1:32" ht="11.25" customHeight="1">
      <c r="A16" s="215">
        <v>14</v>
      </c>
      <c r="B16" s="207">
        <v>11.779999732971191</v>
      </c>
      <c r="C16" s="207">
        <v>11.5600004196167</v>
      </c>
      <c r="D16" s="207">
        <v>11.359999656677246</v>
      </c>
      <c r="E16" s="207">
        <v>11.229999542236328</v>
      </c>
      <c r="F16" s="207">
        <v>11.010000228881836</v>
      </c>
      <c r="G16" s="207">
        <v>11.029999732971191</v>
      </c>
      <c r="H16" s="207">
        <v>11.3100004196167</v>
      </c>
      <c r="I16" s="207">
        <v>12.100000381469727</v>
      </c>
      <c r="J16" s="207">
        <v>12.5600004196167</v>
      </c>
      <c r="K16" s="207">
        <v>12.979999542236328</v>
      </c>
      <c r="L16" s="207">
        <v>13.239999771118164</v>
      </c>
      <c r="M16" s="207">
        <v>12.90999984741211</v>
      </c>
      <c r="N16" s="207">
        <v>13.09000015258789</v>
      </c>
      <c r="O16" s="207">
        <v>11.800000190734863</v>
      </c>
      <c r="P16" s="207">
        <v>11.149999618530273</v>
      </c>
      <c r="Q16" s="207">
        <v>10.829999923706055</v>
      </c>
      <c r="R16" s="207">
        <v>10.609999656677246</v>
      </c>
      <c r="S16" s="207">
        <v>10.59000015258789</v>
      </c>
      <c r="T16" s="207">
        <v>10.539999961853027</v>
      </c>
      <c r="U16" s="207">
        <v>10.710000038146973</v>
      </c>
      <c r="V16" s="207">
        <v>10.739999771118164</v>
      </c>
      <c r="W16" s="207">
        <v>10.770000457763672</v>
      </c>
      <c r="X16" s="207">
        <v>10.789999961853027</v>
      </c>
      <c r="Y16" s="207">
        <v>10.25</v>
      </c>
      <c r="Z16" s="214">
        <f t="shared" si="0"/>
        <v>11.455833315849304</v>
      </c>
      <c r="AA16" s="151">
        <v>13.489999771118164</v>
      </c>
      <c r="AB16" s="152" t="s">
        <v>400</v>
      </c>
      <c r="AC16" s="2">
        <v>14</v>
      </c>
      <c r="AD16" s="151">
        <v>10.100000381469727</v>
      </c>
      <c r="AE16" s="253" t="s">
        <v>90</v>
      </c>
      <c r="AF16" s="1"/>
    </row>
    <row r="17" spans="1:32" ht="11.25" customHeight="1">
      <c r="A17" s="215">
        <v>15</v>
      </c>
      <c r="B17" s="207">
        <v>10.069999694824219</v>
      </c>
      <c r="C17" s="207">
        <v>10.529999732971191</v>
      </c>
      <c r="D17" s="207">
        <v>10.3100004196167</v>
      </c>
      <c r="E17" s="207">
        <v>10.569999694824219</v>
      </c>
      <c r="F17" s="207">
        <v>10.579999923706055</v>
      </c>
      <c r="G17" s="207">
        <v>10.75</v>
      </c>
      <c r="H17" s="207">
        <v>10.989999771118164</v>
      </c>
      <c r="I17" s="207">
        <v>11.770000457763672</v>
      </c>
      <c r="J17" s="207">
        <v>12.819999694824219</v>
      </c>
      <c r="K17" s="207">
        <v>14.369999885559082</v>
      </c>
      <c r="L17" s="207">
        <v>14.640000343322754</v>
      </c>
      <c r="M17" s="207">
        <v>14.020000457763672</v>
      </c>
      <c r="N17" s="207">
        <v>13.430000305175781</v>
      </c>
      <c r="O17" s="207">
        <v>13.609999656677246</v>
      </c>
      <c r="P17" s="207">
        <v>14.970000267028809</v>
      </c>
      <c r="Q17" s="207">
        <v>14.020000457763672</v>
      </c>
      <c r="R17" s="207">
        <v>13.170000076293945</v>
      </c>
      <c r="S17" s="207">
        <v>12.760000228881836</v>
      </c>
      <c r="T17" s="207">
        <v>11.75</v>
      </c>
      <c r="U17" s="207">
        <v>12.020000457763672</v>
      </c>
      <c r="V17" s="207">
        <v>12.260000228881836</v>
      </c>
      <c r="W17" s="207">
        <v>10.859999656677246</v>
      </c>
      <c r="X17" s="207">
        <v>11.210000038146973</v>
      </c>
      <c r="Y17" s="207">
        <v>11.460000038146973</v>
      </c>
      <c r="Z17" s="214">
        <f t="shared" si="0"/>
        <v>12.205833395322164</v>
      </c>
      <c r="AA17" s="151">
        <v>15.229999542236328</v>
      </c>
      <c r="AB17" s="152" t="s">
        <v>401</v>
      </c>
      <c r="AC17" s="2">
        <v>15</v>
      </c>
      <c r="AD17" s="151">
        <v>9.970000267028809</v>
      </c>
      <c r="AE17" s="253" t="s">
        <v>334</v>
      </c>
      <c r="AF17" s="1"/>
    </row>
    <row r="18" spans="1:32" ht="11.25" customHeight="1">
      <c r="A18" s="215">
        <v>16</v>
      </c>
      <c r="B18" s="207">
        <v>11</v>
      </c>
      <c r="C18" s="207">
        <v>10.229999542236328</v>
      </c>
      <c r="D18" s="207">
        <v>9.0600004196167</v>
      </c>
      <c r="E18" s="207">
        <v>9.6899995803833</v>
      </c>
      <c r="F18" s="207">
        <v>10.100000381469727</v>
      </c>
      <c r="G18" s="207">
        <v>10.479999542236328</v>
      </c>
      <c r="H18" s="207">
        <v>11.420000076293945</v>
      </c>
      <c r="I18" s="207">
        <v>12.720000267028809</v>
      </c>
      <c r="J18" s="207">
        <v>14.930000305175781</v>
      </c>
      <c r="K18" s="207">
        <v>14.90999984741211</v>
      </c>
      <c r="L18" s="207">
        <v>16.520000457763672</v>
      </c>
      <c r="M18" s="207">
        <v>15.760000228881836</v>
      </c>
      <c r="N18" s="207">
        <v>15.779999732971191</v>
      </c>
      <c r="O18" s="207">
        <v>14.4399995803833</v>
      </c>
      <c r="P18" s="207">
        <v>13.15999984741211</v>
      </c>
      <c r="Q18" s="207">
        <v>12.149999618530273</v>
      </c>
      <c r="R18" s="207">
        <v>10.979999542236328</v>
      </c>
      <c r="S18" s="207">
        <v>10.199999809265137</v>
      </c>
      <c r="T18" s="207">
        <v>9.710000038146973</v>
      </c>
      <c r="U18" s="207">
        <v>9.25</v>
      </c>
      <c r="V18" s="207">
        <v>9.6899995803833</v>
      </c>
      <c r="W18" s="207">
        <v>9.979999542236328</v>
      </c>
      <c r="X18" s="207">
        <v>10.289999961853027</v>
      </c>
      <c r="Y18" s="207">
        <v>9.180000305175781</v>
      </c>
      <c r="Z18" s="214">
        <f t="shared" si="0"/>
        <v>11.734583258628845</v>
      </c>
      <c r="AA18" s="151">
        <v>17.469999313354492</v>
      </c>
      <c r="AB18" s="152" t="s">
        <v>402</v>
      </c>
      <c r="AC18" s="2">
        <v>16</v>
      </c>
      <c r="AD18" s="151">
        <v>8.989999771118164</v>
      </c>
      <c r="AE18" s="253" t="s">
        <v>403</v>
      </c>
      <c r="AF18" s="1"/>
    </row>
    <row r="19" spans="1:32" ht="11.25" customHeight="1">
      <c r="A19" s="215">
        <v>17</v>
      </c>
      <c r="B19" s="207">
        <v>8.479999542236328</v>
      </c>
      <c r="C19" s="207">
        <v>8.65999984741211</v>
      </c>
      <c r="D19" s="207">
        <v>8.390000343322754</v>
      </c>
      <c r="E19" s="207">
        <v>7.78000020980835</v>
      </c>
      <c r="F19" s="207">
        <v>7.980000019073486</v>
      </c>
      <c r="G19" s="207">
        <v>7.559999942779541</v>
      </c>
      <c r="H19" s="207">
        <v>9.350000381469727</v>
      </c>
      <c r="I19" s="207">
        <v>14.069999694824219</v>
      </c>
      <c r="J19" s="207">
        <v>15.699999809265137</v>
      </c>
      <c r="K19" s="207">
        <v>16.290000915527344</v>
      </c>
      <c r="L19" s="207">
        <v>15.300000190734863</v>
      </c>
      <c r="M19" s="207">
        <v>15.039999961853027</v>
      </c>
      <c r="N19" s="207">
        <v>13.9399995803833</v>
      </c>
      <c r="O19" s="207">
        <v>13.399999618530273</v>
      </c>
      <c r="P19" s="207">
        <v>12.59000015258789</v>
      </c>
      <c r="Q19" s="207">
        <v>12.15999984741211</v>
      </c>
      <c r="R19" s="207">
        <v>11.029999732971191</v>
      </c>
      <c r="S19" s="207">
        <v>10.800000190734863</v>
      </c>
      <c r="T19" s="207">
        <v>8.989999771118164</v>
      </c>
      <c r="U19" s="207">
        <v>8.720000267028809</v>
      </c>
      <c r="V19" s="207">
        <v>8.149999618530273</v>
      </c>
      <c r="W19" s="207">
        <v>7.650000095367432</v>
      </c>
      <c r="X19" s="207">
        <v>7.489999771118164</v>
      </c>
      <c r="Y19" s="207">
        <v>6.97599983215332</v>
      </c>
      <c r="Z19" s="214">
        <f t="shared" si="0"/>
        <v>10.687333305676779</v>
      </c>
      <c r="AA19" s="151">
        <v>16.899999618530273</v>
      </c>
      <c r="AB19" s="152" t="s">
        <v>223</v>
      </c>
      <c r="AC19" s="2">
        <v>17</v>
      </c>
      <c r="AD19" s="151">
        <v>6.9019999504089355</v>
      </c>
      <c r="AE19" s="253" t="s">
        <v>130</v>
      </c>
      <c r="AF19" s="1"/>
    </row>
    <row r="20" spans="1:32" ht="11.25" customHeight="1">
      <c r="A20" s="215">
        <v>18</v>
      </c>
      <c r="B20" s="207">
        <v>7.440000057220459</v>
      </c>
      <c r="C20" s="207">
        <v>7.860000133514404</v>
      </c>
      <c r="D20" s="207">
        <v>8.390000343322754</v>
      </c>
      <c r="E20" s="207">
        <v>9.220000267028809</v>
      </c>
      <c r="F20" s="207">
        <v>9.1899995803833</v>
      </c>
      <c r="G20" s="207">
        <v>9.880000114440918</v>
      </c>
      <c r="H20" s="207">
        <v>10.6899995803833</v>
      </c>
      <c r="I20" s="207">
        <v>12.079999923706055</v>
      </c>
      <c r="J20" s="207">
        <v>13.869999885559082</v>
      </c>
      <c r="K20" s="207">
        <v>14.640000343322754</v>
      </c>
      <c r="L20" s="207">
        <v>15.859999656677246</v>
      </c>
      <c r="M20" s="207">
        <v>16.299999237060547</v>
      </c>
      <c r="N20" s="207">
        <v>15.100000381469727</v>
      </c>
      <c r="O20" s="207">
        <v>14.630000114440918</v>
      </c>
      <c r="P20" s="207">
        <v>13.609999656677246</v>
      </c>
      <c r="Q20" s="207">
        <v>13.34000015258789</v>
      </c>
      <c r="R20" s="207">
        <v>12.770000457763672</v>
      </c>
      <c r="S20" s="207">
        <v>12.140000343322754</v>
      </c>
      <c r="T20" s="207">
        <v>11.59000015258789</v>
      </c>
      <c r="U20" s="207">
        <v>10.880000114440918</v>
      </c>
      <c r="V20" s="207">
        <v>11.289999961853027</v>
      </c>
      <c r="W20" s="207">
        <v>10.75</v>
      </c>
      <c r="X20" s="207">
        <v>10.270000457763672</v>
      </c>
      <c r="Y20" s="207">
        <v>9.65999984741211</v>
      </c>
      <c r="Z20" s="214">
        <f t="shared" si="0"/>
        <v>11.727083365122477</v>
      </c>
      <c r="AA20" s="151">
        <v>16.639999389648438</v>
      </c>
      <c r="AB20" s="152" t="s">
        <v>138</v>
      </c>
      <c r="AC20" s="2">
        <v>18</v>
      </c>
      <c r="AD20" s="151">
        <v>6.954999923706055</v>
      </c>
      <c r="AE20" s="253" t="s">
        <v>333</v>
      </c>
      <c r="AF20" s="1"/>
    </row>
    <row r="21" spans="1:32" ht="11.25" customHeight="1">
      <c r="A21" s="215">
        <v>19</v>
      </c>
      <c r="B21" s="207">
        <v>9.039999961853027</v>
      </c>
      <c r="C21" s="207">
        <v>9.09000015258789</v>
      </c>
      <c r="D21" s="207">
        <v>9.140000343322754</v>
      </c>
      <c r="E21" s="207">
        <v>8.550000190734863</v>
      </c>
      <c r="F21" s="207">
        <v>8.420000076293945</v>
      </c>
      <c r="G21" s="207">
        <v>8.260000228881836</v>
      </c>
      <c r="H21" s="207">
        <v>10.399999618530273</v>
      </c>
      <c r="I21" s="207">
        <v>13.970000267028809</v>
      </c>
      <c r="J21" s="207">
        <v>15.729999542236328</v>
      </c>
      <c r="K21" s="207">
        <v>16.81999969482422</v>
      </c>
      <c r="L21" s="207">
        <v>17.420000076293945</v>
      </c>
      <c r="M21" s="207">
        <v>16.979999542236328</v>
      </c>
      <c r="N21" s="207">
        <v>16.049999237060547</v>
      </c>
      <c r="O21" s="207">
        <v>14.710000038146973</v>
      </c>
      <c r="P21" s="207">
        <v>14.260000228881836</v>
      </c>
      <c r="Q21" s="207">
        <v>12.8100004196167</v>
      </c>
      <c r="R21" s="207">
        <v>11.050000190734863</v>
      </c>
      <c r="S21" s="207">
        <v>9.699999809265137</v>
      </c>
      <c r="T21" s="207">
        <v>9.140000343322754</v>
      </c>
      <c r="U21" s="207">
        <v>10.09000015258789</v>
      </c>
      <c r="V21" s="207">
        <v>10.970000267028809</v>
      </c>
      <c r="W21" s="207">
        <v>10.529999732971191</v>
      </c>
      <c r="X21" s="207">
        <v>10.829999923706055</v>
      </c>
      <c r="Y21" s="207">
        <v>8.1899995803833</v>
      </c>
      <c r="Z21" s="214">
        <f t="shared" si="0"/>
        <v>11.756249984105429</v>
      </c>
      <c r="AA21" s="151">
        <v>17.770000457763672</v>
      </c>
      <c r="AB21" s="152" t="s">
        <v>404</v>
      </c>
      <c r="AC21" s="2">
        <v>19</v>
      </c>
      <c r="AD21" s="151">
        <v>8.0600004196167</v>
      </c>
      <c r="AE21" s="253" t="s">
        <v>405</v>
      </c>
      <c r="AF21" s="1"/>
    </row>
    <row r="22" spans="1:32" ht="11.25" customHeight="1">
      <c r="A22" s="223">
        <v>20</v>
      </c>
      <c r="B22" s="209">
        <v>7.650000095367432</v>
      </c>
      <c r="C22" s="209">
        <v>8.15999984741211</v>
      </c>
      <c r="D22" s="209">
        <v>8.170000076293945</v>
      </c>
      <c r="E22" s="209">
        <v>7.96999979019165</v>
      </c>
      <c r="F22" s="209">
        <v>8.359999656677246</v>
      </c>
      <c r="G22" s="209">
        <v>8.930000305175781</v>
      </c>
      <c r="H22" s="209">
        <v>10.199999809265137</v>
      </c>
      <c r="I22" s="209">
        <v>11.199999809265137</v>
      </c>
      <c r="J22" s="209">
        <v>12.329999923706055</v>
      </c>
      <c r="K22" s="209">
        <v>14.789999961853027</v>
      </c>
      <c r="L22" s="209">
        <v>15.5</v>
      </c>
      <c r="M22" s="209">
        <v>16.399999618530273</v>
      </c>
      <c r="N22" s="209">
        <v>15.220000267028809</v>
      </c>
      <c r="O22" s="209">
        <v>13.850000381469727</v>
      </c>
      <c r="P22" s="209">
        <v>12.869999885559082</v>
      </c>
      <c r="Q22" s="209">
        <v>11.569999694824219</v>
      </c>
      <c r="R22" s="209">
        <v>10.15999984741211</v>
      </c>
      <c r="S22" s="209">
        <v>8.510000228881836</v>
      </c>
      <c r="T22" s="209">
        <v>8.460000038146973</v>
      </c>
      <c r="U22" s="209">
        <v>7.559999942779541</v>
      </c>
      <c r="V22" s="209">
        <v>7.070000171661377</v>
      </c>
      <c r="W22" s="209">
        <v>6.714000225067139</v>
      </c>
      <c r="X22" s="209">
        <v>6.660999774932861</v>
      </c>
      <c r="Y22" s="209">
        <v>6.714000225067139</v>
      </c>
      <c r="Z22" s="224">
        <f t="shared" si="0"/>
        <v>10.209124982357025</v>
      </c>
      <c r="AA22" s="157">
        <v>16.510000228881836</v>
      </c>
      <c r="AB22" s="210" t="s">
        <v>55</v>
      </c>
      <c r="AC22" s="211">
        <v>20</v>
      </c>
      <c r="AD22" s="157">
        <v>6.493000030517578</v>
      </c>
      <c r="AE22" s="254" t="s">
        <v>175</v>
      </c>
      <c r="AF22" s="1"/>
    </row>
    <row r="23" spans="1:32" ht="11.25" customHeight="1">
      <c r="A23" s="215">
        <v>21</v>
      </c>
      <c r="B23" s="207">
        <v>7.949999809265137</v>
      </c>
      <c r="C23" s="207">
        <v>7.099999904632568</v>
      </c>
      <c r="D23" s="207">
        <v>6.797999858856201</v>
      </c>
      <c r="E23" s="207">
        <v>7.289999961853027</v>
      </c>
      <c r="F23" s="207">
        <v>7.5</v>
      </c>
      <c r="G23" s="207">
        <v>8.529999732971191</v>
      </c>
      <c r="H23" s="207">
        <v>10.899999618530273</v>
      </c>
      <c r="I23" s="207">
        <v>13.210000038146973</v>
      </c>
      <c r="J23" s="207">
        <v>14.329999923706055</v>
      </c>
      <c r="K23" s="207">
        <v>17.190000534057617</v>
      </c>
      <c r="L23" s="207">
        <v>18.030000686645508</v>
      </c>
      <c r="M23" s="207">
        <v>18.059999465942383</v>
      </c>
      <c r="N23" s="207">
        <v>17.34000015258789</v>
      </c>
      <c r="O23" s="207">
        <v>15.770000457763672</v>
      </c>
      <c r="P23" s="207">
        <v>15.210000038146973</v>
      </c>
      <c r="Q23" s="207">
        <v>14.930000305175781</v>
      </c>
      <c r="R23" s="207">
        <v>13.489999771118164</v>
      </c>
      <c r="S23" s="207">
        <v>12.880000114440918</v>
      </c>
      <c r="T23" s="207">
        <v>12.640000343322754</v>
      </c>
      <c r="U23" s="207">
        <v>12.319999694824219</v>
      </c>
      <c r="V23" s="207">
        <v>11.949999809265137</v>
      </c>
      <c r="W23" s="207">
        <v>12.430000305175781</v>
      </c>
      <c r="X23" s="207">
        <v>12.609999656677246</v>
      </c>
      <c r="Y23" s="207">
        <v>13.260000228881836</v>
      </c>
      <c r="Z23" s="214">
        <f t="shared" si="0"/>
        <v>12.571583350499472</v>
      </c>
      <c r="AA23" s="151">
        <v>18.389999389648438</v>
      </c>
      <c r="AB23" s="152" t="s">
        <v>39</v>
      </c>
      <c r="AC23" s="2">
        <v>21</v>
      </c>
      <c r="AD23" s="151">
        <v>6.556000232696533</v>
      </c>
      <c r="AE23" s="253" t="s">
        <v>406</v>
      </c>
      <c r="AF23" s="1"/>
    </row>
    <row r="24" spans="1:32" ht="11.25" customHeight="1">
      <c r="A24" s="215">
        <v>22</v>
      </c>
      <c r="B24" s="207">
        <v>13.550000190734863</v>
      </c>
      <c r="C24" s="207">
        <v>13.65999984741211</v>
      </c>
      <c r="D24" s="207">
        <v>13.920000076293945</v>
      </c>
      <c r="E24" s="207">
        <v>13.869999885559082</v>
      </c>
      <c r="F24" s="207">
        <v>14.300000190734863</v>
      </c>
      <c r="G24" s="207">
        <v>14.039999961853027</v>
      </c>
      <c r="H24" s="207">
        <v>14.420000076293945</v>
      </c>
      <c r="I24" s="207">
        <v>14.600000381469727</v>
      </c>
      <c r="J24" s="207">
        <v>14.949999809265137</v>
      </c>
      <c r="K24" s="207">
        <v>14.6899995803833</v>
      </c>
      <c r="L24" s="207">
        <v>14.829999923706055</v>
      </c>
      <c r="M24" s="207">
        <v>16.280000686645508</v>
      </c>
      <c r="N24" s="207">
        <v>15.729999542236328</v>
      </c>
      <c r="O24" s="207">
        <v>15.789999961853027</v>
      </c>
      <c r="P24" s="207">
        <v>15.430000305175781</v>
      </c>
      <c r="Q24" s="207">
        <v>15.279999732971191</v>
      </c>
      <c r="R24" s="207">
        <v>15.270000457763672</v>
      </c>
      <c r="S24" s="207">
        <v>15.5</v>
      </c>
      <c r="T24" s="207">
        <v>15.460000038146973</v>
      </c>
      <c r="U24" s="207">
        <v>15.479999542236328</v>
      </c>
      <c r="V24" s="207">
        <v>15.630000114440918</v>
      </c>
      <c r="W24" s="207">
        <v>15.789999961853027</v>
      </c>
      <c r="X24" s="207">
        <v>15.800000190734863</v>
      </c>
      <c r="Y24" s="207">
        <v>15.819999694824219</v>
      </c>
      <c r="Z24" s="214">
        <f t="shared" si="0"/>
        <v>15.003750006357828</v>
      </c>
      <c r="AA24" s="151">
        <v>16.440000534057617</v>
      </c>
      <c r="AB24" s="152" t="s">
        <v>267</v>
      </c>
      <c r="AC24" s="2">
        <v>22</v>
      </c>
      <c r="AD24" s="151">
        <v>13.15999984741211</v>
      </c>
      <c r="AE24" s="253" t="s">
        <v>343</v>
      </c>
      <c r="AF24" s="1"/>
    </row>
    <row r="25" spans="1:32" ht="11.25" customHeight="1">
      <c r="A25" s="215">
        <v>23</v>
      </c>
      <c r="B25" s="207">
        <v>15.569999694824219</v>
      </c>
      <c r="C25" s="207">
        <v>15.220000267028809</v>
      </c>
      <c r="D25" s="207">
        <v>15.069999694824219</v>
      </c>
      <c r="E25" s="207">
        <v>14.800000190734863</v>
      </c>
      <c r="F25" s="207">
        <v>14.779999732971191</v>
      </c>
      <c r="G25" s="207">
        <v>14.579999923706055</v>
      </c>
      <c r="H25" s="207">
        <v>14.319999694824219</v>
      </c>
      <c r="I25" s="207">
        <v>14.260000228881836</v>
      </c>
      <c r="J25" s="207">
        <v>14.920000076293945</v>
      </c>
      <c r="K25" s="207">
        <v>16.549999237060547</v>
      </c>
      <c r="L25" s="207">
        <v>17.09000015258789</v>
      </c>
      <c r="M25" s="207">
        <v>18.34000015258789</v>
      </c>
      <c r="N25" s="207">
        <v>17.079999923706055</v>
      </c>
      <c r="O25" s="207">
        <v>16.56999969482422</v>
      </c>
      <c r="P25" s="207">
        <v>16.170000076293945</v>
      </c>
      <c r="Q25" s="207">
        <v>13.59000015258789</v>
      </c>
      <c r="R25" s="207">
        <v>11.220000267028809</v>
      </c>
      <c r="S25" s="207">
        <v>10.460000038146973</v>
      </c>
      <c r="T25" s="207">
        <v>10.029999732971191</v>
      </c>
      <c r="U25" s="207">
        <v>8.569999694824219</v>
      </c>
      <c r="V25" s="207">
        <v>7.590000152587891</v>
      </c>
      <c r="W25" s="207">
        <v>7.320000171661377</v>
      </c>
      <c r="X25" s="207">
        <v>7.489999771118164</v>
      </c>
      <c r="Y25" s="207">
        <v>6.682000160217285</v>
      </c>
      <c r="Z25" s="214">
        <f t="shared" si="0"/>
        <v>13.261333286762238</v>
      </c>
      <c r="AA25" s="151">
        <v>18.530000686645508</v>
      </c>
      <c r="AB25" s="152" t="s">
        <v>37</v>
      </c>
      <c r="AC25" s="2">
        <v>23</v>
      </c>
      <c r="AD25" s="151">
        <v>6.5879998207092285</v>
      </c>
      <c r="AE25" s="253" t="s">
        <v>184</v>
      </c>
      <c r="AF25" s="1"/>
    </row>
    <row r="26" spans="1:32" ht="11.25" customHeight="1">
      <c r="A26" s="215">
        <v>24</v>
      </c>
      <c r="B26" s="207">
        <v>7.260000228881836</v>
      </c>
      <c r="C26" s="207">
        <v>6.388000011444092</v>
      </c>
      <c r="D26" s="207">
        <v>7.079999923706055</v>
      </c>
      <c r="E26" s="207">
        <v>6.116000175476074</v>
      </c>
      <c r="F26" s="207">
        <v>4.761000156402588</v>
      </c>
      <c r="G26" s="207">
        <v>5.4019999504089355</v>
      </c>
      <c r="H26" s="207">
        <v>8.3100004196167</v>
      </c>
      <c r="I26" s="207">
        <v>11.479999542236328</v>
      </c>
      <c r="J26" s="207">
        <v>13.520000457763672</v>
      </c>
      <c r="K26" s="207">
        <v>14.960000038146973</v>
      </c>
      <c r="L26" s="207">
        <v>15.550000190734863</v>
      </c>
      <c r="M26" s="207">
        <v>16.020000457763672</v>
      </c>
      <c r="N26" s="207">
        <v>16.270000457763672</v>
      </c>
      <c r="O26" s="207">
        <v>15.199999809265137</v>
      </c>
      <c r="P26" s="207">
        <v>13.149999618530273</v>
      </c>
      <c r="Q26" s="207">
        <v>10.979999542236328</v>
      </c>
      <c r="R26" s="207">
        <v>9.890000343322754</v>
      </c>
      <c r="S26" s="207">
        <v>8.800000190734863</v>
      </c>
      <c r="T26" s="207">
        <v>8.239999771118164</v>
      </c>
      <c r="U26" s="207">
        <v>7.889999866485596</v>
      </c>
      <c r="V26" s="207">
        <v>7.809999942779541</v>
      </c>
      <c r="W26" s="207">
        <v>7.380000114440918</v>
      </c>
      <c r="X26" s="207">
        <v>7.599999904632568</v>
      </c>
      <c r="Y26" s="207">
        <v>9.050000190734863</v>
      </c>
      <c r="Z26" s="214">
        <f t="shared" si="0"/>
        <v>9.962791721026102</v>
      </c>
      <c r="AA26" s="151">
        <v>16.65999984741211</v>
      </c>
      <c r="AB26" s="152" t="s">
        <v>286</v>
      </c>
      <c r="AC26" s="2">
        <v>24</v>
      </c>
      <c r="AD26" s="151">
        <v>4.572000026702881</v>
      </c>
      <c r="AE26" s="253" t="s">
        <v>407</v>
      </c>
      <c r="AF26" s="1"/>
    </row>
    <row r="27" spans="1:32" ht="11.25" customHeight="1">
      <c r="A27" s="215">
        <v>25</v>
      </c>
      <c r="B27" s="207">
        <v>9.850000381469727</v>
      </c>
      <c r="C27" s="207">
        <v>9.880000114440918</v>
      </c>
      <c r="D27" s="207">
        <v>9.140000343322754</v>
      </c>
      <c r="E27" s="207">
        <v>9.720000267028809</v>
      </c>
      <c r="F27" s="207">
        <v>10.079999923706055</v>
      </c>
      <c r="G27" s="207">
        <v>10.279999732971191</v>
      </c>
      <c r="H27" s="207">
        <v>10.770000457763672</v>
      </c>
      <c r="I27" s="207">
        <v>12</v>
      </c>
      <c r="J27" s="207">
        <v>12.539999961853027</v>
      </c>
      <c r="K27" s="207">
        <v>13.229999542236328</v>
      </c>
      <c r="L27" s="207">
        <v>12.59000015258789</v>
      </c>
      <c r="M27" s="207">
        <v>13</v>
      </c>
      <c r="N27" s="207">
        <v>12.630000114440918</v>
      </c>
      <c r="O27" s="207">
        <v>13.130000114440918</v>
      </c>
      <c r="P27" s="207">
        <v>12.649999618530273</v>
      </c>
      <c r="Q27" s="207">
        <v>12.789999961853027</v>
      </c>
      <c r="R27" s="207">
        <v>12.5</v>
      </c>
      <c r="S27" s="207">
        <v>12.399999618530273</v>
      </c>
      <c r="T27" s="207">
        <v>11.989999771118164</v>
      </c>
      <c r="U27" s="207">
        <v>11.539999961853027</v>
      </c>
      <c r="V27" s="207">
        <v>11.279999732971191</v>
      </c>
      <c r="W27" s="207">
        <v>11.199999809265137</v>
      </c>
      <c r="X27" s="207">
        <v>11.0600004196167</v>
      </c>
      <c r="Y27" s="207">
        <v>10.180000305175781</v>
      </c>
      <c r="Z27" s="214">
        <f t="shared" si="0"/>
        <v>11.517916679382324</v>
      </c>
      <c r="AA27" s="151">
        <v>13.489999771118164</v>
      </c>
      <c r="AB27" s="152" t="s">
        <v>292</v>
      </c>
      <c r="AC27" s="2">
        <v>25</v>
      </c>
      <c r="AD27" s="151">
        <v>8.850000381469727</v>
      </c>
      <c r="AE27" s="253" t="s">
        <v>408</v>
      </c>
      <c r="AF27" s="1"/>
    </row>
    <row r="28" spans="1:32" ht="11.25" customHeight="1">
      <c r="A28" s="215">
        <v>26</v>
      </c>
      <c r="B28" s="207">
        <v>10.479999542236328</v>
      </c>
      <c r="C28" s="207">
        <v>10.489999771118164</v>
      </c>
      <c r="D28" s="207">
        <v>10.4399995803833</v>
      </c>
      <c r="E28" s="207">
        <v>10.239999771118164</v>
      </c>
      <c r="F28" s="207">
        <v>10.90999984741211</v>
      </c>
      <c r="G28" s="207">
        <v>12.65999984741211</v>
      </c>
      <c r="H28" s="207">
        <v>12.649999618530273</v>
      </c>
      <c r="I28" s="207">
        <v>12.829999923706055</v>
      </c>
      <c r="J28" s="207">
        <v>14.020000457763672</v>
      </c>
      <c r="K28" s="207">
        <v>15.670000076293945</v>
      </c>
      <c r="L28" s="207">
        <v>16.079999923706055</v>
      </c>
      <c r="M28" s="207">
        <v>16.239999771118164</v>
      </c>
      <c r="N28" s="207">
        <v>14.859999656677246</v>
      </c>
      <c r="O28" s="207">
        <v>13.229999542236328</v>
      </c>
      <c r="P28" s="207">
        <v>12.550000190734863</v>
      </c>
      <c r="Q28" s="207">
        <v>11.819999694824219</v>
      </c>
      <c r="R28" s="207">
        <v>10.899999618530273</v>
      </c>
      <c r="S28" s="207">
        <v>11.039999961853027</v>
      </c>
      <c r="T28" s="207">
        <v>10.4399995803833</v>
      </c>
      <c r="U28" s="207">
        <v>10.600000381469727</v>
      </c>
      <c r="V28" s="207">
        <v>8.279999732971191</v>
      </c>
      <c r="W28" s="207">
        <v>9.039999961853027</v>
      </c>
      <c r="X28" s="207">
        <v>9.109999656677246</v>
      </c>
      <c r="Y28" s="207">
        <v>8.960000038146973</v>
      </c>
      <c r="Z28" s="214">
        <f t="shared" si="0"/>
        <v>11.81416650613149</v>
      </c>
      <c r="AA28" s="151">
        <v>16.899999618530273</v>
      </c>
      <c r="AB28" s="152" t="s">
        <v>349</v>
      </c>
      <c r="AC28" s="2">
        <v>26</v>
      </c>
      <c r="AD28" s="151">
        <v>8.109999656677246</v>
      </c>
      <c r="AE28" s="253" t="s">
        <v>409</v>
      </c>
      <c r="AF28" s="1"/>
    </row>
    <row r="29" spans="1:32" ht="11.25" customHeight="1">
      <c r="A29" s="215">
        <v>27</v>
      </c>
      <c r="B29" s="207">
        <v>8.989999771118164</v>
      </c>
      <c r="C29" s="207">
        <v>8.640000343322754</v>
      </c>
      <c r="D29" s="207">
        <v>8.520000457763672</v>
      </c>
      <c r="E29" s="207">
        <v>8.470000267028809</v>
      </c>
      <c r="F29" s="207">
        <v>8.130000114440918</v>
      </c>
      <c r="G29" s="207">
        <v>8.050000190734863</v>
      </c>
      <c r="H29" s="207">
        <v>9.050000190734863</v>
      </c>
      <c r="I29" s="207">
        <v>10.539999961853027</v>
      </c>
      <c r="J29" s="207">
        <v>11.680000305175781</v>
      </c>
      <c r="K29" s="207">
        <v>12.539999961853027</v>
      </c>
      <c r="L29" s="207">
        <v>13.029999732971191</v>
      </c>
      <c r="M29" s="207">
        <v>12.899999618530273</v>
      </c>
      <c r="N29" s="207">
        <v>13.3100004196167</v>
      </c>
      <c r="O29" s="207">
        <v>13.1899995803833</v>
      </c>
      <c r="P29" s="207">
        <v>12.75</v>
      </c>
      <c r="Q29" s="207">
        <v>12.300000190734863</v>
      </c>
      <c r="R29" s="207">
        <v>11.180000305175781</v>
      </c>
      <c r="S29" s="207">
        <v>11.109999656677246</v>
      </c>
      <c r="T29" s="207">
        <v>10.5</v>
      </c>
      <c r="U29" s="207">
        <v>10.65999984741211</v>
      </c>
      <c r="V29" s="207">
        <v>10.739999771118164</v>
      </c>
      <c r="W29" s="207">
        <v>10.539999961853027</v>
      </c>
      <c r="X29" s="207">
        <v>10.25</v>
      </c>
      <c r="Y29" s="207">
        <v>11.34000015258789</v>
      </c>
      <c r="Z29" s="214">
        <f t="shared" si="0"/>
        <v>10.767083366711935</v>
      </c>
      <c r="AA29" s="151">
        <v>13.779999732971191</v>
      </c>
      <c r="AB29" s="152" t="s">
        <v>410</v>
      </c>
      <c r="AC29" s="2">
        <v>27</v>
      </c>
      <c r="AD29" s="151">
        <v>7.75</v>
      </c>
      <c r="AE29" s="253" t="s">
        <v>221</v>
      </c>
      <c r="AF29" s="1"/>
    </row>
    <row r="30" spans="1:32" ht="11.25" customHeight="1">
      <c r="A30" s="215">
        <v>28</v>
      </c>
      <c r="B30" s="207">
        <v>10.90999984741211</v>
      </c>
      <c r="C30" s="207">
        <v>11.130000114440918</v>
      </c>
      <c r="D30" s="207">
        <v>11.869999885559082</v>
      </c>
      <c r="E30" s="207">
        <v>12.420000076293945</v>
      </c>
      <c r="F30" s="207">
        <v>12.670000076293945</v>
      </c>
      <c r="G30" s="207">
        <v>12.930000305175781</v>
      </c>
      <c r="H30" s="207">
        <v>12.890000343322754</v>
      </c>
      <c r="I30" s="207">
        <v>13.34000015258789</v>
      </c>
      <c r="J30" s="207">
        <v>13.640000343322754</v>
      </c>
      <c r="K30" s="207">
        <v>14.359999656677246</v>
      </c>
      <c r="L30" s="207">
        <v>14.489999771118164</v>
      </c>
      <c r="M30" s="207">
        <v>13.890000343322754</v>
      </c>
      <c r="N30" s="207">
        <v>14.329999923706055</v>
      </c>
      <c r="O30" s="207">
        <v>14.470000267028809</v>
      </c>
      <c r="P30" s="207">
        <v>14.569999694824219</v>
      </c>
      <c r="Q30" s="207">
        <v>14.770000457763672</v>
      </c>
      <c r="R30" s="207">
        <v>14.739999771118164</v>
      </c>
      <c r="S30" s="207">
        <v>14.350000381469727</v>
      </c>
      <c r="T30" s="207">
        <v>14.300000190734863</v>
      </c>
      <c r="U30" s="207">
        <v>14.3100004196167</v>
      </c>
      <c r="V30" s="207">
        <v>15.600000381469727</v>
      </c>
      <c r="W30" s="207">
        <v>15.949999809265137</v>
      </c>
      <c r="X30" s="207">
        <v>15.699999809265137</v>
      </c>
      <c r="Y30" s="207">
        <v>15.779999732971191</v>
      </c>
      <c r="Z30" s="214">
        <f t="shared" si="0"/>
        <v>13.892083406448364</v>
      </c>
      <c r="AA30" s="151">
        <v>16.1299991607666</v>
      </c>
      <c r="AB30" s="152" t="s">
        <v>411</v>
      </c>
      <c r="AC30" s="2">
        <v>28</v>
      </c>
      <c r="AD30" s="151">
        <v>10.779999732971191</v>
      </c>
      <c r="AE30" s="253" t="s">
        <v>209</v>
      </c>
      <c r="AF30" s="1"/>
    </row>
    <row r="31" spans="1:32" ht="11.25" customHeight="1">
      <c r="A31" s="215">
        <v>29</v>
      </c>
      <c r="B31" s="207">
        <v>16.06999969482422</v>
      </c>
      <c r="C31" s="207">
        <v>16.399999618530273</v>
      </c>
      <c r="D31" s="207">
        <v>16.34000015258789</v>
      </c>
      <c r="E31" s="207">
        <v>16.219999313354492</v>
      </c>
      <c r="F31" s="207">
        <v>15.970000267028809</v>
      </c>
      <c r="G31" s="207">
        <v>16.209999084472656</v>
      </c>
      <c r="H31" s="207">
        <v>16.549999237060547</v>
      </c>
      <c r="I31" s="207">
        <v>16.959999084472656</v>
      </c>
      <c r="J31" s="207">
        <v>18.469999313354492</v>
      </c>
      <c r="K31" s="207">
        <v>18</v>
      </c>
      <c r="L31" s="207">
        <v>17.799999237060547</v>
      </c>
      <c r="M31" s="207">
        <v>17.420000076293945</v>
      </c>
      <c r="N31" s="207">
        <v>16.8799991607666</v>
      </c>
      <c r="O31" s="207">
        <v>16.65999984741211</v>
      </c>
      <c r="P31" s="207">
        <v>15.8100004196167</v>
      </c>
      <c r="Q31" s="207">
        <v>14.0600004196167</v>
      </c>
      <c r="R31" s="207">
        <v>13.149999618530273</v>
      </c>
      <c r="S31" s="207">
        <v>12.529999732971191</v>
      </c>
      <c r="T31" s="207">
        <v>10.59000015258789</v>
      </c>
      <c r="U31" s="207">
        <v>10.300000190734863</v>
      </c>
      <c r="V31" s="207">
        <v>9.529999732971191</v>
      </c>
      <c r="W31" s="207">
        <v>9.649999618530273</v>
      </c>
      <c r="X31" s="207">
        <v>8.40999984741211</v>
      </c>
      <c r="Y31" s="207">
        <v>8.59000015258789</v>
      </c>
      <c r="Z31" s="214">
        <f t="shared" si="0"/>
        <v>14.523749748865763</v>
      </c>
      <c r="AA31" s="151">
        <v>18.6299991607666</v>
      </c>
      <c r="AB31" s="152" t="s">
        <v>290</v>
      </c>
      <c r="AC31" s="2">
        <v>29</v>
      </c>
      <c r="AD31" s="151">
        <v>8.210000038146973</v>
      </c>
      <c r="AE31" s="253" t="s">
        <v>50</v>
      </c>
      <c r="AF31" s="1"/>
    </row>
    <row r="32" spans="1:32" ht="11.25" customHeight="1">
      <c r="A32" s="215">
        <v>30</v>
      </c>
      <c r="B32" s="207">
        <v>8.260000228881836</v>
      </c>
      <c r="C32" s="207">
        <v>7.789999961853027</v>
      </c>
      <c r="D32" s="207">
        <v>8.619999885559082</v>
      </c>
      <c r="E32" s="207">
        <v>8.279999732971191</v>
      </c>
      <c r="F32" s="207">
        <v>7.71999979019165</v>
      </c>
      <c r="G32" s="207">
        <v>7.630000114440918</v>
      </c>
      <c r="H32" s="207">
        <v>9.039999961853027</v>
      </c>
      <c r="I32" s="207">
        <v>12.729999542236328</v>
      </c>
      <c r="J32" s="207">
        <v>15.760000228881836</v>
      </c>
      <c r="K32" s="207">
        <v>18.309999465942383</v>
      </c>
      <c r="L32" s="207">
        <v>18.200000762939453</v>
      </c>
      <c r="M32" s="207">
        <v>17.670000076293945</v>
      </c>
      <c r="N32" s="207">
        <v>16.829999923706055</v>
      </c>
      <c r="O32" s="207">
        <v>14.59000015258789</v>
      </c>
      <c r="P32" s="207">
        <v>13.34000015258789</v>
      </c>
      <c r="Q32" s="207">
        <v>12.630000114440918</v>
      </c>
      <c r="R32" s="207">
        <v>11</v>
      </c>
      <c r="S32" s="207">
        <v>9.5</v>
      </c>
      <c r="T32" s="207">
        <v>8.850000381469727</v>
      </c>
      <c r="U32" s="207">
        <v>8.270000457763672</v>
      </c>
      <c r="V32" s="207">
        <v>8.130000114440918</v>
      </c>
      <c r="W32" s="207">
        <v>7.849999904632568</v>
      </c>
      <c r="X32" s="207">
        <v>7.190000057220459</v>
      </c>
      <c r="Y32" s="207">
        <v>6.6519999504089355</v>
      </c>
      <c r="Z32" s="214">
        <f t="shared" si="0"/>
        <v>11.035083373387655</v>
      </c>
      <c r="AA32" s="151">
        <v>19.200000762939453</v>
      </c>
      <c r="AB32" s="152" t="s">
        <v>27</v>
      </c>
      <c r="AC32" s="2">
        <v>30</v>
      </c>
      <c r="AD32" s="151">
        <v>6.525000095367432</v>
      </c>
      <c r="AE32" s="253" t="s">
        <v>130</v>
      </c>
      <c r="AF32" s="1"/>
    </row>
    <row r="33" spans="1:32" ht="11.25" customHeight="1">
      <c r="A33" s="215">
        <v>31</v>
      </c>
      <c r="B33" s="207">
        <v>6.306000232696533</v>
      </c>
      <c r="C33" s="207">
        <v>6.473999977111816</v>
      </c>
      <c r="D33" s="207">
        <v>6.284999847412109</v>
      </c>
      <c r="E33" s="207">
        <v>6.410999774932861</v>
      </c>
      <c r="F33" s="207">
        <v>6.590000152587891</v>
      </c>
      <c r="G33" s="207">
        <v>6.044000148773193</v>
      </c>
      <c r="H33" s="207">
        <v>8.270000457763672</v>
      </c>
      <c r="I33" s="207">
        <v>10.720000267028809</v>
      </c>
      <c r="J33" s="207">
        <v>15.25</v>
      </c>
      <c r="K33" s="207">
        <v>15.609999656677246</v>
      </c>
      <c r="L33" s="207">
        <v>15.829999923706055</v>
      </c>
      <c r="M33" s="207">
        <v>16.09000015258789</v>
      </c>
      <c r="N33" s="207">
        <v>15.380000114440918</v>
      </c>
      <c r="O33" s="207">
        <v>14.289999961853027</v>
      </c>
      <c r="P33" s="207">
        <v>13.390000343322754</v>
      </c>
      <c r="Q33" s="207">
        <v>12.699999809265137</v>
      </c>
      <c r="R33" s="207">
        <v>11.369999885559082</v>
      </c>
      <c r="S33" s="207">
        <v>11.739999771118164</v>
      </c>
      <c r="T33" s="207">
        <v>11.760000228881836</v>
      </c>
      <c r="U33" s="207">
        <v>11.680000305175781</v>
      </c>
      <c r="V33" s="207">
        <v>11.890000343322754</v>
      </c>
      <c r="W33" s="207">
        <v>12.1899995803833</v>
      </c>
      <c r="X33" s="207">
        <v>11.899999618530273</v>
      </c>
      <c r="Y33" s="207">
        <v>11.789999961853027</v>
      </c>
      <c r="Z33" s="214">
        <f t="shared" si="0"/>
        <v>11.248333354791006</v>
      </c>
      <c r="AA33" s="151">
        <v>16.549999237060547</v>
      </c>
      <c r="AB33" s="152" t="s">
        <v>91</v>
      </c>
      <c r="AC33" s="2">
        <v>31</v>
      </c>
      <c r="AD33" s="151">
        <v>5.9070000648498535</v>
      </c>
      <c r="AE33" s="253" t="s">
        <v>412</v>
      </c>
      <c r="AF33" s="1"/>
    </row>
    <row r="34" spans="1:32" ht="15" customHeight="1">
      <c r="A34" s="216" t="s">
        <v>64</v>
      </c>
      <c r="B34" s="217">
        <f aca="true" t="shared" si="1" ref="B34:Q34">AVERAGE(B3:B33)</f>
        <v>10.825354776074809</v>
      </c>
      <c r="C34" s="217">
        <f t="shared" si="1"/>
        <v>10.739419398769256</v>
      </c>
      <c r="D34" s="217">
        <f t="shared" si="1"/>
        <v>10.832032311347223</v>
      </c>
      <c r="E34" s="217">
        <f t="shared" si="1"/>
        <v>10.835387060719151</v>
      </c>
      <c r="F34" s="217">
        <f t="shared" si="1"/>
        <v>10.821967740212717</v>
      </c>
      <c r="G34" s="217">
        <f t="shared" si="1"/>
        <v>11.084709675081315</v>
      </c>
      <c r="H34" s="217">
        <f t="shared" si="1"/>
        <v>12.289677373824581</v>
      </c>
      <c r="I34" s="217">
        <f t="shared" si="1"/>
        <v>13.888387095543646</v>
      </c>
      <c r="J34" s="217">
        <f t="shared" si="1"/>
        <v>15.219032226070281</v>
      </c>
      <c r="K34" s="217">
        <f t="shared" si="1"/>
        <v>16.268064406610304</v>
      </c>
      <c r="L34" s="217">
        <f t="shared" si="1"/>
        <v>16.727096865254065</v>
      </c>
      <c r="M34" s="217">
        <f t="shared" si="1"/>
        <v>16.813225776918472</v>
      </c>
      <c r="N34" s="217">
        <f t="shared" si="1"/>
        <v>16.491935514634655</v>
      </c>
      <c r="O34" s="217">
        <f t="shared" si="1"/>
        <v>15.77225814327117</v>
      </c>
      <c r="P34" s="217">
        <f t="shared" si="1"/>
        <v>14.990967750549316</v>
      </c>
      <c r="Q34" s="217">
        <f t="shared" si="1"/>
        <v>14.165806401160456</v>
      </c>
      <c r="R34" s="217">
        <f>AVERAGE(R3:R33)</f>
        <v>13.073548347719255</v>
      </c>
      <c r="S34" s="217">
        <f aca="true" t="shared" si="2" ref="S34:Y34">AVERAGE(S3:S33)</f>
        <v>12.388064538278888</v>
      </c>
      <c r="T34" s="217">
        <f t="shared" si="2"/>
        <v>11.781290331194478</v>
      </c>
      <c r="U34" s="217">
        <f t="shared" si="2"/>
        <v>11.637741981014129</v>
      </c>
      <c r="V34" s="217">
        <f t="shared" si="2"/>
        <v>11.36935483255694</v>
      </c>
      <c r="W34" s="217">
        <f t="shared" si="2"/>
        <v>11.324322515918363</v>
      </c>
      <c r="X34" s="217">
        <f t="shared" si="2"/>
        <v>11.156483880935177</v>
      </c>
      <c r="Y34" s="217">
        <f t="shared" si="2"/>
        <v>10.974645214696084</v>
      </c>
      <c r="Z34" s="217">
        <f>AVERAGE(B3:Y33)</f>
        <v>12.97794892326478</v>
      </c>
      <c r="AA34" s="218">
        <f>(AVERAGE(最高))</f>
        <v>17.807419284697502</v>
      </c>
      <c r="AB34" s="219"/>
      <c r="AC34" s="220"/>
      <c r="AD34" s="218">
        <f>(AVERAGE(最低))</f>
        <v>8.974129107690626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65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66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67</v>
      </c>
      <c r="B38" s="201"/>
      <c r="C38" s="201"/>
      <c r="D38" s="154">
        <f>COUNTIF(mean,"&gt;=25")</f>
        <v>0</v>
      </c>
      <c r="E38" s="197"/>
      <c r="F38" s="197"/>
      <c r="G38" s="197"/>
      <c r="H38" s="197"/>
      <c r="I38" s="197"/>
    </row>
    <row r="39" spans="1:9" ht="11.25" customHeight="1">
      <c r="A39" s="198" t="s">
        <v>68</v>
      </c>
      <c r="B39" s="199"/>
      <c r="C39" s="199"/>
      <c r="D39" s="153">
        <f>COUNTIF(最低,"&lt;0")</f>
        <v>0</v>
      </c>
      <c r="E39" s="197"/>
      <c r="F39" s="197"/>
      <c r="G39" s="197"/>
      <c r="H39" s="197"/>
      <c r="I39" s="197"/>
    </row>
    <row r="40" spans="1:9" ht="11.25" customHeight="1">
      <c r="A40" s="200" t="s">
        <v>69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70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71</v>
      </c>
      <c r="B42" s="201"/>
      <c r="C42" s="201"/>
      <c r="D42" s="154">
        <f>COUNTIF(最高,"&gt;=25")</f>
        <v>0</v>
      </c>
      <c r="E42" s="197"/>
      <c r="F42" s="197"/>
      <c r="G42" s="197"/>
      <c r="H42" s="197"/>
      <c r="I42" s="197"/>
    </row>
    <row r="43" spans="1:9" ht="11.25" customHeight="1">
      <c r="A43" s="202" t="s">
        <v>72</v>
      </c>
      <c r="B43" s="203"/>
      <c r="C43" s="203"/>
      <c r="D43" s="155">
        <f>COUNTIF(最高,"&gt;=30")</f>
        <v>0</v>
      </c>
      <c r="E43" s="197"/>
      <c r="F43" s="197"/>
      <c r="G43" s="197"/>
      <c r="H43" s="197"/>
      <c r="I43" s="197"/>
    </row>
    <row r="44" spans="1:9" ht="11.25" customHeight="1">
      <c r="A44" s="197" t="s">
        <v>73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74</v>
      </c>
      <c r="B45" s="204"/>
      <c r="C45" s="204" t="s">
        <v>4</v>
      </c>
      <c r="D45" s="206" t="s">
        <v>7</v>
      </c>
      <c r="E45" s="197"/>
      <c r="F45" s="205" t="s">
        <v>75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24.350000381469727</v>
      </c>
      <c r="C46" s="3">
        <v>2</v>
      </c>
      <c r="D46" s="159" t="s">
        <v>248</v>
      </c>
      <c r="E46" s="197"/>
      <c r="F46" s="156"/>
      <c r="G46" s="157">
        <f>MIN(最低)</f>
        <v>4.572000026702881</v>
      </c>
      <c r="H46" s="3">
        <v>24</v>
      </c>
      <c r="I46" s="255" t="s">
        <v>407</v>
      </c>
    </row>
    <row r="47" spans="1:9" ht="11.25" customHeight="1">
      <c r="A47" s="160"/>
      <c r="B47" s="161"/>
      <c r="C47" s="3"/>
      <c r="D47" s="159"/>
      <c r="E47" s="197"/>
      <c r="F47" s="160"/>
      <c r="G47" s="161"/>
      <c r="H47" s="167"/>
      <c r="I47" s="168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2003</v>
      </c>
      <c r="AA1" s="1" t="s">
        <v>2</v>
      </c>
      <c r="AB1" s="226">
        <v>11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11.960000038146973</v>
      </c>
      <c r="C3" s="207">
        <v>11.729999542236328</v>
      </c>
      <c r="D3" s="207">
        <v>11.609999656677246</v>
      </c>
      <c r="E3" s="207">
        <v>11.739999771118164</v>
      </c>
      <c r="F3" s="207">
        <v>11.699999809265137</v>
      </c>
      <c r="G3" s="207">
        <v>12.739999771118164</v>
      </c>
      <c r="H3" s="207">
        <v>12.890000343322754</v>
      </c>
      <c r="I3" s="207">
        <v>16.709999084472656</v>
      </c>
      <c r="J3" s="207">
        <v>17.719999313354492</v>
      </c>
      <c r="K3" s="207">
        <v>18.3700008392334</v>
      </c>
      <c r="L3" s="207">
        <v>17.75</v>
      </c>
      <c r="M3" s="207">
        <v>17.959999084472656</v>
      </c>
      <c r="N3" s="207">
        <v>17.18000030517578</v>
      </c>
      <c r="O3" s="207">
        <v>17.190000534057617</v>
      </c>
      <c r="P3" s="207">
        <v>17.200000762939453</v>
      </c>
      <c r="Q3" s="207">
        <v>16.739999771118164</v>
      </c>
      <c r="R3" s="207">
        <v>16.079999923706055</v>
      </c>
      <c r="S3" s="207">
        <v>15.84000015258789</v>
      </c>
      <c r="T3" s="207">
        <v>15.529999732971191</v>
      </c>
      <c r="U3" s="207">
        <v>14.180000305175781</v>
      </c>
      <c r="V3" s="207">
        <v>14.59000015258789</v>
      </c>
      <c r="W3" s="207">
        <v>13.5</v>
      </c>
      <c r="X3" s="207">
        <v>13.100000381469727</v>
      </c>
      <c r="Y3" s="207">
        <v>12.960000038146973</v>
      </c>
      <c r="Z3" s="214">
        <f aca="true" t="shared" si="0" ref="Z3:Z32">AVERAGE(B3:Y3)</f>
        <v>14.87374997138977</v>
      </c>
      <c r="AA3" s="151">
        <v>19.290000915527344</v>
      </c>
      <c r="AB3" s="152" t="s">
        <v>413</v>
      </c>
      <c r="AC3" s="2">
        <v>1</v>
      </c>
      <c r="AD3" s="151">
        <v>11.399999618530273</v>
      </c>
      <c r="AE3" s="253" t="s">
        <v>200</v>
      </c>
      <c r="AF3" s="1"/>
    </row>
    <row r="4" spans="1:32" ht="11.25" customHeight="1">
      <c r="A4" s="215">
        <v>2</v>
      </c>
      <c r="B4" s="207">
        <v>12.899999618530273</v>
      </c>
      <c r="C4" s="207">
        <v>12.489999771118164</v>
      </c>
      <c r="D4" s="207">
        <v>11.970000267028809</v>
      </c>
      <c r="E4" s="207">
        <v>11.619999885559082</v>
      </c>
      <c r="F4" s="207">
        <v>11.5600004196167</v>
      </c>
      <c r="G4" s="207">
        <v>11.369999885559082</v>
      </c>
      <c r="H4" s="207">
        <v>12.75</v>
      </c>
      <c r="I4" s="207">
        <v>14.59000015258789</v>
      </c>
      <c r="J4" s="207">
        <v>17.959999084472656</v>
      </c>
      <c r="K4" s="207">
        <v>20.190000534057617</v>
      </c>
      <c r="L4" s="207">
        <v>20.780000686645508</v>
      </c>
      <c r="M4" s="207">
        <v>20.399999618530273</v>
      </c>
      <c r="N4" s="207">
        <v>18.850000381469727</v>
      </c>
      <c r="O4" s="207">
        <v>16.829999923706055</v>
      </c>
      <c r="P4" s="207">
        <v>15.710000038146973</v>
      </c>
      <c r="Q4" s="207">
        <v>14.75</v>
      </c>
      <c r="R4" s="207">
        <v>13.369999885559082</v>
      </c>
      <c r="S4" s="208">
        <v>12.279999732971191</v>
      </c>
      <c r="T4" s="207">
        <v>12.09000015258789</v>
      </c>
      <c r="U4" s="207">
        <v>11.9399995803833</v>
      </c>
      <c r="V4" s="207">
        <v>11.979999542236328</v>
      </c>
      <c r="W4" s="207">
        <v>12.069999694824219</v>
      </c>
      <c r="X4" s="207">
        <v>12.220000267028809</v>
      </c>
      <c r="Y4" s="207">
        <v>12.199999809265137</v>
      </c>
      <c r="Z4" s="214">
        <f t="shared" si="0"/>
        <v>14.2862499554952</v>
      </c>
      <c r="AA4" s="151">
        <v>21.040000915527344</v>
      </c>
      <c r="AB4" s="152" t="s">
        <v>358</v>
      </c>
      <c r="AC4" s="2">
        <v>2</v>
      </c>
      <c r="AD4" s="151">
        <v>11.279999732971191</v>
      </c>
      <c r="AE4" s="253" t="s">
        <v>414</v>
      </c>
      <c r="AF4" s="1"/>
    </row>
    <row r="5" spans="1:32" ht="11.25" customHeight="1">
      <c r="A5" s="215">
        <v>3</v>
      </c>
      <c r="B5" s="207">
        <v>13.09000015258789</v>
      </c>
      <c r="C5" s="207">
        <v>12.5600004196167</v>
      </c>
      <c r="D5" s="207">
        <v>12.109999656677246</v>
      </c>
      <c r="E5" s="207">
        <v>11.949999809265137</v>
      </c>
      <c r="F5" s="207">
        <v>12.229999542236328</v>
      </c>
      <c r="G5" s="207">
        <v>12.020000457763672</v>
      </c>
      <c r="H5" s="207">
        <v>13.010000228881836</v>
      </c>
      <c r="I5" s="207">
        <v>15.850000381469727</v>
      </c>
      <c r="J5" s="207">
        <v>19.780000686645508</v>
      </c>
      <c r="K5" s="207">
        <v>18.670000076293945</v>
      </c>
      <c r="L5" s="207">
        <v>18.829999923706055</v>
      </c>
      <c r="M5" s="207">
        <v>20.309999465942383</v>
      </c>
      <c r="N5" s="207">
        <v>19.81999969482422</v>
      </c>
      <c r="O5" s="207">
        <v>18.540000915527344</v>
      </c>
      <c r="P5" s="207">
        <v>17.559999465942383</v>
      </c>
      <c r="Q5" s="207">
        <v>16.799999237060547</v>
      </c>
      <c r="R5" s="207">
        <v>16.389999389648438</v>
      </c>
      <c r="S5" s="207">
        <v>16.6200008392334</v>
      </c>
      <c r="T5" s="207">
        <v>16.549999237060547</v>
      </c>
      <c r="U5" s="207">
        <v>16.540000915527344</v>
      </c>
      <c r="V5" s="207">
        <v>16.6200008392334</v>
      </c>
      <c r="W5" s="207">
        <v>16.65999984741211</v>
      </c>
      <c r="X5" s="207">
        <v>16.190000534057617</v>
      </c>
      <c r="Y5" s="207">
        <v>15.75</v>
      </c>
      <c r="Z5" s="214">
        <f t="shared" si="0"/>
        <v>16.018750071525574</v>
      </c>
      <c r="AA5" s="151">
        <v>20.799999237060547</v>
      </c>
      <c r="AB5" s="152" t="s">
        <v>252</v>
      </c>
      <c r="AC5" s="2">
        <v>3</v>
      </c>
      <c r="AD5" s="151">
        <v>11.65999984741211</v>
      </c>
      <c r="AE5" s="253" t="s">
        <v>415</v>
      </c>
      <c r="AF5" s="1"/>
    </row>
    <row r="6" spans="1:32" ht="11.25" customHeight="1">
      <c r="A6" s="215">
        <v>4</v>
      </c>
      <c r="B6" s="207">
        <v>14.869999885559082</v>
      </c>
      <c r="C6" s="207">
        <v>13.739999771118164</v>
      </c>
      <c r="D6" s="207">
        <v>13.220000267028809</v>
      </c>
      <c r="E6" s="207">
        <v>12.930000305175781</v>
      </c>
      <c r="F6" s="207">
        <v>12.59000015258789</v>
      </c>
      <c r="G6" s="207">
        <v>12.329999923706055</v>
      </c>
      <c r="H6" s="207">
        <v>13.300000190734863</v>
      </c>
      <c r="I6" s="207">
        <v>14.220000267028809</v>
      </c>
      <c r="J6" s="207">
        <v>14.649999618530273</v>
      </c>
      <c r="K6" s="207">
        <v>16.899999618530273</v>
      </c>
      <c r="L6" s="207">
        <v>16.559999465942383</v>
      </c>
      <c r="M6" s="207">
        <v>17.309999465942383</v>
      </c>
      <c r="N6" s="207">
        <v>16.520000457763672</v>
      </c>
      <c r="O6" s="207">
        <v>15.34000015258789</v>
      </c>
      <c r="P6" s="207">
        <v>12.489999771118164</v>
      </c>
      <c r="Q6" s="207">
        <v>11.119999885559082</v>
      </c>
      <c r="R6" s="207">
        <v>9.539999961853027</v>
      </c>
      <c r="S6" s="207">
        <v>7.96999979019165</v>
      </c>
      <c r="T6" s="207">
        <v>9.289999961853027</v>
      </c>
      <c r="U6" s="207">
        <v>8.609999656677246</v>
      </c>
      <c r="V6" s="207">
        <v>6.764999866485596</v>
      </c>
      <c r="W6" s="207">
        <v>6.34499979019165</v>
      </c>
      <c r="X6" s="207">
        <v>6.817999839782715</v>
      </c>
      <c r="Y6" s="207">
        <v>6.945000171661377</v>
      </c>
      <c r="Z6" s="214">
        <f t="shared" si="0"/>
        <v>12.098874926567078</v>
      </c>
      <c r="AA6" s="151">
        <v>17.860000610351562</v>
      </c>
      <c r="AB6" s="152" t="s">
        <v>416</v>
      </c>
      <c r="AC6" s="2">
        <v>4</v>
      </c>
      <c r="AD6" s="151">
        <v>6.270999908447266</v>
      </c>
      <c r="AE6" s="253" t="s">
        <v>417</v>
      </c>
      <c r="AF6" s="1"/>
    </row>
    <row r="7" spans="1:32" ht="11.25" customHeight="1">
      <c r="A7" s="215">
        <v>5</v>
      </c>
      <c r="B7" s="207">
        <v>7.489999771118164</v>
      </c>
      <c r="C7" s="207">
        <v>8.6899995803833</v>
      </c>
      <c r="D7" s="207">
        <v>9.430000305175781</v>
      </c>
      <c r="E7" s="207">
        <v>9.710000038146973</v>
      </c>
      <c r="F7" s="207">
        <v>9.920000076293945</v>
      </c>
      <c r="G7" s="207">
        <v>9.5600004196167</v>
      </c>
      <c r="H7" s="207">
        <v>9.979999542236328</v>
      </c>
      <c r="I7" s="207">
        <v>11.989999771118164</v>
      </c>
      <c r="J7" s="207">
        <v>15.119999885559082</v>
      </c>
      <c r="K7" s="207">
        <v>17.420000076293945</v>
      </c>
      <c r="L7" s="207">
        <v>17.90999984741211</v>
      </c>
      <c r="M7" s="207">
        <v>18.399999618530273</v>
      </c>
      <c r="N7" s="207">
        <v>17.1299991607666</v>
      </c>
      <c r="O7" s="207">
        <v>16.969999313354492</v>
      </c>
      <c r="P7" s="207">
        <v>16.479999542236328</v>
      </c>
      <c r="Q7" s="207">
        <v>15.359999656677246</v>
      </c>
      <c r="R7" s="207">
        <v>13.470000267028809</v>
      </c>
      <c r="S7" s="207">
        <v>13.479999542236328</v>
      </c>
      <c r="T7" s="207">
        <v>13.470000267028809</v>
      </c>
      <c r="U7" s="207">
        <v>13.850000381469727</v>
      </c>
      <c r="V7" s="207">
        <v>14.520000457763672</v>
      </c>
      <c r="W7" s="207">
        <v>15.729999542236328</v>
      </c>
      <c r="X7" s="207">
        <v>15.5600004196167</v>
      </c>
      <c r="Y7" s="207">
        <v>15.850000381469727</v>
      </c>
      <c r="Z7" s="214">
        <f t="shared" si="0"/>
        <v>13.645416577657064</v>
      </c>
      <c r="AA7" s="151">
        <v>18.709999084472656</v>
      </c>
      <c r="AB7" s="152" t="s">
        <v>286</v>
      </c>
      <c r="AC7" s="2">
        <v>5</v>
      </c>
      <c r="AD7" s="151">
        <v>6.849999904632568</v>
      </c>
      <c r="AE7" s="253" t="s">
        <v>418</v>
      </c>
      <c r="AF7" s="1"/>
    </row>
    <row r="8" spans="1:32" ht="11.25" customHeight="1">
      <c r="A8" s="215">
        <v>6</v>
      </c>
      <c r="B8" s="207">
        <v>15.260000228881836</v>
      </c>
      <c r="C8" s="207">
        <v>15.40999984741211</v>
      </c>
      <c r="D8" s="207">
        <v>15.630000114440918</v>
      </c>
      <c r="E8" s="207">
        <v>15.899999618530273</v>
      </c>
      <c r="F8" s="207">
        <v>15.59000015258789</v>
      </c>
      <c r="G8" s="207">
        <v>15.140000343322754</v>
      </c>
      <c r="H8" s="207">
        <v>15.119999885559082</v>
      </c>
      <c r="I8" s="207">
        <v>15.079999923706055</v>
      </c>
      <c r="J8" s="207">
        <v>15.239999771118164</v>
      </c>
      <c r="K8" s="207">
        <v>15.479999542236328</v>
      </c>
      <c r="L8" s="207">
        <v>16.149999618530273</v>
      </c>
      <c r="M8" s="207">
        <v>16.969999313354492</v>
      </c>
      <c r="N8" s="207">
        <v>17.670000076293945</v>
      </c>
      <c r="O8" s="207">
        <v>17.600000381469727</v>
      </c>
      <c r="P8" s="207">
        <v>16.5</v>
      </c>
      <c r="Q8" s="207">
        <v>15.729999542236328</v>
      </c>
      <c r="R8" s="207">
        <v>15.09000015258789</v>
      </c>
      <c r="S8" s="207">
        <v>14.489999771118164</v>
      </c>
      <c r="T8" s="207">
        <v>13.850000381469727</v>
      </c>
      <c r="U8" s="207">
        <v>13.40999984741211</v>
      </c>
      <c r="V8" s="207">
        <v>13.010000228881836</v>
      </c>
      <c r="W8" s="207">
        <v>12.819999694824219</v>
      </c>
      <c r="X8" s="207">
        <v>12.539999961853027</v>
      </c>
      <c r="Y8" s="207">
        <v>12.1899995803833</v>
      </c>
      <c r="Z8" s="214">
        <f t="shared" si="0"/>
        <v>15.077916582425436</v>
      </c>
      <c r="AA8" s="151">
        <v>18.229999542236328</v>
      </c>
      <c r="AB8" s="152" t="s">
        <v>346</v>
      </c>
      <c r="AC8" s="2">
        <v>6</v>
      </c>
      <c r="AD8" s="151">
        <v>12.09000015258789</v>
      </c>
      <c r="AE8" s="253" t="s">
        <v>102</v>
      </c>
      <c r="AF8" s="1"/>
    </row>
    <row r="9" spans="1:32" ht="11.25" customHeight="1">
      <c r="A9" s="215">
        <v>7</v>
      </c>
      <c r="B9" s="207">
        <v>12.029999732971191</v>
      </c>
      <c r="C9" s="207">
        <v>11.670000076293945</v>
      </c>
      <c r="D9" s="207">
        <v>11.8100004196167</v>
      </c>
      <c r="E9" s="207">
        <v>11.9399995803833</v>
      </c>
      <c r="F9" s="207">
        <v>12.579999923706055</v>
      </c>
      <c r="G9" s="207">
        <v>13.239999771118164</v>
      </c>
      <c r="H9" s="207">
        <v>13.010000228881836</v>
      </c>
      <c r="I9" s="207">
        <v>14.109999656677246</v>
      </c>
      <c r="J9" s="207">
        <v>14.84000015258789</v>
      </c>
      <c r="K9" s="207">
        <v>17.43000030517578</v>
      </c>
      <c r="L9" s="207">
        <v>17.850000381469727</v>
      </c>
      <c r="M9" s="207">
        <v>17.65999984741211</v>
      </c>
      <c r="N9" s="207">
        <v>16.8700008392334</v>
      </c>
      <c r="O9" s="207">
        <v>16.219999313354492</v>
      </c>
      <c r="P9" s="207">
        <v>15.65999984741211</v>
      </c>
      <c r="Q9" s="207">
        <v>15.069999694824219</v>
      </c>
      <c r="R9" s="207">
        <v>13.949999809265137</v>
      </c>
      <c r="S9" s="207">
        <v>14.319999694824219</v>
      </c>
      <c r="T9" s="207">
        <v>13.90999984741211</v>
      </c>
      <c r="U9" s="207">
        <v>14.0600004196167</v>
      </c>
      <c r="V9" s="207">
        <v>14.050000190734863</v>
      </c>
      <c r="W9" s="207">
        <v>14.229999542236328</v>
      </c>
      <c r="X9" s="207">
        <v>14.25</v>
      </c>
      <c r="Y9" s="207">
        <v>15.569999694824219</v>
      </c>
      <c r="Z9" s="214">
        <f t="shared" si="0"/>
        <v>14.430416623751322</v>
      </c>
      <c r="AA9" s="151">
        <v>18.399999618530273</v>
      </c>
      <c r="AB9" s="152" t="s">
        <v>388</v>
      </c>
      <c r="AC9" s="2">
        <v>7</v>
      </c>
      <c r="AD9" s="151">
        <v>11.630000114440918</v>
      </c>
      <c r="AE9" s="253" t="s">
        <v>46</v>
      </c>
      <c r="AF9" s="1"/>
    </row>
    <row r="10" spans="1:32" ht="11.25" customHeight="1">
      <c r="A10" s="215">
        <v>8</v>
      </c>
      <c r="B10" s="207">
        <v>14.5600004196167</v>
      </c>
      <c r="C10" s="207">
        <v>13.600000381469727</v>
      </c>
      <c r="D10" s="207">
        <v>13.789999961853027</v>
      </c>
      <c r="E10" s="207">
        <v>14.779999732971191</v>
      </c>
      <c r="F10" s="207">
        <v>14.229999542236328</v>
      </c>
      <c r="G10" s="207">
        <v>13.699999809265137</v>
      </c>
      <c r="H10" s="207">
        <v>13.15999984741211</v>
      </c>
      <c r="I10" s="207">
        <v>15.489999771118164</v>
      </c>
      <c r="J10" s="207">
        <v>16.639999389648438</v>
      </c>
      <c r="K10" s="207">
        <v>18.059999465942383</v>
      </c>
      <c r="L10" s="207">
        <v>16.549999237060547</v>
      </c>
      <c r="M10" s="207">
        <v>15</v>
      </c>
      <c r="N10" s="207">
        <v>13.869999885559082</v>
      </c>
      <c r="O10" s="207">
        <v>13.550000190734863</v>
      </c>
      <c r="P10" s="207">
        <v>13.199999809265137</v>
      </c>
      <c r="Q10" s="207">
        <v>12.970000267028809</v>
      </c>
      <c r="R10" s="207">
        <v>12.569999694824219</v>
      </c>
      <c r="S10" s="207">
        <v>12.579999923706055</v>
      </c>
      <c r="T10" s="207">
        <v>12.569999694824219</v>
      </c>
      <c r="U10" s="207">
        <v>12.770000457763672</v>
      </c>
      <c r="V10" s="207">
        <v>12.760000228881836</v>
      </c>
      <c r="W10" s="207">
        <v>12.449999809265137</v>
      </c>
      <c r="X10" s="207">
        <v>12.130000114440918</v>
      </c>
      <c r="Y10" s="207">
        <v>12.039999961853027</v>
      </c>
      <c r="Z10" s="214">
        <f t="shared" si="0"/>
        <v>13.87583323319753</v>
      </c>
      <c r="AA10" s="151">
        <v>18.3700008392334</v>
      </c>
      <c r="AB10" s="152" t="s">
        <v>419</v>
      </c>
      <c r="AC10" s="2">
        <v>8</v>
      </c>
      <c r="AD10" s="151">
        <v>11.9399995803833</v>
      </c>
      <c r="AE10" s="253" t="s">
        <v>420</v>
      </c>
      <c r="AF10" s="1"/>
    </row>
    <row r="11" spans="1:32" ht="11.25" customHeight="1">
      <c r="A11" s="215">
        <v>9</v>
      </c>
      <c r="B11" s="207">
        <v>12.039999961853027</v>
      </c>
      <c r="C11" s="207">
        <v>11.619999885559082</v>
      </c>
      <c r="D11" s="207">
        <v>11.779999732971191</v>
      </c>
      <c r="E11" s="207">
        <v>11.539999961853027</v>
      </c>
      <c r="F11" s="207">
        <v>11.130000114440918</v>
      </c>
      <c r="G11" s="207">
        <v>11.0600004196167</v>
      </c>
      <c r="H11" s="207">
        <v>11.229999542236328</v>
      </c>
      <c r="I11" s="207">
        <v>11.529999732971191</v>
      </c>
      <c r="J11" s="207">
        <v>11.270000457763672</v>
      </c>
      <c r="K11" s="207">
        <v>10.829999923706055</v>
      </c>
      <c r="L11" s="207">
        <v>11.359999656677246</v>
      </c>
      <c r="M11" s="207">
        <v>11.359999656677246</v>
      </c>
      <c r="N11" s="207">
        <v>11.050000190734863</v>
      </c>
      <c r="O11" s="207">
        <v>10.460000038146973</v>
      </c>
      <c r="P11" s="207">
        <v>10.220000267028809</v>
      </c>
      <c r="Q11" s="207">
        <v>9.649999618530273</v>
      </c>
      <c r="R11" s="207">
        <v>9.399999618530273</v>
      </c>
      <c r="S11" s="207">
        <v>9.25</v>
      </c>
      <c r="T11" s="207">
        <v>9.239999771118164</v>
      </c>
      <c r="U11" s="207">
        <v>9.329999923706055</v>
      </c>
      <c r="V11" s="207">
        <v>9.479999542236328</v>
      </c>
      <c r="W11" s="207">
        <v>9.529999732971191</v>
      </c>
      <c r="X11" s="207">
        <v>9.5600004196167</v>
      </c>
      <c r="Y11" s="207">
        <v>9.220000267028809</v>
      </c>
      <c r="Z11" s="214">
        <f t="shared" si="0"/>
        <v>10.547499934832254</v>
      </c>
      <c r="AA11" s="151">
        <v>12.1899995803833</v>
      </c>
      <c r="AB11" s="152" t="s">
        <v>421</v>
      </c>
      <c r="AC11" s="2">
        <v>9</v>
      </c>
      <c r="AD11" s="151">
        <v>9.119999885559082</v>
      </c>
      <c r="AE11" s="253" t="s">
        <v>422</v>
      </c>
      <c r="AF11" s="1"/>
    </row>
    <row r="12" spans="1:32" ht="11.25" customHeight="1">
      <c r="A12" s="223">
        <v>10</v>
      </c>
      <c r="B12" s="209">
        <v>9.390000343322754</v>
      </c>
      <c r="C12" s="209">
        <v>8.760000228881836</v>
      </c>
      <c r="D12" s="209">
        <v>8.609999656677246</v>
      </c>
      <c r="E12" s="209">
        <v>8.529999732971191</v>
      </c>
      <c r="F12" s="209">
        <v>8.319999694824219</v>
      </c>
      <c r="G12" s="209">
        <v>7.900000095367432</v>
      </c>
      <c r="H12" s="209">
        <v>7.929999828338623</v>
      </c>
      <c r="I12" s="209">
        <v>7.550000190734863</v>
      </c>
      <c r="J12" s="209">
        <v>7.269999980926514</v>
      </c>
      <c r="K12" s="209">
        <v>7.710000038146973</v>
      </c>
      <c r="L12" s="209">
        <v>7.260000228881836</v>
      </c>
      <c r="M12" s="209">
        <v>7.480000019073486</v>
      </c>
      <c r="N12" s="209">
        <v>7.130000114440918</v>
      </c>
      <c r="O12" s="209">
        <v>7.179999828338623</v>
      </c>
      <c r="P12" s="209">
        <v>7.360000133514404</v>
      </c>
      <c r="Q12" s="209">
        <v>7.28000020980835</v>
      </c>
      <c r="R12" s="209">
        <v>6.999000072479248</v>
      </c>
      <c r="S12" s="209">
        <v>7.25</v>
      </c>
      <c r="T12" s="209">
        <v>7.360000133514404</v>
      </c>
      <c r="U12" s="209">
        <v>7.420000076293945</v>
      </c>
      <c r="V12" s="209">
        <v>7.579999923706055</v>
      </c>
      <c r="W12" s="209">
        <v>7.809999942779541</v>
      </c>
      <c r="X12" s="209">
        <v>7.840000152587891</v>
      </c>
      <c r="Y12" s="209">
        <v>7.880000114440918</v>
      </c>
      <c r="Z12" s="224">
        <f t="shared" si="0"/>
        <v>7.741625030835469</v>
      </c>
      <c r="AA12" s="157">
        <v>9.420000076293945</v>
      </c>
      <c r="AB12" s="210" t="s">
        <v>423</v>
      </c>
      <c r="AC12" s="211">
        <v>10</v>
      </c>
      <c r="AD12" s="157">
        <v>6.8520002365112305</v>
      </c>
      <c r="AE12" s="254" t="s">
        <v>424</v>
      </c>
      <c r="AF12" s="1"/>
    </row>
    <row r="13" spans="1:32" ht="11.25" customHeight="1">
      <c r="A13" s="215">
        <v>11</v>
      </c>
      <c r="B13" s="207">
        <v>7.829999923706055</v>
      </c>
      <c r="C13" s="207">
        <v>7.820000171661377</v>
      </c>
      <c r="D13" s="207">
        <v>8.020000457763672</v>
      </c>
      <c r="E13" s="207">
        <v>7.929999828338623</v>
      </c>
      <c r="F13" s="207">
        <v>7.989999771118164</v>
      </c>
      <c r="G13" s="207">
        <v>8.390000343322754</v>
      </c>
      <c r="H13" s="207">
        <v>8.390000343322754</v>
      </c>
      <c r="I13" s="207">
        <v>8.75</v>
      </c>
      <c r="J13" s="207">
        <v>8.979999542236328</v>
      </c>
      <c r="K13" s="207">
        <v>9.380000114440918</v>
      </c>
      <c r="L13" s="207">
        <v>9.449999809265137</v>
      </c>
      <c r="M13" s="207">
        <v>9.890000343322754</v>
      </c>
      <c r="N13" s="207">
        <v>9.800000190734863</v>
      </c>
      <c r="O13" s="207">
        <v>9.819999694824219</v>
      </c>
      <c r="P13" s="207">
        <v>9.859999656677246</v>
      </c>
      <c r="Q13" s="207">
        <v>9.619999885559082</v>
      </c>
      <c r="R13" s="207">
        <v>9.3100004196167</v>
      </c>
      <c r="S13" s="207">
        <v>9</v>
      </c>
      <c r="T13" s="207">
        <v>8.890000343322754</v>
      </c>
      <c r="U13" s="207">
        <v>8.640000343322754</v>
      </c>
      <c r="V13" s="207">
        <v>8.760000228881836</v>
      </c>
      <c r="W13" s="207">
        <v>8.859999656677246</v>
      </c>
      <c r="X13" s="207">
        <v>8.949999809265137</v>
      </c>
      <c r="Y13" s="207">
        <v>8.640000343322754</v>
      </c>
      <c r="Z13" s="214">
        <f t="shared" si="0"/>
        <v>8.87375005086263</v>
      </c>
      <c r="AA13" s="151">
        <v>10.039999961853027</v>
      </c>
      <c r="AB13" s="152" t="s">
        <v>85</v>
      </c>
      <c r="AC13" s="2">
        <v>11</v>
      </c>
      <c r="AD13" s="151">
        <v>7.630000114440918</v>
      </c>
      <c r="AE13" s="253" t="s">
        <v>425</v>
      </c>
      <c r="AF13" s="1"/>
    </row>
    <row r="14" spans="1:32" ht="11.25" customHeight="1">
      <c r="A14" s="215">
        <v>12</v>
      </c>
      <c r="B14" s="207">
        <v>8.470000267028809</v>
      </c>
      <c r="C14" s="207">
        <v>8.399999618530273</v>
      </c>
      <c r="D14" s="207">
        <v>8.069999694824219</v>
      </c>
      <c r="E14" s="207">
        <v>8.029999732971191</v>
      </c>
      <c r="F14" s="207">
        <v>7.960000038146973</v>
      </c>
      <c r="G14" s="207">
        <v>7.75</v>
      </c>
      <c r="H14" s="207">
        <v>7.570000171661377</v>
      </c>
      <c r="I14" s="207">
        <v>10.460000038146973</v>
      </c>
      <c r="J14" s="207">
        <v>12.140000343322754</v>
      </c>
      <c r="K14" s="207">
        <v>13.0600004196167</v>
      </c>
      <c r="L14" s="207">
        <v>13.050000190734863</v>
      </c>
      <c r="M14" s="207">
        <v>13.079999923706055</v>
      </c>
      <c r="N14" s="207">
        <v>11.800000190734863</v>
      </c>
      <c r="O14" s="207">
        <v>11.489999771118164</v>
      </c>
      <c r="P14" s="207">
        <v>11.199999809265137</v>
      </c>
      <c r="Q14" s="207">
        <v>10.6899995803833</v>
      </c>
      <c r="R14" s="207">
        <v>10.15999984741211</v>
      </c>
      <c r="S14" s="207">
        <v>9.710000038146973</v>
      </c>
      <c r="T14" s="207">
        <v>9.989999771118164</v>
      </c>
      <c r="U14" s="207">
        <v>9.930000305175781</v>
      </c>
      <c r="V14" s="207">
        <v>10.0600004196167</v>
      </c>
      <c r="W14" s="207">
        <v>9.420000076293945</v>
      </c>
      <c r="X14" s="207">
        <v>9.550000190734863</v>
      </c>
      <c r="Y14" s="207">
        <v>9.130000114440918</v>
      </c>
      <c r="Z14" s="214">
        <f t="shared" si="0"/>
        <v>10.048750023047129</v>
      </c>
      <c r="AA14" s="151">
        <v>13.520000457763672</v>
      </c>
      <c r="AB14" s="152" t="s">
        <v>173</v>
      </c>
      <c r="AC14" s="2">
        <v>12</v>
      </c>
      <c r="AD14" s="151">
        <v>7.210000038146973</v>
      </c>
      <c r="AE14" s="253" t="s">
        <v>426</v>
      </c>
      <c r="AF14" s="1"/>
    </row>
    <row r="15" spans="1:32" ht="11.25" customHeight="1">
      <c r="A15" s="215">
        <v>13</v>
      </c>
      <c r="B15" s="207">
        <v>8.930000305175781</v>
      </c>
      <c r="C15" s="207">
        <v>9.020000457763672</v>
      </c>
      <c r="D15" s="207">
        <v>8.84000015258789</v>
      </c>
      <c r="E15" s="207">
        <v>8.829999923706055</v>
      </c>
      <c r="F15" s="207">
        <v>8.699999809265137</v>
      </c>
      <c r="G15" s="207">
        <v>8.880000114440918</v>
      </c>
      <c r="H15" s="207">
        <v>8.899999618530273</v>
      </c>
      <c r="I15" s="207">
        <v>9.09000015258789</v>
      </c>
      <c r="J15" s="207">
        <v>9.229999542236328</v>
      </c>
      <c r="K15" s="207">
        <v>9.960000038146973</v>
      </c>
      <c r="L15" s="207">
        <v>9.5600004196167</v>
      </c>
      <c r="M15" s="207">
        <v>10.770000457763672</v>
      </c>
      <c r="N15" s="207">
        <v>10.59000015258789</v>
      </c>
      <c r="O15" s="207">
        <v>10.640000343322754</v>
      </c>
      <c r="P15" s="207">
        <v>10.5</v>
      </c>
      <c r="Q15" s="207">
        <v>9.390000343322754</v>
      </c>
      <c r="R15" s="207">
        <v>7.71999979019165</v>
      </c>
      <c r="S15" s="207">
        <v>6.896999835968018</v>
      </c>
      <c r="T15" s="207">
        <v>6.077000141143799</v>
      </c>
      <c r="U15" s="207">
        <v>5.636000156402588</v>
      </c>
      <c r="V15" s="207">
        <v>6.51800012588501</v>
      </c>
      <c r="W15" s="207">
        <v>5.309999942779541</v>
      </c>
      <c r="X15" s="207">
        <v>4.185999870300293</v>
      </c>
      <c r="Y15" s="207">
        <v>4.11299991607666</v>
      </c>
      <c r="Z15" s="214">
        <f t="shared" si="0"/>
        <v>8.261958400408426</v>
      </c>
      <c r="AA15" s="151">
        <v>11.289999961853027</v>
      </c>
      <c r="AB15" s="152" t="s">
        <v>252</v>
      </c>
      <c r="AC15" s="2">
        <v>13</v>
      </c>
      <c r="AD15" s="151">
        <v>3.986999988555908</v>
      </c>
      <c r="AE15" s="253" t="s">
        <v>427</v>
      </c>
      <c r="AF15" s="1"/>
    </row>
    <row r="16" spans="1:32" ht="11.25" customHeight="1">
      <c r="A16" s="215">
        <v>14</v>
      </c>
      <c r="B16" s="207">
        <v>3.4519999027252197</v>
      </c>
      <c r="C16" s="207">
        <v>3.3469998836517334</v>
      </c>
      <c r="D16" s="207">
        <v>2.937000036239624</v>
      </c>
      <c r="E16" s="207">
        <v>2.611999988555908</v>
      </c>
      <c r="F16" s="207">
        <v>2.822000026702881</v>
      </c>
      <c r="G16" s="207">
        <v>2.444000005722046</v>
      </c>
      <c r="H16" s="207">
        <v>4.019000053405762</v>
      </c>
      <c r="I16" s="207">
        <v>8.699999809265137</v>
      </c>
      <c r="J16" s="207">
        <v>11.020000457763672</v>
      </c>
      <c r="K16" s="207">
        <v>12.399999618530273</v>
      </c>
      <c r="L16" s="207">
        <v>12.850000381469727</v>
      </c>
      <c r="M16" s="207">
        <v>12.930000305175781</v>
      </c>
      <c r="N16" s="207">
        <v>10.90999984741211</v>
      </c>
      <c r="O16" s="207">
        <v>10.199999809265137</v>
      </c>
      <c r="P16" s="207">
        <v>8.180000305175781</v>
      </c>
      <c r="Q16" s="207">
        <v>7.019999980926514</v>
      </c>
      <c r="R16" s="207">
        <v>5.329999923706055</v>
      </c>
      <c r="S16" s="207">
        <v>4.468999862670898</v>
      </c>
      <c r="T16" s="207">
        <v>4.468999862670898</v>
      </c>
      <c r="U16" s="207">
        <v>4.01800012588501</v>
      </c>
      <c r="V16" s="207">
        <v>4.249000072479248</v>
      </c>
      <c r="W16" s="207">
        <v>3.871000051498413</v>
      </c>
      <c r="X16" s="207">
        <v>3.671999931335449</v>
      </c>
      <c r="Y16" s="207">
        <v>3.7249999046325684</v>
      </c>
      <c r="Z16" s="214">
        <f t="shared" si="0"/>
        <v>6.2352500061194105</v>
      </c>
      <c r="AA16" s="151">
        <v>13.489999771118164</v>
      </c>
      <c r="AB16" s="152" t="s">
        <v>185</v>
      </c>
      <c r="AC16" s="2">
        <v>14</v>
      </c>
      <c r="AD16" s="151">
        <v>2.296999931335449</v>
      </c>
      <c r="AE16" s="253" t="s">
        <v>428</v>
      </c>
      <c r="AF16" s="1"/>
    </row>
    <row r="17" spans="1:32" ht="11.25" customHeight="1">
      <c r="A17" s="215">
        <v>15</v>
      </c>
      <c r="B17" s="207">
        <v>3.7249999046325684</v>
      </c>
      <c r="C17" s="207">
        <v>3.9030001163482666</v>
      </c>
      <c r="D17" s="207">
        <v>4.859000205993652</v>
      </c>
      <c r="E17" s="207">
        <v>6.172999858856201</v>
      </c>
      <c r="F17" s="207">
        <v>5.826000213623047</v>
      </c>
      <c r="G17" s="207">
        <v>6.5929999351501465</v>
      </c>
      <c r="H17" s="207">
        <v>6.741000175476074</v>
      </c>
      <c r="I17" s="207">
        <v>8.1899995803833</v>
      </c>
      <c r="J17" s="207">
        <v>9.739999771118164</v>
      </c>
      <c r="K17" s="207">
        <v>11.510000228881836</v>
      </c>
      <c r="L17" s="207">
        <v>12.9399995803833</v>
      </c>
      <c r="M17" s="207">
        <v>13.220000267028809</v>
      </c>
      <c r="N17" s="207">
        <v>13.100000381469727</v>
      </c>
      <c r="O17" s="207">
        <v>12.5600004196167</v>
      </c>
      <c r="P17" s="207">
        <v>13.210000038146973</v>
      </c>
      <c r="Q17" s="207">
        <v>12.710000038146973</v>
      </c>
      <c r="R17" s="207">
        <v>12.199999809265137</v>
      </c>
      <c r="S17" s="207">
        <v>12.529999732971191</v>
      </c>
      <c r="T17" s="207">
        <v>12.640000343322754</v>
      </c>
      <c r="U17" s="207">
        <v>12.5600004196167</v>
      </c>
      <c r="V17" s="207">
        <v>13.029999732971191</v>
      </c>
      <c r="W17" s="207">
        <v>13.010000228881836</v>
      </c>
      <c r="X17" s="207">
        <v>13.319999694824219</v>
      </c>
      <c r="Y17" s="207">
        <v>13.5</v>
      </c>
      <c r="Z17" s="214">
        <f t="shared" si="0"/>
        <v>10.324583361546198</v>
      </c>
      <c r="AA17" s="151">
        <v>13.869999885559082</v>
      </c>
      <c r="AB17" s="152" t="s">
        <v>429</v>
      </c>
      <c r="AC17" s="2">
        <v>15</v>
      </c>
      <c r="AD17" s="151">
        <v>3.566999912261963</v>
      </c>
      <c r="AE17" s="253" t="s">
        <v>230</v>
      </c>
      <c r="AF17" s="1"/>
    </row>
    <row r="18" spans="1:32" ht="11.25" customHeight="1">
      <c r="A18" s="215">
        <v>16</v>
      </c>
      <c r="B18" s="207">
        <v>13.90999984741211</v>
      </c>
      <c r="C18" s="207">
        <v>14.1899995803833</v>
      </c>
      <c r="D18" s="207">
        <v>14.1899995803833</v>
      </c>
      <c r="E18" s="207">
        <v>14.380000114440918</v>
      </c>
      <c r="F18" s="207">
        <v>14.680000305175781</v>
      </c>
      <c r="G18" s="207">
        <v>14.609999656677246</v>
      </c>
      <c r="H18" s="207">
        <v>14.779999732971191</v>
      </c>
      <c r="I18" s="207">
        <v>15.109999656677246</v>
      </c>
      <c r="J18" s="207">
        <v>15.850000381469727</v>
      </c>
      <c r="K18" s="207">
        <v>17.940000534057617</v>
      </c>
      <c r="L18" s="207">
        <v>18.6299991607666</v>
      </c>
      <c r="M18" s="207">
        <v>19.790000915527344</v>
      </c>
      <c r="N18" s="207">
        <v>19.780000686645508</v>
      </c>
      <c r="O18" s="207">
        <v>17.770000457763672</v>
      </c>
      <c r="P18" s="207">
        <v>17.34000015258789</v>
      </c>
      <c r="Q18" s="207">
        <v>17.040000915527344</v>
      </c>
      <c r="R18" s="207">
        <v>15.170000076293945</v>
      </c>
      <c r="S18" s="207">
        <v>14.1899995803833</v>
      </c>
      <c r="T18" s="207">
        <v>13.039999961853027</v>
      </c>
      <c r="U18" s="207">
        <v>12.680000305175781</v>
      </c>
      <c r="V18" s="207">
        <v>11.4399995803833</v>
      </c>
      <c r="W18" s="207">
        <v>10.279999732971191</v>
      </c>
      <c r="X18" s="207">
        <v>10</v>
      </c>
      <c r="Y18" s="207">
        <v>9.5</v>
      </c>
      <c r="Z18" s="214">
        <f t="shared" si="0"/>
        <v>14.845416704813639</v>
      </c>
      <c r="AA18" s="151">
        <v>20.139999389648438</v>
      </c>
      <c r="AB18" s="152" t="s">
        <v>136</v>
      </c>
      <c r="AC18" s="2">
        <v>16</v>
      </c>
      <c r="AD18" s="151">
        <v>9.489999771118164</v>
      </c>
      <c r="AE18" s="253" t="s">
        <v>130</v>
      </c>
      <c r="AF18" s="1"/>
    </row>
    <row r="19" spans="1:32" ht="11.25" customHeight="1">
      <c r="A19" s="215">
        <v>17</v>
      </c>
      <c r="B19" s="207">
        <v>8.539999961853027</v>
      </c>
      <c r="C19" s="207">
        <v>8.550000190734863</v>
      </c>
      <c r="D19" s="207">
        <v>7.630000114440918</v>
      </c>
      <c r="E19" s="207">
        <v>7.869999885559082</v>
      </c>
      <c r="F19" s="207">
        <v>7.699999809265137</v>
      </c>
      <c r="G19" s="207">
        <v>7.199999809265137</v>
      </c>
      <c r="H19" s="207">
        <v>7.670000076293945</v>
      </c>
      <c r="I19" s="207">
        <v>9.8100004196167</v>
      </c>
      <c r="J19" s="207">
        <v>11.279999732971191</v>
      </c>
      <c r="K19" s="207">
        <v>12.520000457763672</v>
      </c>
      <c r="L19" s="207">
        <v>12.899999618530273</v>
      </c>
      <c r="M19" s="207">
        <v>13.5</v>
      </c>
      <c r="N19" s="207">
        <v>11.6899995803833</v>
      </c>
      <c r="O19" s="207">
        <v>10.989999771118164</v>
      </c>
      <c r="P19" s="207">
        <v>10.34000015258789</v>
      </c>
      <c r="Q19" s="207">
        <v>9.3100004196167</v>
      </c>
      <c r="R19" s="207">
        <v>8.420000076293945</v>
      </c>
      <c r="S19" s="207">
        <v>5.603000164031982</v>
      </c>
      <c r="T19" s="207">
        <v>3.6080000400543213</v>
      </c>
      <c r="U19" s="207">
        <v>3.125</v>
      </c>
      <c r="V19" s="207">
        <v>2.8949999809265137</v>
      </c>
      <c r="W19" s="207">
        <v>2.4119999408721924</v>
      </c>
      <c r="X19" s="207">
        <v>2.2860000133514404</v>
      </c>
      <c r="Y19" s="207">
        <v>2.2230000495910645</v>
      </c>
      <c r="Z19" s="214">
        <f t="shared" si="0"/>
        <v>7.836333344380061</v>
      </c>
      <c r="AA19" s="151">
        <v>13.630000114440918</v>
      </c>
      <c r="AB19" s="152" t="s">
        <v>206</v>
      </c>
      <c r="AC19" s="2">
        <v>17</v>
      </c>
      <c r="AD19" s="151">
        <v>1.9299999475479126</v>
      </c>
      <c r="AE19" s="253" t="s">
        <v>430</v>
      </c>
      <c r="AF19" s="1"/>
    </row>
    <row r="20" spans="1:32" ht="11.25" customHeight="1">
      <c r="A20" s="215">
        <v>18</v>
      </c>
      <c r="B20" s="207">
        <v>1.940000057220459</v>
      </c>
      <c r="C20" s="207">
        <v>2.937000036239624</v>
      </c>
      <c r="D20" s="207">
        <v>1.7829999923706055</v>
      </c>
      <c r="E20" s="207">
        <v>1.6360000371932983</v>
      </c>
      <c r="F20" s="207">
        <v>1.2059999704360962</v>
      </c>
      <c r="G20" s="207">
        <v>1.593999981880188</v>
      </c>
      <c r="H20" s="207">
        <v>2.255000114440918</v>
      </c>
      <c r="I20" s="207">
        <v>7.880000114440918</v>
      </c>
      <c r="J20" s="207">
        <v>8.079999923706055</v>
      </c>
      <c r="K20" s="207">
        <v>11.210000038146973</v>
      </c>
      <c r="L20" s="207">
        <v>11.420000076293945</v>
      </c>
      <c r="M20" s="207">
        <v>12.40999984741211</v>
      </c>
      <c r="N20" s="207">
        <v>11.210000038146973</v>
      </c>
      <c r="O20" s="207">
        <v>11.5</v>
      </c>
      <c r="P20" s="207">
        <v>8.569999694824219</v>
      </c>
      <c r="Q20" s="207">
        <v>7.019999980926514</v>
      </c>
      <c r="R20" s="207">
        <v>5.309000015258789</v>
      </c>
      <c r="S20" s="207">
        <v>5.22599983215332</v>
      </c>
      <c r="T20" s="207">
        <v>6.51800012588501</v>
      </c>
      <c r="U20" s="207">
        <v>5.741000175476074</v>
      </c>
      <c r="V20" s="207">
        <v>5.835000038146973</v>
      </c>
      <c r="W20" s="207">
        <v>5.709000110626221</v>
      </c>
      <c r="X20" s="207">
        <v>5.876999855041504</v>
      </c>
      <c r="Y20" s="207">
        <v>6.5289998054504395</v>
      </c>
      <c r="Z20" s="214">
        <f t="shared" si="0"/>
        <v>6.224791660904884</v>
      </c>
      <c r="AA20" s="151">
        <v>12.899999618530273</v>
      </c>
      <c r="AB20" s="152" t="s">
        <v>431</v>
      </c>
      <c r="AC20" s="2">
        <v>18</v>
      </c>
      <c r="AD20" s="151">
        <v>0.9750000238418579</v>
      </c>
      <c r="AE20" s="253" t="s">
        <v>432</v>
      </c>
      <c r="AF20" s="1"/>
    </row>
    <row r="21" spans="1:32" ht="11.25" customHeight="1">
      <c r="A21" s="215">
        <v>19</v>
      </c>
      <c r="B21" s="207">
        <v>7.159999847412109</v>
      </c>
      <c r="C21" s="207">
        <v>7.260000228881836</v>
      </c>
      <c r="D21" s="207">
        <v>7.860000133514404</v>
      </c>
      <c r="E21" s="207">
        <v>7.789999961853027</v>
      </c>
      <c r="F21" s="207">
        <v>8.539999961853027</v>
      </c>
      <c r="G21" s="207">
        <v>8.760000228881836</v>
      </c>
      <c r="H21" s="207">
        <v>8.550000190734863</v>
      </c>
      <c r="I21" s="207">
        <v>9.619999885559082</v>
      </c>
      <c r="J21" s="207">
        <v>11.510000228881836</v>
      </c>
      <c r="K21" s="207">
        <v>14.1899995803833</v>
      </c>
      <c r="L21" s="207">
        <v>14.229999542236328</v>
      </c>
      <c r="M21" s="207">
        <v>14.75</v>
      </c>
      <c r="N21" s="207">
        <v>14.3100004196167</v>
      </c>
      <c r="O21" s="207">
        <v>11.890000343322754</v>
      </c>
      <c r="P21" s="207">
        <v>10.5</v>
      </c>
      <c r="Q21" s="207">
        <v>9.630000114440918</v>
      </c>
      <c r="R21" s="207">
        <v>10.859999656677246</v>
      </c>
      <c r="S21" s="207">
        <v>9.300000190734863</v>
      </c>
      <c r="T21" s="207">
        <v>8.4399995803833</v>
      </c>
      <c r="U21" s="207">
        <v>7.380000114440918</v>
      </c>
      <c r="V21" s="207">
        <v>7.260000228881836</v>
      </c>
      <c r="W21" s="207">
        <v>7.289999961853027</v>
      </c>
      <c r="X21" s="207">
        <v>6.139999866485596</v>
      </c>
      <c r="Y21" s="207">
        <v>5.614999771118164</v>
      </c>
      <c r="Z21" s="214">
        <f t="shared" si="0"/>
        <v>9.534791668256124</v>
      </c>
      <c r="AA21" s="151">
        <v>15.579999923706055</v>
      </c>
      <c r="AB21" s="152" t="s">
        <v>208</v>
      </c>
      <c r="AC21" s="2">
        <v>19</v>
      </c>
      <c r="AD21" s="151">
        <v>5.583000183105469</v>
      </c>
      <c r="AE21" s="253" t="s">
        <v>114</v>
      </c>
      <c r="AF21" s="1"/>
    </row>
    <row r="22" spans="1:32" ht="11.25" customHeight="1">
      <c r="A22" s="223">
        <v>20</v>
      </c>
      <c r="B22" s="209">
        <v>5.961999893188477</v>
      </c>
      <c r="C22" s="209">
        <v>6.245999813079834</v>
      </c>
      <c r="D22" s="209">
        <v>7.019999980926514</v>
      </c>
      <c r="E22" s="209">
        <v>6.929999828338623</v>
      </c>
      <c r="F22" s="209">
        <v>7.239999771118164</v>
      </c>
      <c r="G22" s="209">
        <v>7.920000076293945</v>
      </c>
      <c r="H22" s="209">
        <v>8.489999771118164</v>
      </c>
      <c r="I22" s="209">
        <v>10.390000343322754</v>
      </c>
      <c r="J22" s="209">
        <v>10.699999809265137</v>
      </c>
      <c r="K22" s="209">
        <v>9.579999923706055</v>
      </c>
      <c r="L22" s="209">
        <v>9.100000381469727</v>
      </c>
      <c r="M22" s="209">
        <v>9.90999984741211</v>
      </c>
      <c r="N22" s="209">
        <v>10.5</v>
      </c>
      <c r="O22" s="209">
        <v>10.850000381469727</v>
      </c>
      <c r="P22" s="209">
        <v>10.979999542236328</v>
      </c>
      <c r="Q22" s="209">
        <v>11.329999923706055</v>
      </c>
      <c r="R22" s="209">
        <v>11.720000267028809</v>
      </c>
      <c r="S22" s="209">
        <v>11.550000190734863</v>
      </c>
      <c r="T22" s="209">
        <v>12.180000305175781</v>
      </c>
      <c r="U22" s="209">
        <v>11.899999618530273</v>
      </c>
      <c r="V22" s="209">
        <v>11.9399995803833</v>
      </c>
      <c r="W22" s="209">
        <v>12.1899995803833</v>
      </c>
      <c r="X22" s="209">
        <v>12.630000114440918</v>
      </c>
      <c r="Y22" s="209">
        <v>14.489999771118164</v>
      </c>
      <c r="Z22" s="224">
        <f t="shared" si="0"/>
        <v>10.072833279768625</v>
      </c>
      <c r="AA22" s="157">
        <v>14.510000228881836</v>
      </c>
      <c r="AB22" s="210" t="s">
        <v>14</v>
      </c>
      <c r="AC22" s="211">
        <v>20</v>
      </c>
      <c r="AD22" s="157">
        <v>5.4679999351501465</v>
      </c>
      <c r="AE22" s="254" t="s">
        <v>433</v>
      </c>
      <c r="AF22" s="1"/>
    </row>
    <row r="23" spans="1:32" ht="11.25" customHeight="1">
      <c r="A23" s="215">
        <v>21</v>
      </c>
      <c r="B23" s="207">
        <v>14.760000228881836</v>
      </c>
      <c r="C23" s="207">
        <v>15.029999732971191</v>
      </c>
      <c r="D23" s="207">
        <v>15.510000228881836</v>
      </c>
      <c r="E23" s="207">
        <v>16.010000228881836</v>
      </c>
      <c r="F23" s="207">
        <v>15.510000228881836</v>
      </c>
      <c r="G23" s="207">
        <v>15.119999885559082</v>
      </c>
      <c r="H23" s="207">
        <v>15.199999809265137</v>
      </c>
      <c r="I23" s="207">
        <v>16.010000228881836</v>
      </c>
      <c r="J23" s="207">
        <v>18.56999969482422</v>
      </c>
      <c r="K23" s="207">
        <v>20.700000762939453</v>
      </c>
      <c r="L23" s="207">
        <v>21.3799991607666</v>
      </c>
      <c r="M23" s="207">
        <v>21.639999389648438</v>
      </c>
      <c r="N23" s="207">
        <v>20.5</v>
      </c>
      <c r="O23" s="207">
        <v>17.809999465942383</v>
      </c>
      <c r="P23" s="207">
        <v>18.510000228881836</v>
      </c>
      <c r="Q23" s="207">
        <v>17.440000534057617</v>
      </c>
      <c r="R23" s="207">
        <v>16.84000015258789</v>
      </c>
      <c r="S23" s="207">
        <v>14.920000076293945</v>
      </c>
      <c r="T23" s="207">
        <v>13.770000457763672</v>
      </c>
      <c r="U23" s="207">
        <v>13.220000267028809</v>
      </c>
      <c r="V23" s="207">
        <v>12.59000015258789</v>
      </c>
      <c r="W23" s="207">
        <v>11.600000381469727</v>
      </c>
      <c r="X23" s="207">
        <v>11</v>
      </c>
      <c r="Y23" s="207">
        <v>10.569999694824219</v>
      </c>
      <c r="Z23" s="214">
        <f t="shared" si="0"/>
        <v>16.008750041325886</v>
      </c>
      <c r="AA23" s="151">
        <v>22.190000534057617</v>
      </c>
      <c r="AB23" s="152" t="s">
        <v>155</v>
      </c>
      <c r="AC23" s="2">
        <v>21</v>
      </c>
      <c r="AD23" s="151">
        <v>10.529999732971191</v>
      </c>
      <c r="AE23" s="253" t="s">
        <v>14</v>
      </c>
      <c r="AF23" s="1"/>
    </row>
    <row r="24" spans="1:32" ht="11.25" customHeight="1">
      <c r="A24" s="215">
        <v>22</v>
      </c>
      <c r="B24" s="207">
        <v>10.229999542236328</v>
      </c>
      <c r="C24" s="207">
        <v>9.989999771118164</v>
      </c>
      <c r="D24" s="207">
        <v>9.430000305175781</v>
      </c>
      <c r="E24" s="207">
        <v>8.84000015258789</v>
      </c>
      <c r="F24" s="207">
        <v>7.840000152587891</v>
      </c>
      <c r="G24" s="207">
        <v>7.630000114440918</v>
      </c>
      <c r="H24" s="207">
        <v>7.929999828338623</v>
      </c>
      <c r="I24" s="207">
        <v>10.8100004196167</v>
      </c>
      <c r="J24" s="207">
        <v>12.25</v>
      </c>
      <c r="K24" s="207">
        <v>13.729999542236328</v>
      </c>
      <c r="L24" s="207">
        <v>13.229999542236328</v>
      </c>
      <c r="M24" s="207">
        <v>13.569999694824219</v>
      </c>
      <c r="N24" s="207">
        <v>12.6899995803833</v>
      </c>
      <c r="O24" s="207">
        <v>11.699999809265137</v>
      </c>
      <c r="P24" s="207">
        <v>11.050000190734863</v>
      </c>
      <c r="Q24" s="207">
        <v>9.149999618530273</v>
      </c>
      <c r="R24" s="207">
        <v>7.579999923706055</v>
      </c>
      <c r="S24" s="207">
        <v>5.0879998207092285</v>
      </c>
      <c r="T24" s="207">
        <v>5.686999797821045</v>
      </c>
      <c r="U24" s="207">
        <v>5.309000015258789</v>
      </c>
      <c r="V24" s="207">
        <v>5.098999977111816</v>
      </c>
      <c r="W24" s="207">
        <v>5.098999977111816</v>
      </c>
      <c r="X24" s="207">
        <v>4.9730000495910645</v>
      </c>
      <c r="Y24" s="207">
        <v>4.77400016784668</v>
      </c>
      <c r="Z24" s="214">
        <f t="shared" si="0"/>
        <v>8.903291583061218</v>
      </c>
      <c r="AA24" s="151">
        <v>14.579999923706055</v>
      </c>
      <c r="AB24" s="152" t="s">
        <v>434</v>
      </c>
      <c r="AC24" s="2">
        <v>22</v>
      </c>
      <c r="AD24" s="151">
        <v>4.59499979019165</v>
      </c>
      <c r="AE24" s="253" t="s">
        <v>116</v>
      </c>
      <c r="AF24" s="1"/>
    </row>
    <row r="25" spans="1:32" ht="11.25" customHeight="1">
      <c r="A25" s="215">
        <v>23</v>
      </c>
      <c r="B25" s="207">
        <v>4.500999927520752</v>
      </c>
      <c r="C25" s="207">
        <v>2.4749999046325684</v>
      </c>
      <c r="D25" s="207">
        <v>2.8949999809265137</v>
      </c>
      <c r="E25" s="207">
        <v>1.9609999656677246</v>
      </c>
      <c r="F25" s="207">
        <v>1.1430000066757202</v>
      </c>
      <c r="G25" s="207">
        <v>1.4259999990463257</v>
      </c>
      <c r="H25" s="207">
        <v>4.039999961853027</v>
      </c>
      <c r="I25" s="207">
        <v>4.427999973297119</v>
      </c>
      <c r="J25" s="207">
        <v>6.507999897003174</v>
      </c>
      <c r="K25" s="207">
        <v>7.739999771118164</v>
      </c>
      <c r="L25" s="207">
        <v>7.639999866485596</v>
      </c>
      <c r="M25" s="207">
        <v>8.09000015258789</v>
      </c>
      <c r="N25" s="207">
        <v>7.760000228881836</v>
      </c>
      <c r="O25" s="207">
        <v>7.929999828338623</v>
      </c>
      <c r="P25" s="207">
        <v>7.5</v>
      </c>
      <c r="Q25" s="207">
        <v>6.025000095367432</v>
      </c>
      <c r="R25" s="207">
        <v>4.7220001220703125</v>
      </c>
      <c r="S25" s="207">
        <v>3.746000051498413</v>
      </c>
      <c r="T25" s="207">
        <v>4.186999797821045</v>
      </c>
      <c r="U25" s="207">
        <v>3.7669999599456787</v>
      </c>
      <c r="V25" s="207">
        <v>3.3889999389648438</v>
      </c>
      <c r="W25" s="207">
        <v>3.0220000743865967</v>
      </c>
      <c r="X25" s="207">
        <v>2.8540000915527344</v>
      </c>
      <c r="Y25" s="207">
        <v>4.135000228881836</v>
      </c>
      <c r="Z25" s="214">
        <f t="shared" si="0"/>
        <v>4.6618333260218305</v>
      </c>
      <c r="AA25" s="151">
        <v>9</v>
      </c>
      <c r="AB25" s="152" t="s">
        <v>431</v>
      </c>
      <c r="AC25" s="2">
        <v>23</v>
      </c>
      <c r="AD25" s="151">
        <v>0.7549999952316284</v>
      </c>
      <c r="AE25" s="253" t="s">
        <v>148</v>
      </c>
      <c r="AF25" s="1"/>
    </row>
    <row r="26" spans="1:32" ht="11.25" customHeight="1">
      <c r="A26" s="215">
        <v>24</v>
      </c>
      <c r="B26" s="207">
        <v>5.080999851226807</v>
      </c>
      <c r="C26" s="207">
        <v>5.743000030517578</v>
      </c>
      <c r="D26" s="207">
        <v>5.521999835968018</v>
      </c>
      <c r="E26" s="207">
        <v>5.73199987411499</v>
      </c>
      <c r="F26" s="207">
        <v>5.626999855041504</v>
      </c>
      <c r="G26" s="207">
        <v>5.491000175476074</v>
      </c>
      <c r="H26" s="207">
        <v>5.8480000495910645</v>
      </c>
      <c r="I26" s="207">
        <v>7.269999980926514</v>
      </c>
      <c r="J26" s="207">
        <v>7.960000038146973</v>
      </c>
      <c r="K26" s="207">
        <v>8.100000381469727</v>
      </c>
      <c r="L26" s="207">
        <v>7.510000228881836</v>
      </c>
      <c r="M26" s="207">
        <v>7.400000095367432</v>
      </c>
      <c r="N26" s="207">
        <v>7.380000114440918</v>
      </c>
      <c r="O26" s="207">
        <v>7.409999847412109</v>
      </c>
      <c r="P26" s="207">
        <v>7.460000038146973</v>
      </c>
      <c r="Q26" s="207">
        <v>7.349999904632568</v>
      </c>
      <c r="R26" s="207">
        <v>7.329999923706055</v>
      </c>
      <c r="S26" s="207">
        <v>7.579999923706055</v>
      </c>
      <c r="T26" s="207">
        <v>7.789999961853027</v>
      </c>
      <c r="U26" s="207">
        <v>7.869999885559082</v>
      </c>
      <c r="V26" s="207">
        <v>8.279999732971191</v>
      </c>
      <c r="W26" s="207">
        <v>8.59000015258789</v>
      </c>
      <c r="X26" s="207">
        <v>7.840000152587891</v>
      </c>
      <c r="Y26" s="207">
        <v>7.690000057220459</v>
      </c>
      <c r="Z26" s="214">
        <f t="shared" si="0"/>
        <v>7.077250003814697</v>
      </c>
      <c r="AA26" s="151">
        <v>8.609999656677246</v>
      </c>
      <c r="AB26" s="152" t="s">
        <v>417</v>
      </c>
      <c r="AC26" s="2">
        <v>24</v>
      </c>
      <c r="AD26" s="151">
        <v>4.124000072479248</v>
      </c>
      <c r="AE26" s="253" t="s">
        <v>60</v>
      </c>
      <c r="AF26" s="1"/>
    </row>
    <row r="27" spans="1:32" ht="11.25" customHeight="1">
      <c r="A27" s="215">
        <v>25</v>
      </c>
      <c r="B27" s="207">
        <v>8.010000228881836</v>
      </c>
      <c r="C27" s="207">
        <v>7.940000057220459</v>
      </c>
      <c r="D27" s="207">
        <v>8.0600004196167</v>
      </c>
      <c r="E27" s="207">
        <v>8.430000305175781</v>
      </c>
      <c r="F27" s="207">
        <v>8.899999618530273</v>
      </c>
      <c r="G27" s="207">
        <v>10.0600004196167</v>
      </c>
      <c r="H27" s="207">
        <v>10.489999771118164</v>
      </c>
      <c r="I27" s="207">
        <v>10.949999809265137</v>
      </c>
      <c r="J27" s="207">
        <v>11.329999923706055</v>
      </c>
      <c r="K27" s="207">
        <v>11.470000267028809</v>
      </c>
      <c r="L27" s="207">
        <v>11.510000228881836</v>
      </c>
      <c r="M27" s="207">
        <v>12.050000190734863</v>
      </c>
      <c r="N27" s="207">
        <v>12.119999885559082</v>
      </c>
      <c r="O27" s="207">
        <v>12.100000381469727</v>
      </c>
      <c r="P27" s="207">
        <v>12</v>
      </c>
      <c r="Q27" s="207">
        <v>12.140000343322754</v>
      </c>
      <c r="R27" s="207">
        <v>10.789999961853027</v>
      </c>
      <c r="S27" s="207">
        <v>10.789999961853027</v>
      </c>
      <c r="T27" s="207">
        <v>10.970000267028809</v>
      </c>
      <c r="U27" s="207">
        <v>11.760000228881836</v>
      </c>
      <c r="V27" s="207">
        <v>11.699999809265137</v>
      </c>
      <c r="W27" s="207">
        <v>11.149999618530273</v>
      </c>
      <c r="X27" s="207">
        <v>10.460000038146973</v>
      </c>
      <c r="Y27" s="207">
        <v>9.989999771118164</v>
      </c>
      <c r="Z27" s="214">
        <f t="shared" si="0"/>
        <v>10.632083396116892</v>
      </c>
      <c r="AA27" s="151">
        <v>12.329999923706055</v>
      </c>
      <c r="AB27" s="152" t="s">
        <v>435</v>
      </c>
      <c r="AC27" s="2">
        <v>25</v>
      </c>
      <c r="AD27" s="151">
        <v>7.610000133514404</v>
      </c>
      <c r="AE27" s="253" t="s">
        <v>177</v>
      </c>
      <c r="AF27" s="1"/>
    </row>
    <row r="28" spans="1:32" ht="11.25" customHeight="1">
      <c r="A28" s="215">
        <v>26</v>
      </c>
      <c r="B28" s="207">
        <v>8.930000305175781</v>
      </c>
      <c r="C28" s="207">
        <v>9.270000457763672</v>
      </c>
      <c r="D28" s="207">
        <v>9.34000015258789</v>
      </c>
      <c r="E28" s="207">
        <v>8.319999694824219</v>
      </c>
      <c r="F28" s="207">
        <v>7.429999828338623</v>
      </c>
      <c r="G28" s="207">
        <v>6.932000160217285</v>
      </c>
      <c r="H28" s="207">
        <v>7.059999942779541</v>
      </c>
      <c r="I28" s="207">
        <v>9.09000015258789</v>
      </c>
      <c r="J28" s="207">
        <v>8.970000267028809</v>
      </c>
      <c r="K28" s="207">
        <v>10.960000038146973</v>
      </c>
      <c r="L28" s="207">
        <v>11.930000305175781</v>
      </c>
      <c r="M28" s="207">
        <v>12.050000190734863</v>
      </c>
      <c r="N28" s="207">
        <v>11.1899995803833</v>
      </c>
      <c r="O28" s="207">
        <v>9.289999961853027</v>
      </c>
      <c r="P28" s="207">
        <v>8.140000343322754</v>
      </c>
      <c r="Q28" s="207">
        <v>7.260000228881836</v>
      </c>
      <c r="R28" s="207">
        <v>6.507999897003174</v>
      </c>
      <c r="S28" s="207">
        <v>5.951000213623047</v>
      </c>
      <c r="T28" s="207">
        <v>5.563000202178955</v>
      </c>
      <c r="U28" s="207">
        <v>5.427000045776367</v>
      </c>
      <c r="V28" s="207">
        <v>5.311999797821045</v>
      </c>
      <c r="W28" s="207">
        <v>4.650000095367432</v>
      </c>
      <c r="X28" s="207">
        <v>4.565999984741211</v>
      </c>
      <c r="Y28" s="207">
        <v>4.408999919891357</v>
      </c>
      <c r="Z28" s="214">
        <f t="shared" si="0"/>
        <v>7.8561667402585345</v>
      </c>
      <c r="AA28" s="151">
        <v>12.550000190734863</v>
      </c>
      <c r="AB28" s="152" t="s">
        <v>436</v>
      </c>
      <c r="AC28" s="2">
        <v>26</v>
      </c>
      <c r="AD28" s="151">
        <v>3.9570000171661377</v>
      </c>
      <c r="AE28" s="253" t="s">
        <v>437</v>
      </c>
      <c r="AF28" s="1"/>
    </row>
    <row r="29" spans="1:32" ht="11.25" customHeight="1">
      <c r="A29" s="215">
        <v>27</v>
      </c>
      <c r="B29" s="207">
        <v>3.190000057220459</v>
      </c>
      <c r="C29" s="207">
        <v>3.305999994277954</v>
      </c>
      <c r="D29" s="207">
        <v>3.924999952316284</v>
      </c>
      <c r="E29" s="207">
        <v>4.104000091552734</v>
      </c>
      <c r="F29" s="207">
        <v>4.303999900817871</v>
      </c>
      <c r="G29" s="207">
        <v>3.4210000038146973</v>
      </c>
      <c r="H29" s="207">
        <v>3.5999999046325684</v>
      </c>
      <c r="I29" s="207">
        <v>5.701000213623047</v>
      </c>
      <c r="J29" s="207">
        <v>7.170000076293945</v>
      </c>
      <c r="K29" s="207">
        <v>7.739999771118164</v>
      </c>
      <c r="L29" s="207">
        <v>8.130000114440918</v>
      </c>
      <c r="M29" s="207">
        <v>7.050000190734863</v>
      </c>
      <c r="N29" s="207">
        <v>7.150000095367432</v>
      </c>
      <c r="O29" s="207">
        <v>6.89900016784668</v>
      </c>
      <c r="P29" s="207">
        <v>6.689000129699707</v>
      </c>
      <c r="Q29" s="207">
        <v>6.584000110626221</v>
      </c>
      <c r="R29" s="207">
        <v>5.942999839782715</v>
      </c>
      <c r="S29" s="207">
        <v>5.848999977111816</v>
      </c>
      <c r="T29" s="207">
        <v>5.965000152587891</v>
      </c>
      <c r="U29" s="207">
        <v>5.997000217437744</v>
      </c>
      <c r="V29" s="207">
        <v>5.449999809265137</v>
      </c>
      <c r="W29" s="207">
        <v>5.513000011444092</v>
      </c>
      <c r="X29" s="207">
        <v>5.9019999504089355</v>
      </c>
      <c r="Y29" s="207">
        <v>5.764999866485596</v>
      </c>
      <c r="Z29" s="214">
        <f t="shared" si="0"/>
        <v>5.639458358287811</v>
      </c>
      <c r="AA29" s="151">
        <v>8.329999923706055</v>
      </c>
      <c r="AB29" s="152" t="s">
        <v>438</v>
      </c>
      <c r="AC29" s="2">
        <v>27</v>
      </c>
      <c r="AD29" s="151">
        <v>2.990999937057495</v>
      </c>
      <c r="AE29" s="253" t="s">
        <v>439</v>
      </c>
      <c r="AF29" s="1"/>
    </row>
    <row r="30" spans="1:32" ht="11.25" customHeight="1">
      <c r="A30" s="215">
        <v>28</v>
      </c>
      <c r="B30" s="207">
        <v>6.617000102996826</v>
      </c>
      <c r="C30" s="207">
        <v>6.816999912261963</v>
      </c>
      <c r="D30" s="207">
        <v>6.942999839782715</v>
      </c>
      <c r="E30" s="207">
        <v>6.974999904632568</v>
      </c>
      <c r="F30" s="207">
        <v>6.60699987411499</v>
      </c>
      <c r="G30" s="207">
        <v>7.03000020980835</v>
      </c>
      <c r="H30" s="207">
        <v>7.050000190734863</v>
      </c>
      <c r="I30" s="207">
        <v>7.5</v>
      </c>
      <c r="J30" s="207">
        <v>7.730000019073486</v>
      </c>
      <c r="K30" s="207">
        <v>8.640000343322754</v>
      </c>
      <c r="L30" s="207">
        <v>8.789999961853027</v>
      </c>
      <c r="M30" s="207">
        <v>9.0600004196167</v>
      </c>
      <c r="N30" s="207">
        <v>9.899999618530273</v>
      </c>
      <c r="O30" s="207">
        <v>9.5</v>
      </c>
      <c r="P30" s="207">
        <v>9.199999809265137</v>
      </c>
      <c r="Q30" s="207">
        <v>8.90999984741211</v>
      </c>
      <c r="R30" s="207">
        <v>8.84000015258789</v>
      </c>
      <c r="S30" s="207">
        <v>8.90999984741211</v>
      </c>
      <c r="T30" s="207">
        <v>8.930000305175781</v>
      </c>
      <c r="U30" s="207">
        <v>8.779999732971191</v>
      </c>
      <c r="V30" s="207">
        <v>8.729999542236328</v>
      </c>
      <c r="W30" s="207">
        <v>8.619999885559082</v>
      </c>
      <c r="X30" s="207">
        <v>8.829999923706055</v>
      </c>
      <c r="Y30" s="207">
        <v>9.09000015258789</v>
      </c>
      <c r="Z30" s="214">
        <f t="shared" si="0"/>
        <v>8.249958316485086</v>
      </c>
      <c r="AA30" s="151">
        <v>10.100000381469727</v>
      </c>
      <c r="AB30" s="152" t="s">
        <v>117</v>
      </c>
      <c r="AC30" s="2">
        <v>28</v>
      </c>
      <c r="AD30" s="151">
        <v>5.776000022888184</v>
      </c>
      <c r="AE30" s="253" t="s">
        <v>60</v>
      </c>
      <c r="AF30" s="1"/>
    </row>
    <row r="31" spans="1:32" ht="11.25" customHeight="1">
      <c r="A31" s="215">
        <v>29</v>
      </c>
      <c r="B31" s="207">
        <v>9.34000015258789</v>
      </c>
      <c r="C31" s="207">
        <v>9.479999542236328</v>
      </c>
      <c r="D31" s="207">
        <v>9.630000114440918</v>
      </c>
      <c r="E31" s="207">
        <v>9.739999771118164</v>
      </c>
      <c r="F31" s="207">
        <v>9.75</v>
      </c>
      <c r="G31" s="207">
        <v>9.989999771118164</v>
      </c>
      <c r="H31" s="207">
        <v>10.420000076293945</v>
      </c>
      <c r="I31" s="207">
        <v>11.15999984741211</v>
      </c>
      <c r="J31" s="207">
        <v>11.760000228881836</v>
      </c>
      <c r="K31" s="207">
        <v>12.100000381469727</v>
      </c>
      <c r="L31" s="207">
        <v>12.149999618530273</v>
      </c>
      <c r="M31" s="207">
        <v>12.460000038146973</v>
      </c>
      <c r="N31" s="207">
        <v>12.529999732971191</v>
      </c>
      <c r="O31" s="207">
        <v>13.109999656677246</v>
      </c>
      <c r="P31" s="207">
        <v>13.039999961853027</v>
      </c>
      <c r="Q31" s="207">
        <v>13.270000457763672</v>
      </c>
      <c r="R31" s="207">
        <v>13.729999542236328</v>
      </c>
      <c r="S31" s="207">
        <v>14.15999984741211</v>
      </c>
      <c r="T31" s="207">
        <v>13.90999984741211</v>
      </c>
      <c r="U31" s="207">
        <v>13.40999984741211</v>
      </c>
      <c r="V31" s="207">
        <v>14.449999809265137</v>
      </c>
      <c r="W31" s="207">
        <v>15.390000343322754</v>
      </c>
      <c r="X31" s="207">
        <v>15.390000343322754</v>
      </c>
      <c r="Y31" s="207">
        <v>15.800000190734863</v>
      </c>
      <c r="Z31" s="214">
        <f t="shared" si="0"/>
        <v>12.340416630109152</v>
      </c>
      <c r="AA31" s="151">
        <v>16.06999969482422</v>
      </c>
      <c r="AB31" s="152" t="s">
        <v>440</v>
      </c>
      <c r="AC31" s="2">
        <v>29</v>
      </c>
      <c r="AD31" s="151">
        <v>9.050000190734863</v>
      </c>
      <c r="AE31" s="253" t="s">
        <v>177</v>
      </c>
      <c r="AF31" s="1"/>
    </row>
    <row r="32" spans="1:32" ht="11.25" customHeight="1">
      <c r="A32" s="215">
        <v>30</v>
      </c>
      <c r="B32" s="207">
        <v>15.710000038146973</v>
      </c>
      <c r="C32" s="207">
        <v>15.930000305175781</v>
      </c>
      <c r="D32" s="207">
        <v>15.9399995803833</v>
      </c>
      <c r="E32" s="207">
        <v>15.430000305175781</v>
      </c>
      <c r="F32" s="207">
        <v>15.279999732971191</v>
      </c>
      <c r="G32" s="207">
        <v>15.199999809265137</v>
      </c>
      <c r="H32" s="207">
        <v>15.010000228881836</v>
      </c>
      <c r="I32" s="207">
        <v>14.800000190734863</v>
      </c>
      <c r="J32" s="207">
        <v>15.050000190734863</v>
      </c>
      <c r="K32" s="207">
        <v>15.130000114440918</v>
      </c>
      <c r="L32" s="207">
        <v>13.579999923706055</v>
      </c>
      <c r="M32" s="207">
        <v>13.5600004196167</v>
      </c>
      <c r="N32" s="207">
        <v>15.069999694824219</v>
      </c>
      <c r="O32" s="207">
        <v>15.84000015258789</v>
      </c>
      <c r="P32" s="207">
        <v>14.75</v>
      </c>
      <c r="Q32" s="207">
        <v>15.239999771118164</v>
      </c>
      <c r="R32" s="207">
        <v>13.289999961853027</v>
      </c>
      <c r="S32" s="207">
        <v>12.949999809265137</v>
      </c>
      <c r="T32" s="207">
        <v>12.779999732971191</v>
      </c>
      <c r="U32" s="207">
        <v>12.819999694824219</v>
      </c>
      <c r="V32" s="207">
        <v>12.90999984741211</v>
      </c>
      <c r="W32" s="207">
        <v>12.859999656677246</v>
      </c>
      <c r="X32" s="207">
        <v>12.739999771118164</v>
      </c>
      <c r="Y32" s="207">
        <v>12.4399995803833</v>
      </c>
      <c r="Z32" s="214">
        <f t="shared" si="0"/>
        <v>14.34624993801117</v>
      </c>
      <c r="AA32" s="151">
        <v>16.280000686645508</v>
      </c>
      <c r="AB32" s="152" t="s">
        <v>266</v>
      </c>
      <c r="AC32" s="2">
        <v>30</v>
      </c>
      <c r="AD32" s="151">
        <v>12.359999656677246</v>
      </c>
      <c r="AE32" s="253" t="s">
        <v>178</v>
      </c>
      <c r="AF32" s="1"/>
    </row>
    <row r="33" spans="1:32" ht="11.25" customHeight="1">
      <c r="A33" s="215">
        <v>31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14"/>
      <c r="AA33" s="151"/>
      <c r="AB33" s="152"/>
      <c r="AC33" s="2"/>
      <c r="AD33" s="151"/>
      <c r="AE33" s="253"/>
      <c r="AF33" s="1"/>
    </row>
    <row r="34" spans="1:32" ht="15" customHeight="1">
      <c r="A34" s="216" t="s">
        <v>64</v>
      </c>
      <c r="B34" s="217">
        <f aca="true" t="shared" si="1" ref="B34:Q34">AVERAGE(B3:B33)</f>
        <v>9.3292666832606</v>
      </c>
      <c r="C34" s="217">
        <f t="shared" si="1"/>
        <v>9.264133310317993</v>
      </c>
      <c r="D34" s="217">
        <f t="shared" si="1"/>
        <v>9.278800026575725</v>
      </c>
      <c r="E34" s="217">
        <f t="shared" si="1"/>
        <v>9.278766596317292</v>
      </c>
      <c r="F34" s="217">
        <f t="shared" si="1"/>
        <v>9.163499943415324</v>
      </c>
      <c r="G34" s="217">
        <f t="shared" si="1"/>
        <v>9.183366719881693</v>
      </c>
      <c r="H34" s="217">
        <f t="shared" si="1"/>
        <v>9.546433321634929</v>
      </c>
      <c r="I34" s="217">
        <f t="shared" si="1"/>
        <v>11.094633324940999</v>
      </c>
      <c r="J34" s="217">
        <f t="shared" si="1"/>
        <v>12.210599946975709</v>
      </c>
      <c r="K34" s="217">
        <f t="shared" si="1"/>
        <v>13.304000091552734</v>
      </c>
      <c r="L34" s="217">
        <f t="shared" si="1"/>
        <v>13.365999905268351</v>
      </c>
      <c r="M34" s="217">
        <f t="shared" si="1"/>
        <v>13.667666625976562</v>
      </c>
      <c r="N34" s="217">
        <f t="shared" si="1"/>
        <v>13.202333370844523</v>
      </c>
      <c r="O34" s="217">
        <f t="shared" si="1"/>
        <v>12.639300028483072</v>
      </c>
      <c r="P34" s="217">
        <f t="shared" si="1"/>
        <v>12.046633323033651</v>
      </c>
      <c r="Q34" s="217">
        <f t="shared" si="1"/>
        <v>11.419966665903727</v>
      </c>
      <c r="R34" s="217">
        <f>AVERAGE(R3:R33)</f>
        <v>10.621033271153768</v>
      </c>
      <c r="S34" s="217">
        <f aca="true" t="shared" si="2" ref="S34:Y34">AVERAGE(S3:S33)</f>
        <v>10.083299946784972</v>
      </c>
      <c r="T34" s="217">
        <f t="shared" si="2"/>
        <v>9.975466672579447</v>
      </c>
      <c r="U34" s="217">
        <f t="shared" si="2"/>
        <v>9.736000100771586</v>
      </c>
      <c r="V34" s="217">
        <f t="shared" si="2"/>
        <v>9.708399979273478</v>
      </c>
      <c r="W34" s="217">
        <f t="shared" si="2"/>
        <v>9.533033235867817</v>
      </c>
      <c r="X34" s="217">
        <f t="shared" si="2"/>
        <v>9.37913339138031</v>
      </c>
      <c r="Y34" s="217">
        <f t="shared" si="2"/>
        <v>9.42443331082662</v>
      </c>
      <c r="Z34" s="217">
        <f>AVERAGE(B3:Y33)</f>
        <v>10.68567499137587</v>
      </c>
      <c r="AA34" s="218">
        <f>(AVERAGE(最高))</f>
        <v>14.77733335494995</v>
      </c>
      <c r="AB34" s="219"/>
      <c r="AC34" s="220"/>
      <c r="AD34" s="218">
        <f>(AVERAGE(最低))</f>
        <v>6.965933279196421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65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66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67</v>
      </c>
      <c r="B38" s="201"/>
      <c r="C38" s="201"/>
      <c r="D38" s="154">
        <f>COUNTIF(mean,"&gt;=25")</f>
        <v>0</v>
      </c>
      <c r="E38" s="197"/>
      <c r="F38" s="197"/>
      <c r="G38" s="197"/>
      <c r="H38" s="197"/>
      <c r="I38" s="197"/>
    </row>
    <row r="39" spans="1:9" ht="11.25" customHeight="1">
      <c r="A39" s="198" t="s">
        <v>68</v>
      </c>
      <c r="B39" s="199"/>
      <c r="C39" s="199"/>
      <c r="D39" s="153">
        <f>COUNTIF(最低,"&lt;0")</f>
        <v>0</v>
      </c>
      <c r="E39" s="197"/>
      <c r="F39" s="197"/>
      <c r="G39" s="197"/>
      <c r="H39" s="197"/>
      <c r="I39" s="197"/>
    </row>
    <row r="40" spans="1:9" ht="11.25" customHeight="1">
      <c r="A40" s="200" t="s">
        <v>69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70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71</v>
      </c>
      <c r="B42" s="201"/>
      <c r="C42" s="201"/>
      <c r="D42" s="154">
        <f>COUNTIF(最高,"&gt;=25")</f>
        <v>0</v>
      </c>
      <c r="E42" s="197"/>
      <c r="F42" s="197"/>
      <c r="G42" s="197"/>
      <c r="H42" s="197"/>
      <c r="I42" s="197"/>
    </row>
    <row r="43" spans="1:9" ht="11.25" customHeight="1">
      <c r="A43" s="202" t="s">
        <v>72</v>
      </c>
      <c r="B43" s="203"/>
      <c r="C43" s="203"/>
      <c r="D43" s="155">
        <f>COUNTIF(最高,"&gt;=30")</f>
        <v>0</v>
      </c>
      <c r="E43" s="197"/>
      <c r="F43" s="197"/>
      <c r="G43" s="197"/>
      <c r="H43" s="197"/>
      <c r="I43" s="197"/>
    </row>
    <row r="44" spans="1:9" ht="11.25" customHeight="1">
      <c r="A44" s="197" t="s">
        <v>73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74</v>
      </c>
      <c r="B45" s="204"/>
      <c r="C45" s="204" t="s">
        <v>4</v>
      </c>
      <c r="D45" s="206" t="s">
        <v>7</v>
      </c>
      <c r="E45" s="197"/>
      <c r="F45" s="205" t="s">
        <v>75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22.190000534057617</v>
      </c>
      <c r="C46" s="3">
        <v>21</v>
      </c>
      <c r="D46" s="159" t="s">
        <v>155</v>
      </c>
      <c r="E46" s="197"/>
      <c r="F46" s="156"/>
      <c r="G46" s="157">
        <f>MIN(最低)</f>
        <v>0.7549999952316284</v>
      </c>
      <c r="H46" s="3">
        <v>23</v>
      </c>
      <c r="I46" s="255" t="s">
        <v>148</v>
      </c>
    </row>
    <row r="47" spans="1:9" ht="11.25" customHeight="1">
      <c r="A47" s="160"/>
      <c r="B47" s="161"/>
      <c r="C47" s="158"/>
      <c r="D47" s="162"/>
      <c r="E47" s="197"/>
      <c r="F47" s="160"/>
      <c r="G47" s="161"/>
      <c r="H47" s="167"/>
      <c r="I47" s="168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2003</v>
      </c>
      <c r="AA1" s="1" t="s">
        <v>2</v>
      </c>
      <c r="AB1" s="226">
        <v>12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12.390000343322754</v>
      </c>
      <c r="C3" s="207">
        <v>12.319999694824219</v>
      </c>
      <c r="D3" s="207">
        <v>12.15999984741211</v>
      </c>
      <c r="E3" s="207">
        <v>11.600000381469727</v>
      </c>
      <c r="F3" s="207">
        <v>11.210000038146973</v>
      </c>
      <c r="G3" s="207">
        <v>11.050000190734863</v>
      </c>
      <c r="H3" s="207">
        <v>10.949999809265137</v>
      </c>
      <c r="I3" s="207">
        <v>10.6899995803833</v>
      </c>
      <c r="J3" s="207">
        <v>10.609999656677246</v>
      </c>
      <c r="K3" s="207">
        <v>9.9399995803833</v>
      </c>
      <c r="L3" s="207">
        <v>9.989999771118164</v>
      </c>
      <c r="M3" s="207">
        <v>9.880000114440918</v>
      </c>
      <c r="N3" s="207">
        <v>9.609999656677246</v>
      </c>
      <c r="O3" s="207">
        <v>9.390000343322754</v>
      </c>
      <c r="P3" s="207">
        <v>9.260000228881836</v>
      </c>
      <c r="Q3" s="207">
        <v>9.3100004196167</v>
      </c>
      <c r="R3" s="207">
        <v>9.0600004196167</v>
      </c>
      <c r="S3" s="207">
        <v>8.970000267028809</v>
      </c>
      <c r="T3" s="207">
        <v>8.899999618530273</v>
      </c>
      <c r="U3" s="207">
        <v>9</v>
      </c>
      <c r="V3" s="207">
        <v>8.720000267028809</v>
      </c>
      <c r="W3" s="207">
        <v>8.399999618530273</v>
      </c>
      <c r="X3" s="207">
        <v>7.96999979019165</v>
      </c>
      <c r="Y3" s="207">
        <v>7.989999771118164</v>
      </c>
      <c r="Z3" s="214">
        <f aca="true" t="shared" si="0" ref="Z3:Z33">AVERAGE(B3:Y3)</f>
        <v>9.973749975363413</v>
      </c>
      <c r="AA3" s="151">
        <v>12.890000343322754</v>
      </c>
      <c r="AB3" s="152" t="s">
        <v>441</v>
      </c>
      <c r="AC3" s="2">
        <v>1</v>
      </c>
      <c r="AD3" s="151">
        <v>7.909999847412109</v>
      </c>
      <c r="AE3" s="253" t="s">
        <v>442</v>
      </c>
      <c r="AF3" s="1"/>
    </row>
    <row r="4" spans="1:32" ht="11.25" customHeight="1">
      <c r="A4" s="215">
        <v>2</v>
      </c>
      <c r="B4" s="207">
        <v>7.760000228881836</v>
      </c>
      <c r="C4" s="207">
        <v>7.880000114440918</v>
      </c>
      <c r="D4" s="207">
        <v>7.980000019073486</v>
      </c>
      <c r="E4" s="207">
        <v>8.449999809265137</v>
      </c>
      <c r="F4" s="207">
        <v>8.510000228881836</v>
      </c>
      <c r="G4" s="207">
        <v>8.460000038146973</v>
      </c>
      <c r="H4" s="207">
        <v>8.369999885559082</v>
      </c>
      <c r="I4" s="207">
        <v>8.369999885559082</v>
      </c>
      <c r="J4" s="207">
        <v>11.050000190734863</v>
      </c>
      <c r="K4" s="207">
        <v>12.470000267028809</v>
      </c>
      <c r="L4" s="207">
        <v>13.359999656677246</v>
      </c>
      <c r="M4" s="207">
        <v>13.430000305175781</v>
      </c>
      <c r="N4" s="207">
        <v>13.149999618530273</v>
      </c>
      <c r="O4" s="207">
        <v>13.199999809265137</v>
      </c>
      <c r="P4" s="207">
        <v>12.399999618530273</v>
      </c>
      <c r="Q4" s="207">
        <v>11.529999732971191</v>
      </c>
      <c r="R4" s="207">
        <v>10.430000305175781</v>
      </c>
      <c r="S4" s="208">
        <v>9.84000015258789</v>
      </c>
      <c r="T4" s="207">
        <v>9.220000267028809</v>
      </c>
      <c r="U4" s="207">
        <v>8.729999542236328</v>
      </c>
      <c r="V4" s="207">
        <v>6.2779998779296875</v>
      </c>
      <c r="W4" s="207">
        <v>5.86899995803833</v>
      </c>
      <c r="X4" s="207">
        <v>7.449999809265137</v>
      </c>
      <c r="Y4" s="207">
        <v>7.289999961853027</v>
      </c>
      <c r="Z4" s="214">
        <f t="shared" si="0"/>
        <v>9.644874970118204</v>
      </c>
      <c r="AA4" s="151">
        <v>13.90999984741211</v>
      </c>
      <c r="AB4" s="152" t="s">
        <v>241</v>
      </c>
      <c r="AC4" s="2">
        <v>2</v>
      </c>
      <c r="AD4" s="151">
        <v>5.521999835968018</v>
      </c>
      <c r="AE4" s="253" t="s">
        <v>411</v>
      </c>
      <c r="AF4" s="1"/>
    </row>
    <row r="5" spans="1:32" ht="11.25" customHeight="1">
      <c r="A5" s="215">
        <v>3</v>
      </c>
      <c r="B5" s="207">
        <v>6.668000221252441</v>
      </c>
      <c r="C5" s="207">
        <v>6.383999824523926</v>
      </c>
      <c r="D5" s="207">
        <v>6.689000129699707</v>
      </c>
      <c r="E5" s="207">
        <v>5.01800012588501</v>
      </c>
      <c r="F5" s="207">
        <v>4.691999912261963</v>
      </c>
      <c r="G5" s="207">
        <v>3.9779999256134033</v>
      </c>
      <c r="H5" s="207">
        <v>3.4110000133514404</v>
      </c>
      <c r="I5" s="207">
        <v>7.730000019073486</v>
      </c>
      <c r="J5" s="207">
        <v>9.510000228881836</v>
      </c>
      <c r="K5" s="207">
        <v>10.789999961853027</v>
      </c>
      <c r="L5" s="207">
        <v>11.220000267028809</v>
      </c>
      <c r="M5" s="207">
        <v>9.720000267028809</v>
      </c>
      <c r="N5" s="207">
        <v>9.079999923706055</v>
      </c>
      <c r="O5" s="207">
        <v>8.770000457763672</v>
      </c>
      <c r="P5" s="207">
        <v>8.229999542236328</v>
      </c>
      <c r="Q5" s="207">
        <v>6.172999858856201</v>
      </c>
      <c r="R5" s="207">
        <v>4.7129998207092285</v>
      </c>
      <c r="S5" s="207">
        <v>3.6730000972747803</v>
      </c>
      <c r="T5" s="207">
        <v>3.4210000038146973</v>
      </c>
      <c r="U5" s="207">
        <v>3.441999912261963</v>
      </c>
      <c r="V5" s="207">
        <v>3.36899995803833</v>
      </c>
      <c r="W5" s="207">
        <v>3.441999912261963</v>
      </c>
      <c r="X5" s="207">
        <v>3.4839999675750732</v>
      </c>
      <c r="Y5" s="207">
        <v>3.3369998931884766</v>
      </c>
      <c r="Z5" s="214">
        <f t="shared" si="0"/>
        <v>6.122666676839192</v>
      </c>
      <c r="AA5" s="151">
        <v>11.739999771118164</v>
      </c>
      <c r="AB5" s="152" t="s">
        <v>404</v>
      </c>
      <c r="AC5" s="2">
        <v>3</v>
      </c>
      <c r="AD5" s="151">
        <v>3.075000047683716</v>
      </c>
      <c r="AE5" s="253" t="s">
        <v>443</v>
      </c>
      <c r="AF5" s="1"/>
    </row>
    <row r="6" spans="1:32" ht="11.25" customHeight="1">
      <c r="A6" s="215">
        <v>4</v>
      </c>
      <c r="B6" s="207">
        <v>2.9590001106262207</v>
      </c>
      <c r="C6" s="207">
        <v>3.2850000858306885</v>
      </c>
      <c r="D6" s="207">
        <v>2.7070000171661377</v>
      </c>
      <c r="E6" s="207">
        <v>2.6549999713897705</v>
      </c>
      <c r="F6" s="207">
        <v>2.3510000705718994</v>
      </c>
      <c r="G6" s="207">
        <v>2.0989999771118164</v>
      </c>
      <c r="H6" s="207">
        <v>1.8990000486373901</v>
      </c>
      <c r="I6" s="207">
        <v>5.113999843597412</v>
      </c>
      <c r="J6" s="207">
        <v>8.350000381469727</v>
      </c>
      <c r="K6" s="207">
        <v>9.930000305175781</v>
      </c>
      <c r="L6" s="207">
        <v>10.420000076293945</v>
      </c>
      <c r="M6" s="207">
        <v>10.050000190734863</v>
      </c>
      <c r="N6" s="207">
        <v>9.4399995803833</v>
      </c>
      <c r="O6" s="207">
        <v>8.930000305175781</v>
      </c>
      <c r="P6" s="207">
        <v>7.909999847412109</v>
      </c>
      <c r="Q6" s="207">
        <v>6.203999996185303</v>
      </c>
      <c r="R6" s="207">
        <v>4.732999801635742</v>
      </c>
      <c r="S6" s="207">
        <v>3.263000011444092</v>
      </c>
      <c r="T6" s="207">
        <v>1.7619999647140503</v>
      </c>
      <c r="U6" s="207">
        <v>1.9520000219345093</v>
      </c>
      <c r="V6" s="207">
        <v>1.0069999694824219</v>
      </c>
      <c r="W6" s="207">
        <v>0.30399999022483826</v>
      </c>
      <c r="X6" s="207">
        <v>0.9649999737739563</v>
      </c>
      <c r="Y6" s="207">
        <v>0.12600000202655792</v>
      </c>
      <c r="Z6" s="214">
        <f t="shared" si="0"/>
        <v>4.517291689291596</v>
      </c>
      <c r="AA6" s="151">
        <v>11.3100004196167</v>
      </c>
      <c r="AB6" s="152" t="s">
        <v>444</v>
      </c>
      <c r="AC6" s="2">
        <v>4</v>
      </c>
      <c r="AD6" s="151">
        <v>0.08399999886751175</v>
      </c>
      <c r="AE6" s="253" t="s">
        <v>14</v>
      </c>
      <c r="AF6" s="1"/>
    </row>
    <row r="7" spans="1:32" ht="11.25" customHeight="1">
      <c r="A7" s="215">
        <v>5</v>
      </c>
      <c r="B7" s="207">
        <v>-0.1469999998807907</v>
      </c>
      <c r="C7" s="207">
        <v>-0.23100000619888306</v>
      </c>
      <c r="D7" s="207">
        <v>0.734000027179718</v>
      </c>
      <c r="E7" s="207">
        <v>0.6190000176429749</v>
      </c>
      <c r="F7" s="207">
        <v>-0.17800000309944153</v>
      </c>
      <c r="G7" s="207">
        <v>-0.6190000176429749</v>
      </c>
      <c r="H7" s="207">
        <v>-0.28299999237060547</v>
      </c>
      <c r="I7" s="207">
        <v>2.6449999809265137</v>
      </c>
      <c r="J7" s="207">
        <v>5.734000205993652</v>
      </c>
      <c r="K7" s="207">
        <v>6.238999843597412</v>
      </c>
      <c r="L7" s="207">
        <v>7.010000228881836</v>
      </c>
      <c r="M7" s="207">
        <v>7.309999942779541</v>
      </c>
      <c r="N7" s="207">
        <v>6.616000175476074</v>
      </c>
      <c r="O7" s="207">
        <v>6.3429999351501465</v>
      </c>
      <c r="P7" s="207">
        <v>6.3429999351501465</v>
      </c>
      <c r="Q7" s="207">
        <v>5.860000133514404</v>
      </c>
      <c r="R7" s="207">
        <v>5.396999835968018</v>
      </c>
      <c r="S7" s="207">
        <v>5.186999797821045</v>
      </c>
      <c r="T7" s="207">
        <v>5.270999908447266</v>
      </c>
      <c r="U7" s="207">
        <v>5.124000072479248</v>
      </c>
      <c r="V7" s="207">
        <v>5.261000156402588</v>
      </c>
      <c r="W7" s="207">
        <v>5.239999771118164</v>
      </c>
      <c r="X7" s="207">
        <v>4.756999969482422</v>
      </c>
      <c r="Y7" s="207">
        <v>4.672999858856201</v>
      </c>
      <c r="Z7" s="214">
        <f t="shared" si="0"/>
        <v>3.954374990736445</v>
      </c>
      <c r="AA7" s="151">
        <v>7.789999961853027</v>
      </c>
      <c r="AB7" s="152" t="s">
        <v>431</v>
      </c>
      <c r="AC7" s="2">
        <v>5</v>
      </c>
      <c r="AD7" s="151">
        <v>-1.0069999694824219</v>
      </c>
      <c r="AE7" s="253" t="s">
        <v>104</v>
      </c>
      <c r="AF7" s="1"/>
    </row>
    <row r="8" spans="1:32" ht="11.25" customHeight="1">
      <c r="A8" s="215">
        <v>6</v>
      </c>
      <c r="B8" s="207">
        <v>4.798999786376953</v>
      </c>
      <c r="C8" s="207">
        <v>4.872000217437744</v>
      </c>
      <c r="D8" s="207">
        <v>5.197999954223633</v>
      </c>
      <c r="E8" s="207">
        <v>6.15500020980835</v>
      </c>
      <c r="F8" s="207">
        <v>6.281000137329102</v>
      </c>
      <c r="G8" s="207">
        <v>6.5960001945495605</v>
      </c>
      <c r="H8" s="207">
        <v>7.150000095367432</v>
      </c>
      <c r="I8" s="207">
        <v>8.1899995803833</v>
      </c>
      <c r="J8" s="207">
        <v>8.930000305175781</v>
      </c>
      <c r="K8" s="207">
        <v>10.460000038146973</v>
      </c>
      <c r="L8" s="207">
        <v>11.220000267028809</v>
      </c>
      <c r="M8" s="207">
        <v>10.680000305175781</v>
      </c>
      <c r="N8" s="207">
        <v>10.359999656677246</v>
      </c>
      <c r="O8" s="207">
        <v>9.40999984741211</v>
      </c>
      <c r="P8" s="207">
        <v>9.59000015258789</v>
      </c>
      <c r="Q8" s="207">
        <v>8.960000038146973</v>
      </c>
      <c r="R8" s="207">
        <v>9.270000457763672</v>
      </c>
      <c r="S8" s="207">
        <v>9.489999771118164</v>
      </c>
      <c r="T8" s="207">
        <v>10.359999656677246</v>
      </c>
      <c r="U8" s="207">
        <v>9.729999542236328</v>
      </c>
      <c r="V8" s="207">
        <v>9.989999771118164</v>
      </c>
      <c r="W8" s="207">
        <v>10</v>
      </c>
      <c r="X8" s="207">
        <v>8.859999656677246</v>
      </c>
      <c r="Y8" s="207">
        <v>7.679999828338623</v>
      </c>
      <c r="Z8" s="214">
        <f t="shared" si="0"/>
        <v>8.509624977906546</v>
      </c>
      <c r="AA8" s="151">
        <v>11.859999656677246</v>
      </c>
      <c r="AB8" s="152" t="s">
        <v>27</v>
      </c>
      <c r="AC8" s="2">
        <v>6</v>
      </c>
      <c r="AD8" s="151">
        <v>4.578000068664551</v>
      </c>
      <c r="AE8" s="253" t="s">
        <v>203</v>
      </c>
      <c r="AF8" s="1"/>
    </row>
    <row r="9" spans="1:32" ht="11.25" customHeight="1">
      <c r="A9" s="215">
        <v>7</v>
      </c>
      <c r="B9" s="207">
        <v>7.539999961853027</v>
      </c>
      <c r="C9" s="207">
        <v>6.670000076293945</v>
      </c>
      <c r="D9" s="207">
        <v>6.0920000076293945</v>
      </c>
      <c r="E9" s="207">
        <v>5.9029998779296875</v>
      </c>
      <c r="F9" s="207">
        <v>5.703000068664551</v>
      </c>
      <c r="G9" s="207">
        <v>5.197999954223633</v>
      </c>
      <c r="H9" s="207">
        <v>5.429999828338623</v>
      </c>
      <c r="I9" s="207">
        <v>9.329999923706055</v>
      </c>
      <c r="J9" s="207">
        <v>12.5</v>
      </c>
      <c r="K9" s="207">
        <v>13.390000343322754</v>
      </c>
      <c r="L9" s="207">
        <v>13.170000076293945</v>
      </c>
      <c r="M9" s="207">
        <v>11.619999885559082</v>
      </c>
      <c r="N9" s="207">
        <v>9.8100004196167</v>
      </c>
      <c r="O9" s="207">
        <v>8.520000457763672</v>
      </c>
      <c r="P9" s="207">
        <v>7.690000057220459</v>
      </c>
      <c r="Q9" s="207">
        <v>6.426000118255615</v>
      </c>
      <c r="R9" s="207">
        <v>4.4720001220703125</v>
      </c>
      <c r="S9" s="207">
        <v>3.453000068664551</v>
      </c>
      <c r="T9" s="207">
        <v>2.9700000286102295</v>
      </c>
      <c r="U9" s="207">
        <v>0.9020000100135803</v>
      </c>
      <c r="V9" s="207">
        <v>0.2409999966621399</v>
      </c>
      <c r="W9" s="207">
        <v>-0.25200000405311584</v>
      </c>
      <c r="X9" s="207">
        <v>-0.5249999761581421</v>
      </c>
      <c r="Y9" s="207">
        <v>-0.28299999237060547</v>
      </c>
      <c r="Z9" s="214">
        <f t="shared" si="0"/>
        <v>6.082083387921254</v>
      </c>
      <c r="AA9" s="151">
        <v>14.25</v>
      </c>
      <c r="AB9" s="152" t="s">
        <v>445</v>
      </c>
      <c r="AC9" s="2">
        <v>7</v>
      </c>
      <c r="AD9" s="151">
        <v>-0.8080000281333923</v>
      </c>
      <c r="AE9" s="253" t="s">
        <v>446</v>
      </c>
      <c r="AF9" s="1"/>
    </row>
    <row r="10" spans="1:32" ht="11.25" customHeight="1">
      <c r="A10" s="215">
        <v>8</v>
      </c>
      <c r="B10" s="207">
        <v>-0.25200000405311584</v>
      </c>
      <c r="C10" s="207">
        <v>-0.03200000151991844</v>
      </c>
      <c r="D10" s="207">
        <v>-0.2619999945163727</v>
      </c>
      <c r="E10" s="207">
        <v>-0.703000009059906</v>
      </c>
      <c r="F10" s="207">
        <v>-0.49300000071525574</v>
      </c>
      <c r="G10" s="207">
        <v>0.671999990940094</v>
      </c>
      <c r="H10" s="207">
        <v>0.7450000047683716</v>
      </c>
      <c r="I10" s="207">
        <v>2.7829999923706055</v>
      </c>
      <c r="J10" s="207">
        <v>5.335999965667725</v>
      </c>
      <c r="K10" s="207">
        <v>6.019000053405762</v>
      </c>
      <c r="L10" s="207">
        <v>6.639999866485596</v>
      </c>
      <c r="M10" s="207">
        <v>7.5</v>
      </c>
      <c r="N10" s="207">
        <v>7.46999979019165</v>
      </c>
      <c r="O10" s="207">
        <v>7.639999866485596</v>
      </c>
      <c r="P10" s="207">
        <v>5.849999904632568</v>
      </c>
      <c r="Q10" s="207">
        <v>4.736000061035156</v>
      </c>
      <c r="R10" s="207">
        <v>3.4649999141693115</v>
      </c>
      <c r="S10" s="207">
        <v>2.5299999713897705</v>
      </c>
      <c r="T10" s="207">
        <v>2.2669999599456787</v>
      </c>
      <c r="U10" s="207">
        <v>2.256999969482422</v>
      </c>
      <c r="V10" s="207">
        <v>1.815999984741211</v>
      </c>
      <c r="W10" s="207">
        <v>1.375</v>
      </c>
      <c r="X10" s="207">
        <v>1.2170000076293945</v>
      </c>
      <c r="Y10" s="207">
        <v>0.9449999928474426</v>
      </c>
      <c r="Z10" s="214">
        <f t="shared" si="0"/>
        <v>2.8967083035968244</v>
      </c>
      <c r="AA10" s="151">
        <v>8.6899995803833</v>
      </c>
      <c r="AB10" s="152" t="s">
        <v>16</v>
      </c>
      <c r="AC10" s="2">
        <v>8</v>
      </c>
      <c r="AD10" s="151">
        <v>-0.8809999823570251</v>
      </c>
      <c r="AE10" s="253" t="s">
        <v>447</v>
      </c>
      <c r="AF10" s="1"/>
    </row>
    <row r="11" spans="1:32" ht="11.25" customHeight="1">
      <c r="A11" s="215">
        <v>9</v>
      </c>
      <c r="B11" s="207">
        <v>0.7239999771118164</v>
      </c>
      <c r="C11" s="207">
        <v>0.6399999856948853</v>
      </c>
      <c r="D11" s="207">
        <v>0.12600000202655792</v>
      </c>
      <c r="E11" s="207">
        <v>-0.010999999940395355</v>
      </c>
      <c r="F11" s="207">
        <v>0.41999998688697815</v>
      </c>
      <c r="G11" s="207">
        <v>0.5669999718666077</v>
      </c>
      <c r="H11" s="207">
        <v>0.8289999961853027</v>
      </c>
      <c r="I11" s="207">
        <v>6.105000019073486</v>
      </c>
      <c r="J11" s="207">
        <v>7.440000057220459</v>
      </c>
      <c r="K11" s="207">
        <v>6.502999782562256</v>
      </c>
      <c r="L11" s="207">
        <v>7.440000057220459</v>
      </c>
      <c r="M11" s="207">
        <v>7.159999847412109</v>
      </c>
      <c r="N11" s="207">
        <v>6.808000087738037</v>
      </c>
      <c r="O11" s="207">
        <v>6.870999813079834</v>
      </c>
      <c r="P11" s="207">
        <v>5.5879998207092285</v>
      </c>
      <c r="Q11" s="207">
        <v>4.295000076293945</v>
      </c>
      <c r="R11" s="207">
        <v>3.0869998931884766</v>
      </c>
      <c r="S11" s="207">
        <v>3.140000104904175</v>
      </c>
      <c r="T11" s="207">
        <v>3.632999897003174</v>
      </c>
      <c r="U11" s="207">
        <v>2.4779999256134033</v>
      </c>
      <c r="V11" s="207">
        <v>2.4670000076293945</v>
      </c>
      <c r="W11" s="207">
        <v>2.121000051498413</v>
      </c>
      <c r="X11" s="207">
        <v>1.0390000343322754</v>
      </c>
      <c r="Y11" s="207">
        <v>2.424999952316284</v>
      </c>
      <c r="Z11" s="214">
        <f t="shared" si="0"/>
        <v>3.412291639484465</v>
      </c>
      <c r="AA11" s="151">
        <v>8.130000114440918</v>
      </c>
      <c r="AB11" s="152" t="s">
        <v>448</v>
      </c>
      <c r="AC11" s="2">
        <v>9</v>
      </c>
      <c r="AD11" s="151">
        <v>-0.19900000095367432</v>
      </c>
      <c r="AE11" s="253" t="s">
        <v>449</v>
      </c>
      <c r="AF11" s="1"/>
    </row>
    <row r="12" spans="1:32" ht="11.25" customHeight="1">
      <c r="A12" s="223">
        <v>10</v>
      </c>
      <c r="B12" s="209">
        <v>0.7559999823570251</v>
      </c>
      <c r="C12" s="209">
        <v>-0.5979999899864197</v>
      </c>
      <c r="D12" s="209">
        <v>-1.1440000534057617</v>
      </c>
      <c r="E12" s="209">
        <v>-1.3949999809265137</v>
      </c>
      <c r="F12" s="209">
        <v>-1.4479999542236328</v>
      </c>
      <c r="G12" s="209">
        <v>-1.3960000276565552</v>
      </c>
      <c r="H12" s="209">
        <v>-1.3849999904632568</v>
      </c>
      <c r="I12" s="209">
        <v>2.9089999198913574</v>
      </c>
      <c r="J12" s="209">
        <v>5.053999900817871</v>
      </c>
      <c r="K12" s="209">
        <v>6.724999904632568</v>
      </c>
      <c r="L12" s="209">
        <v>8.600000381469727</v>
      </c>
      <c r="M12" s="209">
        <v>7.449999809265137</v>
      </c>
      <c r="N12" s="209">
        <v>6.386000156402588</v>
      </c>
      <c r="O12" s="209">
        <v>5.892000198364258</v>
      </c>
      <c r="P12" s="209">
        <v>4.0320000648498535</v>
      </c>
      <c r="Q12" s="209">
        <v>2.5510001182556152</v>
      </c>
      <c r="R12" s="209">
        <v>1.0069999694824219</v>
      </c>
      <c r="S12" s="209">
        <v>0.703000009059906</v>
      </c>
      <c r="T12" s="209">
        <v>0.9340000152587891</v>
      </c>
      <c r="U12" s="209">
        <v>0.7139999866485596</v>
      </c>
      <c r="V12" s="209">
        <v>0.13600000739097595</v>
      </c>
      <c r="W12" s="209">
        <v>0.4410000145435333</v>
      </c>
      <c r="X12" s="209">
        <v>0.7979999780654907</v>
      </c>
      <c r="Y12" s="209">
        <v>0.041999999433755875</v>
      </c>
      <c r="Z12" s="224">
        <f t="shared" si="0"/>
        <v>1.9901666841469705</v>
      </c>
      <c r="AA12" s="157">
        <v>8.649999618530273</v>
      </c>
      <c r="AB12" s="210" t="s">
        <v>450</v>
      </c>
      <c r="AC12" s="211">
        <v>10</v>
      </c>
      <c r="AD12" s="157">
        <v>-1.6790000200271606</v>
      </c>
      <c r="AE12" s="254" t="s">
        <v>84</v>
      </c>
      <c r="AF12" s="1"/>
    </row>
    <row r="13" spans="1:32" ht="11.25" customHeight="1">
      <c r="A13" s="215">
        <v>11</v>
      </c>
      <c r="B13" s="207">
        <v>-0.13600000739097595</v>
      </c>
      <c r="C13" s="207">
        <v>-0.020999999716877937</v>
      </c>
      <c r="D13" s="207">
        <v>-0.09399999678134918</v>
      </c>
      <c r="E13" s="207">
        <v>0.30399999022483826</v>
      </c>
      <c r="F13" s="207">
        <v>1.0709999799728394</v>
      </c>
      <c r="G13" s="207">
        <v>0.9449999928474426</v>
      </c>
      <c r="H13" s="207">
        <v>0.9660000205039978</v>
      </c>
      <c r="I13" s="207">
        <v>3.2139999866485596</v>
      </c>
      <c r="J13" s="207">
        <v>4.47599983215332</v>
      </c>
      <c r="K13" s="207">
        <v>5.853000164031982</v>
      </c>
      <c r="L13" s="207">
        <v>6.041999816894531</v>
      </c>
      <c r="M13" s="207">
        <v>5.968999862670898</v>
      </c>
      <c r="N13" s="207">
        <v>6.011000156402588</v>
      </c>
      <c r="O13" s="207">
        <v>4.843999862670898</v>
      </c>
      <c r="P13" s="207">
        <v>3.4660000801086426</v>
      </c>
      <c r="Q13" s="207">
        <v>3.130000114440918</v>
      </c>
      <c r="R13" s="207">
        <v>3.0360000133514404</v>
      </c>
      <c r="S13" s="207">
        <v>3.078000068664551</v>
      </c>
      <c r="T13" s="207">
        <v>3.25600004196167</v>
      </c>
      <c r="U13" s="207">
        <v>3.5190000534057617</v>
      </c>
      <c r="V13" s="207">
        <v>4.045000076293945</v>
      </c>
      <c r="W13" s="207">
        <v>5.01200008392334</v>
      </c>
      <c r="X13" s="207">
        <v>5.474999904632568</v>
      </c>
      <c r="Y13" s="207">
        <v>5.885000228881836</v>
      </c>
      <c r="Z13" s="214">
        <f t="shared" si="0"/>
        <v>3.3060833469498903</v>
      </c>
      <c r="AA13" s="151">
        <v>6.190000057220459</v>
      </c>
      <c r="AB13" s="152" t="s">
        <v>225</v>
      </c>
      <c r="AC13" s="2">
        <v>11</v>
      </c>
      <c r="AD13" s="151">
        <v>-0.28299999237060547</v>
      </c>
      <c r="AE13" s="253" t="s">
        <v>380</v>
      </c>
      <c r="AF13" s="1"/>
    </row>
    <row r="14" spans="1:32" ht="11.25" customHeight="1">
      <c r="A14" s="215">
        <v>12</v>
      </c>
      <c r="B14" s="207">
        <v>6.201000213623047</v>
      </c>
      <c r="C14" s="207">
        <v>6.359000205993652</v>
      </c>
      <c r="D14" s="207">
        <v>6.664000034332275</v>
      </c>
      <c r="E14" s="207">
        <v>6.980000019073486</v>
      </c>
      <c r="F14" s="207">
        <v>6.947999954223633</v>
      </c>
      <c r="G14" s="207">
        <v>6.906000137329102</v>
      </c>
      <c r="H14" s="207">
        <v>7.059999942779541</v>
      </c>
      <c r="I14" s="207">
        <v>7.059999942779541</v>
      </c>
      <c r="J14" s="207">
        <v>7.800000190734863</v>
      </c>
      <c r="K14" s="207">
        <v>7.599999904632568</v>
      </c>
      <c r="L14" s="207">
        <v>6.696000099182129</v>
      </c>
      <c r="M14" s="207">
        <v>7.550000190734863</v>
      </c>
      <c r="N14" s="207">
        <v>7.929999828338623</v>
      </c>
      <c r="O14" s="207">
        <v>8.010000228881836</v>
      </c>
      <c r="P14" s="207">
        <v>8</v>
      </c>
      <c r="Q14" s="207">
        <v>7.170000076293945</v>
      </c>
      <c r="R14" s="207">
        <v>5.748000144958496</v>
      </c>
      <c r="S14" s="207">
        <v>4.4019999504089355</v>
      </c>
      <c r="T14" s="207">
        <v>3.9189999103546143</v>
      </c>
      <c r="U14" s="207">
        <v>3.497999906539917</v>
      </c>
      <c r="V14" s="207">
        <v>3.193000078201294</v>
      </c>
      <c r="W14" s="207">
        <v>3.634999990463257</v>
      </c>
      <c r="X14" s="207">
        <v>2.6570000648498535</v>
      </c>
      <c r="Y14" s="207">
        <v>3.6670000553131104</v>
      </c>
      <c r="Z14" s="214">
        <f t="shared" si="0"/>
        <v>6.068875044584274</v>
      </c>
      <c r="AA14" s="151">
        <v>8.300000190734863</v>
      </c>
      <c r="AB14" s="152" t="s">
        <v>269</v>
      </c>
      <c r="AC14" s="2">
        <v>12</v>
      </c>
      <c r="AD14" s="151">
        <v>2.4679999351501465</v>
      </c>
      <c r="AE14" s="253" t="s">
        <v>446</v>
      </c>
      <c r="AF14" s="1"/>
    </row>
    <row r="15" spans="1:32" ht="11.25" customHeight="1">
      <c r="A15" s="215">
        <v>13</v>
      </c>
      <c r="B15" s="207">
        <v>2.194999933242798</v>
      </c>
      <c r="C15" s="207">
        <v>1.4490000009536743</v>
      </c>
      <c r="D15" s="207">
        <v>0.9869999885559082</v>
      </c>
      <c r="E15" s="207">
        <v>1.1970000267028809</v>
      </c>
      <c r="F15" s="207">
        <v>0.9980000257492065</v>
      </c>
      <c r="G15" s="207">
        <v>0.6190000176429749</v>
      </c>
      <c r="H15" s="207">
        <v>0.7459999918937683</v>
      </c>
      <c r="I15" s="207">
        <v>4.5289998054504395</v>
      </c>
      <c r="J15" s="207">
        <v>8.289999961853027</v>
      </c>
      <c r="K15" s="207">
        <v>8.199999809265137</v>
      </c>
      <c r="L15" s="207">
        <v>10.039999961853027</v>
      </c>
      <c r="M15" s="207">
        <v>9</v>
      </c>
      <c r="N15" s="207">
        <v>9.270000457763672</v>
      </c>
      <c r="O15" s="207">
        <v>7.409999847412109</v>
      </c>
      <c r="P15" s="207">
        <v>5.810999870300293</v>
      </c>
      <c r="Q15" s="207">
        <v>4.548999786376953</v>
      </c>
      <c r="R15" s="207">
        <v>3.3299999237060547</v>
      </c>
      <c r="S15" s="207">
        <v>3.0250000953674316</v>
      </c>
      <c r="T15" s="207">
        <v>2.0899999141693115</v>
      </c>
      <c r="U15" s="207">
        <v>1.5540000200271606</v>
      </c>
      <c r="V15" s="207">
        <v>1.3860000371932983</v>
      </c>
      <c r="W15" s="207">
        <v>1.312999963760376</v>
      </c>
      <c r="X15" s="207">
        <v>1.7330000400543213</v>
      </c>
      <c r="Y15" s="207">
        <v>1.659000039100647</v>
      </c>
      <c r="Z15" s="214">
        <f t="shared" si="0"/>
        <v>3.807499979933103</v>
      </c>
      <c r="AA15" s="151">
        <v>10.1899995803833</v>
      </c>
      <c r="AB15" s="152" t="s">
        <v>243</v>
      </c>
      <c r="AC15" s="2">
        <v>13</v>
      </c>
      <c r="AD15" s="151">
        <v>0.4410000145435333</v>
      </c>
      <c r="AE15" s="253" t="s">
        <v>451</v>
      </c>
      <c r="AF15" s="1"/>
    </row>
    <row r="16" spans="1:32" ht="11.25" customHeight="1">
      <c r="A16" s="215">
        <v>14</v>
      </c>
      <c r="B16" s="207">
        <v>1.5019999742507935</v>
      </c>
      <c r="C16" s="207">
        <v>1.1339999437332153</v>
      </c>
      <c r="D16" s="207">
        <v>0.9139999747276306</v>
      </c>
      <c r="E16" s="207">
        <v>0.8930000066757202</v>
      </c>
      <c r="F16" s="207">
        <v>1.3650000095367432</v>
      </c>
      <c r="G16" s="207">
        <v>0.9660000205039978</v>
      </c>
      <c r="H16" s="207">
        <v>0.4830000102519989</v>
      </c>
      <c r="I16" s="207">
        <v>3.6989998817443848</v>
      </c>
      <c r="J16" s="207">
        <v>8.050000190734863</v>
      </c>
      <c r="K16" s="207">
        <v>9.369999885559082</v>
      </c>
      <c r="L16" s="207">
        <v>10.390000343322754</v>
      </c>
      <c r="M16" s="207">
        <v>10.140000343322754</v>
      </c>
      <c r="N16" s="207">
        <v>9.239999771118164</v>
      </c>
      <c r="O16" s="207">
        <v>9.229999542236328</v>
      </c>
      <c r="P16" s="207">
        <v>7.409999847412109</v>
      </c>
      <c r="Q16" s="207">
        <v>7.650000095367432</v>
      </c>
      <c r="R16" s="207">
        <v>5.49399995803833</v>
      </c>
      <c r="S16" s="207">
        <v>4.10699987411499</v>
      </c>
      <c r="T16" s="207">
        <v>3.4549999237060547</v>
      </c>
      <c r="U16" s="207">
        <v>3.171999931335449</v>
      </c>
      <c r="V16" s="207">
        <v>2.0999999046325684</v>
      </c>
      <c r="W16" s="207">
        <v>1.8270000219345093</v>
      </c>
      <c r="X16" s="207">
        <v>1.3329999446868896</v>
      </c>
      <c r="Y16" s="207">
        <v>1.059999942779541</v>
      </c>
      <c r="Z16" s="214">
        <f t="shared" si="0"/>
        <v>4.374333305905263</v>
      </c>
      <c r="AA16" s="151">
        <v>10.699999809265137</v>
      </c>
      <c r="AB16" s="152" t="s">
        <v>253</v>
      </c>
      <c r="AC16" s="2">
        <v>14</v>
      </c>
      <c r="AD16" s="151">
        <v>0.3880000114440918</v>
      </c>
      <c r="AE16" s="253" t="s">
        <v>52</v>
      </c>
      <c r="AF16" s="1"/>
    </row>
    <row r="17" spans="1:32" ht="11.25" customHeight="1">
      <c r="A17" s="215">
        <v>15</v>
      </c>
      <c r="B17" s="207">
        <v>1.3550000190734863</v>
      </c>
      <c r="C17" s="207">
        <v>1.2599999904632568</v>
      </c>
      <c r="D17" s="207">
        <v>1.0709999799728394</v>
      </c>
      <c r="E17" s="207">
        <v>1.5959999561309814</v>
      </c>
      <c r="F17" s="207">
        <v>1.5230000019073486</v>
      </c>
      <c r="G17" s="207">
        <v>1.2289999723434448</v>
      </c>
      <c r="H17" s="207">
        <v>1.312999963760376</v>
      </c>
      <c r="I17" s="207">
        <v>4.317999839782715</v>
      </c>
      <c r="J17" s="207">
        <v>7.659999847412109</v>
      </c>
      <c r="K17" s="207">
        <v>9.619999885559082</v>
      </c>
      <c r="L17" s="207">
        <v>9.949999809265137</v>
      </c>
      <c r="M17" s="207">
        <v>9.829999923706055</v>
      </c>
      <c r="N17" s="207">
        <v>9.069999694824219</v>
      </c>
      <c r="O17" s="207">
        <v>9</v>
      </c>
      <c r="P17" s="207">
        <v>6.48199987411499</v>
      </c>
      <c r="Q17" s="207">
        <v>5.304999828338623</v>
      </c>
      <c r="R17" s="207">
        <v>4.064000129699707</v>
      </c>
      <c r="S17" s="207">
        <v>3.571000099182129</v>
      </c>
      <c r="T17" s="207">
        <v>3.2339999675750732</v>
      </c>
      <c r="U17" s="207">
        <v>3.3499999046325684</v>
      </c>
      <c r="V17" s="207">
        <v>3.2139999866485596</v>
      </c>
      <c r="W17" s="207">
        <v>2.9509999752044678</v>
      </c>
      <c r="X17" s="207">
        <v>2.677999973297119</v>
      </c>
      <c r="Y17" s="207">
        <v>2.1740000247955322</v>
      </c>
      <c r="Z17" s="214">
        <f t="shared" si="0"/>
        <v>4.409083276987076</v>
      </c>
      <c r="AA17" s="151">
        <v>10.6899995803833</v>
      </c>
      <c r="AB17" s="152" t="s">
        <v>22</v>
      </c>
      <c r="AC17" s="2">
        <v>15</v>
      </c>
      <c r="AD17" s="151">
        <v>1.0290000438690186</v>
      </c>
      <c r="AE17" s="253" t="s">
        <v>154</v>
      </c>
      <c r="AF17" s="1"/>
    </row>
    <row r="18" spans="1:32" ht="11.25" customHeight="1">
      <c r="A18" s="215">
        <v>16</v>
      </c>
      <c r="B18" s="207">
        <v>2.436000108718872</v>
      </c>
      <c r="C18" s="207">
        <v>1.8270000219345093</v>
      </c>
      <c r="D18" s="207">
        <v>1.2070000171661377</v>
      </c>
      <c r="E18" s="207">
        <v>0.8190000057220459</v>
      </c>
      <c r="F18" s="207">
        <v>0.45100000500679016</v>
      </c>
      <c r="G18" s="207">
        <v>1.1660000085830688</v>
      </c>
      <c r="H18" s="207">
        <v>2.615000009536743</v>
      </c>
      <c r="I18" s="207">
        <v>5.285999774932861</v>
      </c>
      <c r="J18" s="207">
        <v>5.170000076293945</v>
      </c>
      <c r="K18" s="207">
        <v>5.696000099182129</v>
      </c>
      <c r="L18" s="207">
        <v>6.927000045776367</v>
      </c>
      <c r="M18" s="207">
        <v>7.21999979019165</v>
      </c>
      <c r="N18" s="207">
        <v>6.769000053405762</v>
      </c>
      <c r="O18" s="207">
        <v>6.8429999351501465</v>
      </c>
      <c r="P18" s="207">
        <v>6.515999794006348</v>
      </c>
      <c r="Q18" s="207">
        <v>5.579999923706055</v>
      </c>
      <c r="R18" s="207">
        <v>4.465000152587891</v>
      </c>
      <c r="S18" s="207">
        <v>3.9609999656677246</v>
      </c>
      <c r="T18" s="207">
        <v>3.7190001010894775</v>
      </c>
      <c r="U18" s="207">
        <v>1.86899995803833</v>
      </c>
      <c r="V18" s="207">
        <v>-0.041999999433755875</v>
      </c>
      <c r="W18" s="207">
        <v>0.5559999942779541</v>
      </c>
      <c r="X18" s="207">
        <v>-0.5139999985694885</v>
      </c>
      <c r="Y18" s="207">
        <v>-1.0290000438690186</v>
      </c>
      <c r="Z18" s="214">
        <f t="shared" si="0"/>
        <v>3.313041658295939</v>
      </c>
      <c r="AA18" s="151">
        <v>8.279999732971191</v>
      </c>
      <c r="AB18" s="152" t="s">
        <v>319</v>
      </c>
      <c r="AC18" s="2">
        <v>16</v>
      </c>
      <c r="AD18" s="151">
        <v>-1.1339999437332153</v>
      </c>
      <c r="AE18" s="253" t="s">
        <v>452</v>
      </c>
      <c r="AF18" s="1"/>
    </row>
    <row r="19" spans="1:32" ht="11.25" customHeight="1">
      <c r="A19" s="215">
        <v>17</v>
      </c>
      <c r="B19" s="207">
        <v>-1.2280000448226929</v>
      </c>
      <c r="C19" s="207">
        <v>-1.3650000095367432</v>
      </c>
      <c r="D19" s="207">
        <v>-1.5740000009536743</v>
      </c>
      <c r="E19" s="207">
        <v>-1.2910000085830688</v>
      </c>
      <c r="F19" s="207">
        <v>-1.3539999723434448</v>
      </c>
      <c r="G19" s="207">
        <v>-1.1649999618530273</v>
      </c>
      <c r="H19" s="207">
        <v>-0.9660000205039978</v>
      </c>
      <c r="I19" s="207">
        <v>1.3760000467300415</v>
      </c>
      <c r="J19" s="207">
        <v>2.8469998836517334</v>
      </c>
      <c r="K19" s="207">
        <v>4.960999965667725</v>
      </c>
      <c r="L19" s="207">
        <v>5.107999801635742</v>
      </c>
      <c r="M19" s="207">
        <v>4.329999923706055</v>
      </c>
      <c r="N19" s="207">
        <v>4.445000171661377</v>
      </c>
      <c r="O19" s="207">
        <v>4.686999797821045</v>
      </c>
      <c r="P19" s="207">
        <v>4.414000034332275</v>
      </c>
      <c r="Q19" s="207">
        <v>4.9079999923706055</v>
      </c>
      <c r="R19" s="207">
        <v>4.656000137329102</v>
      </c>
      <c r="S19" s="207">
        <v>3.4779999256134033</v>
      </c>
      <c r="T19" s="207">
        <v>1.680999994277954</v>
      </c>
      <c r="U19" s="207">
        <v>1.4390000104904175</v>
      </c>
      <c r="V19" s="207">
        <v>1.0920000076293945</v>
      </c>
      <c r="W19" s="207">
        <v>1.2920000553131104</v>
      </c>
      <c r="X19" s="207">
        <v>2.384999990463257</v>
      </c>
      <c r="Y19" s="207">
        <v>3.447000026702881</v>
      </c>
      <c r="Z19" s="214">
        <f t="shared" si="0"/>
        <v>1.9834583227833111</v>
      </c>
      <c r="AA19" s="151">
        <v>5.5920000076293945</v>
      </c>
      <c r="AB19" s="152" t="s">
        <v>129</v>
      </c>
      <c r="AC19" s="2">
        <v>17</v>
      </c>
      <c r="AD19" s="151">
        <v>-1.6059999465942383</v>
      </c>
      <c r="AE19" s="253" t="s">
        <v>34</v>
      </c>
      <c r="AF19" s="1"/>
    </row>
    <row r="20" spans="1:32" ht="11.25" customHeight="1">
      <c r="A20" s="215">
        <v>18</v>
      </c>
      <c r="B20" s="207">
        <v>2.7839999198913574</v>
      </c>
      <c r="C20" s="207">
        <v>2.0799999237060547</v>
      </c>
      <c r="D20" s="207">
        <v>0.6510000228881836</v>
      </c>
      <c r="E20" s="207">
        <v>0.5460000038146973</v>
      </c>
      <c r="F20" s="207">
        <v>0.2630000114440918</v>
      </c>
      <c r="G20" s="207">
        <v>0.23100000619888306</v>
      </c>
      <c r="H20" s="207">
        <v>2.878999948501587</v>
      </c>
      <c r="I20" s="207">
        <v>4.320000171661377</v>
      </c>
      <c r="J20" s="207">
        <v>6.718999862670898</v>
      </c>
      <c r="K20" s="207">
        <v>7.699999809265137</v>
      </c>
      <c r="L20" s="207">
        <v>8.399999618530273</v>
      </c>
      <c r="M20" s="207">
        <v>8.489999771118164</v>
      </c>
      <c r="N20" s="207">
        <v>8.069999694824219</v>
      </c>
      <c r="O20" s="207">
        <v>7.639999866485596</v>
      </c>
      <c r="P20" s="207">
        <v>7.309999942779541</v>
      </c>
      <c r="Q20" s="207">
        <v>6.052999973297119</v>
      </c>
      <c r="R20" s="207">
        <v>2.825000047683716</v>
      </c>
      <c r="S20" s="207">
        <v>3.740000009536743</v>
      </c>
      <c r="T20" s="207">
        <v>3.434999942779541</v>
      </c>
      <c r="U20" s="207">
        <v>2.4579999446868896</v>
      </c>
      <c r="V20" s="207">
        <v>2.9730000495910645</v>
      </c>
      <c r="W20" s="207">
        <v>1.659000039100647</v>
      </c>
      <c r="X20" s="207">
        <v>1.805999994277954</v>
      </c>
      <c r="Y20" s="207">
        <v>2.742000102996826</v>
      </c>
      <c r="Z20" s="214">
        <f t="shared" si="0"/>
        <v>3.9905832782387733</v>
      </c>
      <c r="AA20" s="151">
        <v>8.979999542236328</v>
      </c>
      <c r="AB20" s="152" t="s">
        <v>355</v>
      </c>
      <c r="AC20" s="2">
        <v>18</v>
      </c>
      <c r="AD20" s="151">
        <v>-0.08399999886751175</v>
      </c>
      <c r="AE20" s="253" t="s">
        <v>453</v>
      </c>
      <c r="AF20" s="1"/>
    </row>
    <row r="21" spans="1:32" ht="11.25" customHeight="1">
      <c r="A21" s="215">
        <v>19</v>
      </c>
      <c r="B21" s="207">
        <v>2.4159998893737793</v>
      </c>
      <c r="C21" s="207">
        <v>1.6699999570846558</v>
      </c>
      <c r="D21" s="207">
        <v>1.5549999475479126</v>
      </c>
      <c r="E21" s="207">
        <v>1.8799999952316284</v>
      </c>
      <c r="F21" s="207">
        <v>2.4059998989105225</v>
      </c>
      <c r="G21" s="207">
        <v>2.121999979019165</v>
      </c>
      <c r="H21" s="207">
        <v>2.3949999809265137</v>
      </c>
      <c r="I21" s="207">
        <v>3.3310000896453857</v>
      </c>
      <c r="J21" s="207">
        <v>4.486999988555908</v>
      </c>
      <c r="K21" s="207">
        <v>5.339000225067139</v>
      </c>
      <c r="L21" s="207">
        <v>5.813000202178955</v>
      </c>
      <c r="M21" s="207">
        <v>6.760000228881836</v>
      </c>
      <c r="N21" s="207">
        <v>6.728000164031982</v>
      </c>
      <c r="O21" s="207">
        <v>6.728000164031982</v>
      </c>
      <c r="P21" s="207">
        <v>5.927999973297119</v>
      </c>
      <c r="Q21" s="207">
        <v>4.39300012588501</v>
      </c>
      <c r="R21" s="207">
        <v>1.3550000190734863</v>
      </c>
      <c r="S21" s="207">
        <v>0.578000009059906</v>
      </c>
      <c r="T21" s="207">
        <v>0.49399998784065247</v>
      </c>
      <c r="U21" s="207">
        <v>1.74399995803833</v>
      </c>
      <c r="V21" s="207">
        <v>1.753999948501587</v>
      </c>
      <c r="W21" s="207">
        <v>1.690999984741211</v>
      </c>
      <c r="X21" s="207">
        <v>-0.41999998688697815</v>
      </c>
      <c r="Y21" s="207">
        <v>-1.2599999904632568</v>
      </c>
      <c r="Z21" s="214">
        <f t="shared" si="0"/>
        <v>2.911958364148935</v>
      </c>
      <c r="AA21" s="151">
        <v>6.948999881744385</v>
      </c>
      <c r="AB21" s="152" t="s">
        <v>454</v>
      </c>
      <c r="AC21" s="2">
        <v>19</v>
      </c>
      <c r="AD21" s="151">
        <v>-1.3860000371932983</v>
      </c>
      <c r="AE21" s="253" t="s">
        <v>455</v>
      </c>
      <c r="AF21" s="1"/>
    </row>
    <row r="22" spans="1:32" ht="11.25" customHeight="1">
      <c r="A22" s="223">
        <v>20</v>
      </c>
      <c r="B22" s="209">
        <v>-0.902999997138977</v>
      </c>
      <c r="C22" s="209">
        <v>0.671999990940094</v>
      </c>
      <c r="D22" s="209">
        <v>0.34700000286102295</v>
      </c>
      <c r="E22" s="209">
        <v>0.1679999977350235</v>
      </c>
      <c r="F22" s="209">
        <v>-0.5149999856948853</v>
      </c>
      <c r="G22" s="209">
        <v>-1.2910000085830688</v>
      </c>
      <c r="H22" s="209">
        <v>-1.3860000371932983</v>
      </c>
      <c r="I22" s="209">
        <v>-0.640999972820282</v>
      </c>
      <c r="J22" s="209">
        <v>1.5759999752044678</v>
      </c>
      <c r="K22" s="209">
        <v>3.1519999504089355</v>
      </c>
      <c r="L22" s="209">
        <v>3.2249999046325684</v>
      </c>
      <c r="M22" s="209">
        <v>3.3929998874664307</v>
      </c>
      <c r="N22" s="209">
        <v>2.6570000648498535</v>
      </c>
      <c r="O22" s="209">
        <v>2.309999942779541</v>
      </c>
      <c r="P22" s="209">
        <v>1.3020000457763672</v>
      </c>
      <c r="Q22" s="209">
        <v>-0.3779999911785126</v>
      </c>
      <c r="R22" s="209">
        <v>-1.312000036239624</v>
      </c>
      <c r="S22" s="209">
        <v>-1.2910000085830688</v>
      </c>
      <c r="T22" s="209">
        <v>-1.0709999799728394</v>
      </c>
      <c r="U22" s="209">
        <v>-0.8820000290870667</v>
      </c>
      <c r="V22" s="209">
        <v>-1.4279999732971191</v>
      </c>
      <c r="W22" s="209">
        <v>-1.437999963760376</v>
      </c>
      <c r="X22" s="209">
        <v>-1.4490000009536743</v>
      </c>
      <c r="Y22" s="209">
        <v>-1.5219999551773071</v>
      </c>
      <c r="Z22" s="224">
        <f t="shared" si="0"/>
        <v>0.13729165929059187</v>
      </c>
      <c r="AA22" s="157">
        <v>4.244999885559082</v>
      </c>
      <c r="AB22" s="210" t="s">
        <v>383</v>
      </c>
      <c r="AC22" s="211">
        <v>20</v>
      </c>
      <c r="AD22" s="157">
        <v>-1.815999984741211</v>
      </c>
      <c r="AE22" s="254" t="s">
        <v>456</v>
      </c>
      <c r="AF22" s="1"/>
    </row>
    <row r="23" spans="1:32" ht="11.25" customHeight="1">
      <c r="A23" s="215">
        <v>21</v>
      </c>
      <c r="B23" s="207">
        <v>-1.375</v>
      </c>
      <c r="C23" s="207">
        <v>-1.2280000448226929</v>
      </c>
      <c r="D23" s="207">
        <v>-0.5460000038146973</v>
      </c>
      <c r="E23" s="207">
        <v>0.052000001072883606</v>
      </c>
      <c r="F23" s="207">
        <v>-0.17900000512599945</v>
      </c>
      <c r="G23" s="207">
        <v>-0.3779999911785126</v>
      </c>
      <c r="H23" s="207">
        <v>-1.312000036239624</v>
      </c>
      <c r="I23" s="207">
        <v>1.0509999990463257</v>
      </c>
      <c r="J23" s="207">
        <v>2.6059999465942383</v>
      </c>
      <c r="K23" s="207">
        <v>2.678999900817871</v>
      </c>
      <c r="L23" s="207">
        <v>1.8380000591278076</v>
      </c>
      <c r="M23" s="207">
        <v>4.203000068664551</v>
      </c>
      <c r="N23" s="207">
        <v>3.634999990463257</v>
      </c>
      <c r="O23" s="207">
        <v>2.8469998836517334</v>
      </c>
      <c r="P23" s="207">
        <v>1.74399995803833</v>
      </c>
      <c r="Q23" s="207">
        <v>0.13699999451637268</v>
      </c>
      <c r="R23" s="207">
        <v>-0.3149999976158142</v>
      </c>
      <c r="S23" s="207">
        <v>-1.0180000066757202</v>
      </c>
      <c r="T23" s="207">
        <v>-1.2599999904632568</v>
      </c>
      <c r="U23" s="207">
        <v>-1.0920000076293945</v>
      </c>
      <c r="V23" s="207">
        <v>0.3889999985694885</v>
      </c>
      <c r="W23" s="207">
        <v>-0.671999990940094</v>
      </c>
      <c r="X23" s="207">
        <v>-1.343999981880188</v>
      </c>
      <c r="Y23" s="207">
        <v>-1.7740000486373901</v>
      </c>
      <c r="Z23" s="214">
        <f t="shared" si="0"/>
        <v>0.3619999873141448</v>
      </c>
      <c r="AA23" s="151">
        <v>4.919000148773193</v>
      </c>
      <c r="AB23" s="152" t="s">
        <v>434</v>
      </c>
      <c r="AC23" s="2">
        <v>21</v>
      </c>
      <c r="AD23" s="151">
        <v>-1.815999984741211</v>
      </c>
      <c r="AE23" s="253" t="s">
        <v>186</v>
      </c>
      <c r="AF23" s="1"/>
    </row>
    <row r="24" spans="1:32" ht="11.25" customHeight="1">
      <c r="A24" s="215">
        <v>22</v>
      </c>
      <c r="B24" s="207">
        <v>-1.4279999732971191</v>
      </c>
      <c r="C24" s="207">
        <v>-1.2079999446868896</v>
      </c>
      <c r="D24" s="207">
        <v>-1.281000018119812</v>
      </c>
      <c r="E24" s="207">
        <v>-1.3760000467300415</v>
      </c>
      <c r="F24" s="207">
        <v>-1.6269999742507935</v>
      </c>
      <c r="G24" s="207">
        <v>-1.7949999570846558</v>
      </c>
      <c r="H24" s="207">
        <v>-1.7640000581741333</v>
      </c>
      <c r="I24" s="207">
        <v>0.6830000281333923</v>
      </c>
      <c r="J24" s="207">
        <v>5.645999908447266</v>
      </c>
      <c r="K24" s="207">
        <v>7.070000171661377</v>
      </c>
      <c r="L24" s="207">
        <v>6.939000129699707</v>
      </c>
      <c r="M24" s="207">
        <v>6.948999881744385</v>
      </c>
      <c r="N24" s="207">
        <v>5.769000053405762</v>
      </c>
      <c r="O24" s="207">
        <v>6.432000160217285</v>
      </c>
      <c r="P24" s="207">
        <v>3.246000051498413</v>
      </c>
      <c r="Q24" s="207">
        <v>2.4579999446868896</v>
      </c>
      <c r="R24" s="207">
        <v>1.7960000038146973</v>
      </c>
      <c r="S24" s="207">
        <v>1.680999994277954</v>
      </c>
      <c r="T24" s="207">
        <v>1.1449999809265137</v>
      </c>
      <c r="U24" s="207">
        <v>1.1130000352859497</v>
      </c>
      <c r="V24" s="207">
        <v>1.0820000171661377</v>
      </c>
      <c r="W24" s="207">
        <v>1.2710000276565552</v>
      </c>
      <c r="X24" s="207">
        <v>0.7770000100135803</v>
      </c>
      <c r="Y24" s="207">
        <v>1.2289999723434448</v>
      </c>
      <c r="Z24" s="214">
        <f t="shared" si="0"/>
        <v>1.866958349943161</v>
      </c>
      <c r="AA24" s="151">
        <v>7.480000019073486</v>
      </c>
      <c r="AB24" s="152" t="s">
        <v>45</v>
      </c>
      <c r="AC24" s="2">
        <v>22</v>
      </c>
      <c r="AD24" s="151">
        <v>-2.109999895095825</v>
      </c>
      <c r="AE24" s="253" t="s">
        <v>457</v>
      </c>
      <c r="AF24" s="1"/>
    </row>
    <row r="25" spans="1:32" ht="11.25" customHeight="1">
      <c r="A25" s="215">
        <v>23</v>
      </c>
      <c r="B25" s="207">
        <v>5.877999782562256</v>
      </c>
      <c r="C25" s="207">
        <v>2.984999895095825</v>
      </c>
      <c r="D25" s="207">
        <v>2.9739999771118164</v>
      </c>
      <c r="E25" s="207">
        <v>5.057000160217285</v>
      </c>
      <c r="F25" s="207">
        <v>2.805999994277954</v>
      </c>
      <c r="G25" s="207">
        <v>1.6920000314712524</v>
      </c>
      <c r="H25" s="207">
        <v>1.4290000200271606</v>
      </c>
      <c r="I25" s="207">
        <v>4.447000026702881</v>
      </c>
      <c r="J25" s="207">
        <v>7.21999979019165</v>
      </c>
      <c r="K25" s="207">
        <v>10.220000267028809</v>
      </c>
      <c r="L25" s="207">
        <v>11.550000190734863</v>
      </c>
      <c r="M25" s="207">
        <v>11.40999984741211</v>
      </c>
      <c r="N25" s="207">
        <v>9.640000343322754</v>
      </c>
      <c r="O25" s="207">
        <v>7.849999904632568</v>
      </c>
      <c r="P25" s="207">
        <v>6.947000026702881</v>
      </c>
      <c r="Q25" s="207">
        <v>5.390999794006348</v>
      </c>
      <c r="R25" s="207">
        <v>3.9709999561309814</v>
      </c>
      <c r="S25" s="207">
        <v>3.940000057220459</v>
      </c>
      <c r="T25" s="207">
        <v>3.8980000019073486</v>
      </c>
      <c r="U25" s="207">
        <v>3.1730000972747803</v>
      </c>
      <c r="V25" s="207">
        <v>2.7109999656677246</v>
      </c>
      <c r="W25" s="207">
        <v>2.4159998893737793</v>
      </c>
      <c r="X25" s="207">
        <v>2.815999984741211</v>
      </c>
      <c r="Y25" s="207">
        <v>3.309999942779541</v>
      </c>
      <c r="Z25" s="214">
        <f t="shared" si="0"/>
        <v>5.155458331108093</v>
      </c>
      <c r="AA25" s="151">
        <v>12.130000114440918</v>
      </c>
      <c r="AB25" s="152" t="s">
        <v>145</v>
      </c>
      <c r="AC25" s="2">
        <v>23</v>
      </c>
      <c r="AD25" s="151">
        <v>1.0709999799728394</v>
      </c>
      <c r="AE25" s="253" t="s">
        <v>36</v>
      </c>
      <c r="AF25" s="1"/>
    </row>
    <row r="26" spans="1:32" ht="11.25" customHeight="1">
      <c r="A26" s="215">
        <v>24</v>
      </c>
      <c r="B26" s="207">
        <v>3.1519999504089355</v>
      </c>
      <c r="C26" s="207">
        <v>3.0260000228881836</v>
      </c>
      <c r="D26" s="207">
        <v>2.5320000648498535</v>
      </c>
      <c r="E26" s="207">
        <v>2.447999954223633</v>
      </c>
      <c r="F26" s="207">
        <v>2.3429999351501465</v>
      </c>
      <c r="G26" s="207">
        <v>2.2269999980926514</v>
      </c>
      <c r="H26" s="207">
        <v>2.374000072479248</v>
      </c>
      <c r="I26" s="207">
        <v>5.004000186920166</v>
      </c>
      <c r="J26" s="207">
        <v>7.46999979019165</v>
      </c>
      <c r="K26" s="207">
        <v>10.449999809265137</v>
      </c>
      <c r="L26" s="207">
        <v>12.15999984741211</v>
      </c>
      <c r="M26" s="207">
        <v>11.279999732971191</v>
      </c>
      <c r="N26" s="207">
        <v>10.890000343322754</v>
      </c>
      <c r="O26" s="207">
        <v>9.90999984741211</v>
      </c>
      <c r="P26" s="207">
        <v>9.4399995803833</v>
      </c>
      <c r="Q26" s="207">
        <v>6.548999786376953</v>
      </c>
      <c r="R26" s="207">
        <v>4.992000102996826</v>
      </c>
      <c r="S26" s="207">
        <v>4.686999797821045</v>
      </c>
      <c r="T26" s="207">
        <v>4.718999862670898</v>
      </c>
      <c r="U26" s="207">
        <v>3.562000036239624</v>
      </c>
      <c r="V26" s="207">
        <v>2.427000045776367</v>
      </c>
      <c r="W26" s="207">
        <v>2.384999990463257</v>
      </c>
      <c r="X26" s="207">
        <v>2.1010000705718994</v>
      </c>
      <c r="Y26" s="207">
        <v>2.427000045776367</v>
      </c>
      <c r="Z26" s="214">
        <f t="shared" si="0"/>
        <v>5.356458286444346</v>
      </c>
      <c r="AA26" s="151">
        <v>13.140000343322754</v>
      </c>
      <c r="AB26" s="152" t="s">
        <v>103</v>
      </c>
      <c r="AC26" s="2">
        <v>24</v>
      </c>
      <c r="AD26" s="151">
        <v>1.8489999771118164</v>
      </c>
      <c r="AE26" s="253" t="s">
        <v>458</v>
      </c>
      <c r="AF26" s="1"/>
    </row>
    <row r="27" spans="1:32" ht="11.25" customHeight="1">
      <c r="A27" s="215">
        <v>25</v>
      </c>
      <c r="B27" s="207">
        <v>2.059000015258789</v>
      </c>
      <c r="C27" s="207">
        <v>2.0380001068115234</v>
      </c>
      <c r="D27" s="207">
        <v>1.5759999752044678</v>
      </c>
      <c r="E27" s="207">
        <v>1.8070000410079956</v>
      </c>
      <c r="F27" s="207">
        <v>1.628000020980835</v>
      </c>
      <c r="G27" s="207">
        <v>1.5859999656677246</v>
      </c>
      <c r="H27" s="207">
        <v>1.7960000038146973</v>
      </c>
      <c r="I27" s="207">
        <v>3.7090001106262207</v>
      </c>
      <c r="J27" s="207">
        <v>7.590000152587891</v>
      </c>
      <c r="K27" s="207">
        <v>11.359999656677246</v>
      </c>
      <c r="L27" s="207">
        <v>11.25</v>
      </c>
      <c r="M27" s="207">
        <v>9.949999809265137</v>
      </c>
      <c r="N27" s="207">
        <v>10.539999961853027</v>
      </c>
      <c r="O27" s="207">
        <v>10.329999923706055</v>
      </c>
      <c r="P27" s="207">
        <v>9.59000015258789</v>
      </c>
      <c r="Q27" s="207">
        <v>6.580999851226807</v>
      </c>
      <c r="R27" s="207">
        <v>5.896999835968018</v>
      </c>
      <c r="S27" s="207">
        <v>6.2129998207092285</v>
      </c>
      <c r="T27" s="207">
        <v>7.25</v>
      </c>
      <c r="U27" s="207">
        <v>4.203000068664551</v>
      </c>
      <c r="V27" s="207">
        <v>4.288000106811523</v>
      </c>
      <c r="W27" s="207">
        <v>4.139999866485596</v>
      </c>
      <c r="X27" s="207">
        <v>5.2129998207092285</v>
      </c>
      <c r="Y27" s="207">
        <v>4.171999931335449</v>
      </c>
      <c r="Z27" s="214">
        <f t="shared" si="0"/>
        <v>5.615249966581662</v>
      </c>
      <c r="AA27" s="151">
        <v>12.029999732971191</v>
      </c>
      <c r="AB27" s="152" t="s">
        <v>141</v>
      </c>
      <c r="AC27" s="2">
        <v>25</v>
      </c>
      <c r="AD27" s="151">
        <v>1.25</v>
      </c>
      <c r="AE27" s="253" t="s">
        <v>459</v>
      </c>
      <c r="AF27" s="1"/>
    </row>
    <row r="28" spans="1:32" ht="11.25" customHeight="1">
      <c r="A28" s="215">
        <v>26</v>
      </c>
      <c r="B28" s="207">
        <v>2.7109999656677246</v>
      </c>
      <c r="C28" s="207">
        <v>2.490000009536743</v>
      </c>
      <c r="D28" s="207">
        <v>3.194000005722046</v>
      </c>
      <c r="E28" s="207">
        <v>3.005000114440918</v>
      </c>
      <c r="F28" s="207">
        <v>4.604000091552734</v>
      </c>
      <c r="G28" s="207">
        <v>2.322000026702881</v>
      </c>
      <c r="H28" s="207">
        <v>3.7730000019073486</v>
      </c>
      <c r="I28" s="207">
        <v>5.603000164031982</v>
      </c>
      <c r="J28" s="207">
        <v>6.623000144958496</v>
      </c>
      <c r="K28" s="207">
        <v>7.550000190734863</v>
      </c>
      <c r="L28" s="207">
        <v>8.140000343322754</v>
      </c>
      <c r="M28" s="207">
        <v>8.739999771118164</v>
      </c>
      <c r="N28" s="207">
        <v>8.430000305175781</v>
      </c>
      <c r="O28" s="207">
        <v>7.360000133514404</v>
      </c>
      <c r="P28" s="207">
        <v>6.578999996185303</v>
      </c>
      <c r="Q28" s="207">
        <v>5.927000045776367</v>
      </c>
      <c r="R28" s="207">
        <v>3.6559998989105225</v>
      </c>
      <c r="S28" s="207">
        <v>2.236999988555908</v>
      </c>
      <c r="T28" s="207">
        <v>2.1740000247955322</v>
      </c>
      <c r="U28" s="207">
        <v>3.2990000247955322</v>
      </c>
      <c r="V28" s="207">
        <v>3.1089999675750732</v>
      </c>
      <c r="W28" s="207">
        <v>2.437000036239624</v>
      </c>
      <c r="X28" s="207">
        <v>0.5360000133514404</v>
      </c>
      <c r="Y28" s="207">
        <v>-0.12600000202655792</v>
      </c>
      <c r="Z28" s="214">
        <f t="shared" si="0"/>
        <v>4.348875052606066</v>
      </c>
      <c r="AA28" s="151">
        <v>8.970000267028809</v>
      </c>
      <c r="AB28" s="152" t="s">
        <v>286</v>
      </c>
      <c r="AC28" s="2">
        <v>26</v>
      </c>
      <c r="AD28" s="151">
        <v>-0.17900000512599945</v>
      </c>
      <c r="AE28" s="253" t="s">
        <v>460</v>
      </c>
      <c r="AF28" s="1"/>
    </row>
    <row r="29" spans="1:32" ht="11.25" customHeight="1">
      <c r="A29" s="215">
        <v>27</v>
      </c>
      <c r="B29" s="207">
        <v>-0.3149999976158142</v>
      </c>
      <c r="C29" s="207">
        <v>-0.6510000228881836</v>
      </c>
      <c r="D29" s="207">
        <v>-0.5879999995231628</v>
      </c>
      <c r="E29" s="207">
        <v>-0.9129999876022339</v>
      </c>
      <c r="F29" s="207">
        <v>-0.9760000109672546</v>
      </c>
      <c r="G29" s="207">
        <v>-1.3860000371932983</v>
      </c>
      <c r="H29" s="207">
        <v>-2.0989999771118164</v>
      </c>
      <c r="I29" s="207">
        <v>-1.406999945640564</v>
      </c>
      <c r="J29" s="207">
        <v>-0.609000027179718</v>
      </c>
      <c r="K29" s="207">
        <v>1.312999963760376</v>
      </c>
      <c r="L29" s="207">
        <v>2.3010001182556152</v>
      </c>
      <c r="M29" s="207">
        <v>2.5940001010894775</v>
      </c>
      <c r="N29" s="207">
        <v>2.0369999408721924</v>
      </c>
      <c r="O29" s="207">
        <v>0.9660000205039978</v>
      </c>
      <c r="P29" s="207">
        <v>0.41999998688697815</v>
      </c>
      <c r="Q29" s="207">
        <v>-0.45100000500679016</v>
      </c>
      <c r="R29" s="207">
        <v>-1.0809999704360962</v>
      </c>
      <c r="S29" s="207">
        <v>-1.8890000581741333</v>
      </c>
      <c r="T29" s="207">
        <v>-3.8299999237060547</v>
      </c>
      <c r="U29" s="207">
        <v>-4.438000202178955</v>
      </c>
      <c r="V29" s="207">
        <v>-4.99399995803833</v>
      </c>
      <c r="W29" s="207">
        <v>-5.035999774932861</v>
      </c>
      <c r="X29" s="207">
        <v>-5.370999813079834</v>
      </c>
      <c r="Y29" s="207">
        <v>-5.318999767303467</v>
      </c>
      <c r="Z29" s="214">
        <f t="shared" si="0"/>
        <v>-1.3217499728004138</v>
      </c>
      <c r="AA29" s="151">
        <v>3.1730000972747803</v>
      </c>
      <c r="AB29" s="152" t="s">
        <v>431</v>
      </c>
      <c r="AC29" s="2">
        <v>27</v>
      </c>
      <c r="AD29" s="151">
        <v>-5.580999851226807</v>
      </c>
      <c r="AE29" s="253" t="s">
        <v>461</v>
      </c>
      <c r="AF29" s="1"/>
    </row>
    <row r="30" spans="1:32" ht="11.25" customHeight="1">
      <c r="A30" s="215">
        <v>28</v>
      </c>
      <c r="B30" s="207">
        <v>-5.236000061035156</v>
      </c>
      <c r="C30" s="207">
        <v>-5.298999786376953</v>
      </c>
      <c r="D30" s="207">
        <v>-5.0370001792907715</v>
      </c>
      <c r="E30" s="207">
        <v>-5.13100004196167</v>
      </c>
      <c r="F30" s="207">
        <v>-5.1519999504089355</v>
      </c>
      <c r="G30" s="207">
        <v>-5.046999931335449</v>
      </c>
      <c r="H30" s="207">
        <v>-4.480999946594238</v>
      </c>
      <c r="I30" s="207">
        <v>-1.9739999771118164</v>
      </c>
      <c r="J30" s="207">
        <v>-0.34700000286102295</v>
      </c>
      <c r="K30" s="207">
        <v>2.6480000019073486</v>
      </c>
      <c r="L30" s="207">
        <v>4.423999786376953</v>
      </c>
      <c r="M30" s="207">
        <v>4.51800012588501</v>
      </c>
      <c r="N30" s="207">
        <v>4.2129998207092285</v>
      </c>
      <c r="O30" s="207">
        <v>1.3339999914169312</v>
      </c>
      <c r="P30" s="207">
        <v>0.2939999997615814</v>
      </c>
      <c r="Q30" s="207">
        <v>0.06300000101327896</v>
      </c>
      <c r="R30" s="207">
        <v>-0.5559999942779541</v>
      </c>
      <c r="S30" s="207">
        <v>-1.1440000534057617</v>
      </c>
      <c r="T30" s="207">
        <v>-1.5959999561309814</v>
      </c>
      <c r="U30" s="207">
        <v>-1.8270000219345093</v>
      </c>
      <c r="V30" s="207">
        <v>-1.8580000400543213</v>
      </c>
      <c r="W30" s="207">
        <v>-1.9110000133514404</v>
      </c>
      <c r="X30" s="207">
        <v>-2.046999931335449</v>
      </c>
      <c r="Y30" s="207">
        <v>-1.9839999675750732</v>
      </c>
      <c r="Z30" s="214">
        <f t="shared" si="0"/>
        <v>-1.3805416719987988</v>
      </c>
      <c r="AA30" s="151">
        <v>4.98199987411499</v>
      </c>
      <c r="AB30" s="152" t="s">
        <v>462</v>
      </c>
      <c r="AC30" s="2">
        <v>28</v>
      </c>
      <c r="AD30" s="151">
        <v>-5.507999897003174</v>
      </c>
      <c r="AE30" s="253" t="s">
        <v>463</v>
      </c>
      <c r="AF30" s="1"/>
    </row>
    <row r="31" spans="1:32" ht="11.25" customHeight="1">
      <c r="A31" s="215">
        <v>29</v>
      </c>
      <c r="B31" s="207">
        <v>-1.5750000476837158</v>
      </c>
      <c r="C31" s="207">
        <v>-1.3229999542236328</v>
      </c>
      <c r="D31" s="207">
        <v>-0.9350000023841858</v>
      </c>
      <c r="E31" s="207">
        <v>-0.9240000247955322</v>
      </c>
      <c r="F31" s="207">
        <v>-1.0609999895095825</v>
      </c>
      <c r="G31" s="207">
        <v>-0.3149999976158142</v>
      </c>
      <c r="H31" s="207">
        <v>0.24199999868869781</v>
      </c>
      <c r="I31" s="207">
        <v>1.1030000448226929</v>
      </c>
      <c r="J31" s="207">
        <v>2.617000102996826</v>
      </c>
      <c r="K31" s="207">
        <v>6.236000061035156</v>
      </c>
      <c r="L31" s="207">
        <v>6.583000183105469</v>
      </c>
      <c r="M31" s="207">
        <v>6.666999816894531</v>
      </c>
      <c r="N31" s="207">
        <v>6.203000068664551</v>
      </c>
      <c r="O31" s="207">
        <v>5.61299991607666</v>
      </c>
      <c r="P31" s="207">
        <v>5.361999988555908</v>
      </c>
      <c r="Q31" s="207">
        <v>3.752000093460083</v>
      </c>
      <c r="R31" s="207">
        <v>2.627000093460083</v>
      </c>
      <c r="S31" s="207">
        <v>1.1030000448226929</v>
      </c>
      <c r="T31" s="207">
        <v>0.7350000143051147</v>
      </c>
      <c r="U31" s="207">
        <v>0.871999979019165</v>
      </c>
      <c r="V31" s="207">
        <v>0.7459999918937683</v>
      </c>
      <c r="W31" s="207">
        <v>0.9039999842643738</v>
      </c>
      <c r="X31" s="207">
        <v>0.9350000023841858</v>
      </c>
      <c r="Y31" s="207">
        <v>1.0190000534057617</v>
      </c>
      <c r="Z31" s="214">
        <f t="shared" si="0"/>
        <v>1.9660833509018023</v>
      </c>
      <c r="AA31" s="151">
        <v>7.480000019073486</v>
      </c>
      <c r="AB31" s="152" t="s">
        <v>319</v>
      </c>
      <c r="AC31" s="2">
        <v>29</v>
      </c>
      <c r="AD31" s="151">
        <v>-2.2049999237060547</v>
      </c>
      <c r="AE31" s="253" t="s">
        <v>60</v>
      </c>
      <c r="AF31" s="1"/>
    </row>
    <row r="32" spans="1:32" ht="11.25" customHeight="1">
      <c r="A32" s="215">
        <v>30</v>
      </c>
      <c r="B32" s="207">
        <v>1.1449999809265137</v>
      </c>
      <c r="C32" s="207">
        <v>2.0390000343322754</v>
      </c>
      <c r="D32" s="207">
        <v>1.934000015258789</v>
      </c>
      <c r="E32" s="207">
        <v>1.7130000591278076</v>
      </c>
      <c r="F32" s="207">
        <v>3.36299991607666</v>
      </c>
      <c r="G32" s="207">
        <v>3.2690000534057617</v>
      </c>
      <c r="H32" s="207">
        <v>1.440000057220459</v>
      </c>
      <c r="I32" s="207">
        <v>4.488999843597412</v>
      </c>
      <c r="J32" s="207">
        <v>6.035999774932861</v>
      </c>
      <c r="K32" s="207">
        <v>7.599999904632568</v>
      </c>
      <c r="L32" s="207">
        <v>7.96999979019165</v>
      </c>
      <c r="M32" s="207">
        <v>7.900000095367432</v>
      </c>
      <c r="N32" s="207">
        <v>6.790999889373779</v>
      </c>
      <c r="O32" s="207">
        <v>6.506999969482422</v>
      </c>
      <c r="P32" s="207">
        <v>6.054999828338623</v>
      </c>
      <c r="Q32" s="207">
        <v>3.5510001182556152</v>
      </c>
      <c r="R32" s="207">
        <v>2.111999988555908</v>
      </c>
      <c r="S32" s="207">
        <v>2.311000108718872</v>
      </c>
      <c r="T32" s="207">
        <v>1.628000020980835</v>
      </c>
      <c r="U32" s="207">
        <v>0.041999999433755875</v>
      </c>
      <c r="V32" s="207">
        <v>-0.5040000081062317</v>
      </c>
      <c r="W32" s="207">
        <v>-1.3960000276565552</v>
      </c>
      <c r="X32" s="207">
        <v>-1.3020000457763672</v>
      </c>
      <c r="Y32" s="207">
        <v>-0.010999999940395355</v>
      </c>
      <c r="Z32" s="214">
        <f t="shared" si="0"/>
        <v>3.111749973613769</v>
      </c>
      <c r="AA32" s="151">
        <v>8.739999771118164</v>
      </c>
      <c r="AB32" s="152" t="s">
        <v>220</v>
      </c>
      <c r="AC32" s="2">
        <v>30</v>
      </c>
      <c r="AD32" s="151">
        <v>-1.5010000467300415</v>
      </c>
      <c r="AE32" s="253" t="s">
        <v>464</v>
      </c>
      <c r="AF32" s="1"/>
    </row>
    <row r="33" spans="1:32" ht="11.25" customHeight="1">
      <c r="A33" s="215">
        <v>31</v>
      </c>
      <c r="B33" s="207">
        <v>-0.05299999937415123</v>
      </c>
      <c r="C33" s="207">
        <v>0.4410000145435333</v>
      </c>
      <c r="D33" s="207">
        <v>0.9559999704360962</v>
      </c>
      <c r="E33" s="207">
        <v>1.0509999990463257</v>
      </c>
      <c r="F33" s="207">
        <v>1.3760000467300415</v>
      </c>
      <c r="G33" s="207">
        <v>1.7549999952316284</v>
      </c>
      <c r="H33" s="207">
        <v>2.1019999980926514</v>
      </c>
      <c r="I33" s="207">
        <v>2.931999921798706</v>
      </c>
      <c r="J33" s="207">
        <v>3.1740000247955322</v>
      </c>
      <c r="K33" s="207">
        <v>3.8259999752044678</v>
      </c>
      <c r="L33" s="207">
        <v>5.13100004196167</v>
      </c>
      <c r="M33" s="207">
        <v>6.446000099182129</v>
      </c>
      <c r="N33" s="207">
        <v>6.625</v>
      </c>
      <c r="O33" s="207">
        <v>6.130000114440918</v>
      </c>
      <c r="P33" s="207">
        <v>4.803999900817871</v>
      </c>
      <c r="Q33" s="207">
        <v>4.7829999923706055</v>
      </c>
      <c r="R33" s="207">
        <v>4.698999881744385</v>
      </c>
      <c r="S33" s="207">
        <v>4.058000087738037</v>
      </c>
      <c r="T33" s="207">
        <v>3.688999891281128</v>
      </c>
      <c r="U33" s="207">
        <v>2.6480000019073486</v>
      </c>
      <c r="V33" s="207">
        <v>1.8700000047683716</v>
      </c>
      <c r="W33" s="207">
        <v>1.7549999952316284</v>
      </c>
      <c r="X33" s="207">
        <v>1.7020000219345093</v>
      </c>
      <c r="Y33" s="207">
        <v>1.503000020980835</v>
      </c>
      <c r="Z33" s="214">
        <f t="shared" si="0"/>
        <v>3.0584583333693445</v>
      </c>
      <c r="AA33" s="151">
        <v>6.815000057220459</v>
      </c>
      <c r="AB33" s="152" t="s">
        <v>465</v>
      </c>
      <c r="AC33" s="2">
        <v>31</v>
      </c>
      <c r="AD33" s="151">
        <v>-0.41999998688697815</v>
      </c>
      <c r="AE33" s="253" t="s">
        <v>378</v>
      </c>
      <c r="AF33" s="1"/>
    </row>
    <row r="34" spans="1:32" ht="15" customHeight="1">
      <c r="A34" s="216" t="s">
        <v>64</v>
      </c>
      <c r="B34" s="217">
        <f aca="true" t="shared" si="1" ref="B34:Q34">AVERAGE(B3:B33)</f>
        <v>2.089741942983481</v>
      </c>
      <c r="C34" s="217">
        <f t="shared" si="1"/>
        <v>1.9214516244227848</v>
      </c>
      <c r="D34" s="217">
        <f t="shared" si="1"/>
        <v>1.8318387010405142</v>
      </c>
      <c r="E34" s="217">
        <f t="shared" si="1"/>
        <v>1.8765161491690143</v>
      </c>
      <c r="F34" s="217">
        <f t="shared" si="1"/>
        <v>1.849322596384633</v>
      </c>
      <c r="G34" s="217">
        <f t="shared" si="1"/>
        <v>1.685903242518825</v>
      </c>
      <c r="H34" s="217">
        <f t="shared" si="1"/>
        <v>1.8297096659098901</v>
      </c>
      <c r="I34" s="217">
        <f t="shared" si="1"/>
        <v>4.064451571433775</v>
      </c>
      <c r="J34" s="217">
        <f t="shared" si="1"/>
        <v>6.116612913147096</v>
      </c>
      <c r="K34" s="217">
        <f t="shared" si="1"/>
        <v>7.448677409079767</v>
      </c>
      <c r="L34" s="217">
        <f t="shared" si="1"/>
        <v>8.062806475547053</v>
      </c>
      <c r="M34" s="217">
        <f t="shared" si="1"/>
        <v>8.004483868998866</v>
      </c>
      <c r="N34" s="217">
        <f t="shared" si="1"/>
        <v>7.538483865799442</v>
      </c>
      <c r="O34" s="217">
        <f t="shared" si="1"/>
        <v>6.998290325364759</v>
      </c>
      <c r="P34" s="217">
        <f t="shared" si="1"/>
        <v>6.0649354227127565</v>
      </c>
      <c r="Q34" s="217">
        <f t="shared" si="1"/>
        <v>4.940193551442316</v>
      </c>
      <c r="R34" s="217">
        <f>AVERAGE(R3:R33)</f>
        <v>3.777193575136123</v>
      </c>
      <c r="S34" s="217">
        <f aca="true" t="shared" si="2" ref="S34:Y34">AVERAGE(S3:S33)</f>
        <v>3.260548387804339</v>
      </c>
      <c r="T34" s="217">
        <f t="shared" si="2"/>
        <v>2.9516773887218966</v>
      </c>
      <c r="U34" s="217">
        <f t="shared" si="2"/>
        <v>2.503387053286837</v>
      </c>
      <c r="V34" s="217">
        <f t="shared" si="2"/>
        <v>2.1560645227230366</v>
      </c>
      <c r="W34" s="217">
        <f t="shared" si="2"/>
        <v>1.9913225625791857</v>
      </c>
      <c r="X34" s="217">
        <f t="shared" si="2"/>
        <v>1.7972580415587271</v>
      </c>
      <c r="Y34" s="217">
        <f t="shared" si="2"/>
        <v>1.7901290283808786</v>
      </c>
      <c r="Z34" s="217">
        <f>AVERAGE(B3:Y33)</f>
        <v>3.8562916619227496</v>
      </c>
      <c r="AA34" s="218">
        <f>(AVERAGE(最高))</f>
        <v>9.006290258899812</v>
      </c>
      <c r="AB34" s="219"/>
      <c r="AC34" s="220"/>
      <c r="AD34" s="218">
        <f>(AVERAGE(最低))</f>
        <v>-0.017354830138144955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65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66</v>
      </c>
      <c r="B37" s="199"/>
      <c r="C37" s="199"/>
      <c r="D37" s="153">
        <f>COUNTIF(mean,"&lt;0")</f>
        <v>2</v>
      </c>
      <c r="E37" s="197"/>
      <c r="F37" s="197"/>
      <c r="G37" s="197"/>
      <c r="H37" s="197"/>
      <c r="I37" s="197"/>
    </row>
    <row r="38" spans="1:9" ht="11.25" customHeight="1">
      <c r="A38" s="200" t="s">
        <v>67</v>
      </c>
      <c r="B38" s="201"/>
      <c r="C38" s="201"/>
      <c r="D38" s="154">
        <f>COUNTIF(mean,"&gt;=25")</f>
        <v>0</v>
      </c>
      <c r="E38" s="197"/>
      <c r="F38" s="197"/>
      <c r="G38" s="197"/>
      <c r="H38" s="197"/>
      <c r="I38" s="197"/>
    </row>
    <row r="39" spans="1:9" ht="11.25" customHeight="1">
      <c r="A39" s="198" t="s">
        <v>68</v>
      </c>
      <c r="B39" s="199"/>
      <c r="C39" s="199"/>
      <c r="D39" s="153">
        <f>COUNTIF(最低,"&lt;0")</f>
        <v>19</v>
      </c>
      <c r="E39" s="197"/>
      <c r="F39" s="197"/>
      <c r="G39" s="197"/>
      <c r="H39" s="197"/>
      <c r="I39" s="197"/>
    </row>
    <row r="40" spans="1:9" ht="11.25" customHeight="1">
      <c r="A40" s="200" t="s">
        <v>69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70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71</v>
      </c>
      <c r="B42" s="201"/>
      <c r="C42" s="201"/>
      <c r="D42" s="154">
        <f>COUNTIF(最高,"&gt;=25")</f>
        <v>0</v>
      </c>
      <c r="E42" s="197"/>
      <c r="F42" s="197"/>
      <c r="G42" s="197"/>
      <c r="H42" s="197"/>
      <c r="I42" s="197"/>
    </row>
    <row r="43" spans="1:9" ht="11.25" customHeight="1">
      <c r="A43" s="202" t="s">
        <v>72</v>
      </c>
      <c r="B43" s="203"/>
      <c r="C43" s="203"/>
      <c r="D43" s="155">
        <f>COUNTIF(最高,"&gt;=30")</f>
        <v>0</v>
      </c>
      <c r="E43" s="197"/>
      <c r="F43" s="197"/>
      <c r="G43" s="197"/>
      <c r="H43" s="197"/>
      <c r="I43" s="197"/>
    </row>
    <row r="44" spans="1:9" ht="11.25" customHeight="1">
      <c r="A44" s="197" t="s">
        <v>73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74</v>
      </c>
      <c r="B45" s="204"/>
      <c r="C45" s="204" t="s">
        <v>4</v>
      </c>
      <c r="D45" s="206" t="s">
        <v>7</v>
      </c>
      <c r="E45" s="197"/>
      <c r="F45" s="205" t="s">
        <v>75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14.25</v>
      </c>
      <c r="C46" s="3">
        <v>7</v>
      </c>
      <c r="D46" s="159" t="s">
        <v>445</v>
      </c>
      <c r="E46" s="197"/>
      <c r="F46" s="156"/>
      <c r="G46" s="157">
        <f>MIN(最低)</f>
        <v>-5.580999851226807</v>
      </c>
      <c r="H46" s="3">
        <v>27</v>
      </c>
      <c r="I46" s="255" t="s">
        <v>461</v>
      </c>
    </row>
    <row r="47" spans="1:9" ht="11.25" customHeight="1">
      <c r="A47" s="160"/>
      <c r="B47" s="161"/>
      <c r="C47" s="3"/>
      <c r="D47" s="159"/>
      <c r="E47" s="197"/>
      <c r="F47" s="160"/>
      <c r="G47" s="161"/>
      <c r="H47" s="3"/>
      <c r="I47" s="159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6.75390625" defaultRowHeight="12.75"/>
  <cols>
    <col min="1" max="1" width="10.75390625" style="8" customWidth="1"/>
    <col min="2" max="13" width="7.25390625" style="8" customWidth="1"/>
    <col min="14" max="14" width="2.75390625" style="8" customWidth="1"/>
    <col min="15" max="16384" width="6.75390625" style="8" customWidth="1"/>
  </cols>
  <sheetData>
    <row r="1" spans="1:14" ht="24.75" customHeight="1">
      <c r="A1" s="4" t="s">
        <v>466</v>
      </c>
      <c r="B1" s="5"/>
      <c r="C1" s="6"/>
      <c r="D1" s="6"/>
      <c r="E1" s="6"/>
      <c r="F1" s="6"/>
      <c r="G1" s="6"/>
      <c r="H1" s="5"/>
      <c r="I1" s="177">
        <f>'1月'!Z1</f>
        <v>2003</v>
      </c>
      <c r="J1" s="176" t="s">
        <v>2</v>
      </c>
      <c r="K1" s="175" t="str">
        <f>("（平成"&amp;TEXT((I1-1988),"0")&amp;"年）")</f>
        <v>（平成15年）</v>
      </c>
      <c r="L1" s="5"/>
      <c r="M1" s="5"/>
      <c r="N1" s="7"/>
    </row>
    <row r="2" spans="1:14" ht="18" customHeight="1">
      <c r="A2" s="9" t="s">
        <v>3</v>
      </c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  <c r="N2" s="7"/>
    </row>
    <row r="3" spans="1:14" ht="18" customHeight="1">
      <c r="A3" s="13"/>
      <c r="B3" s="14" t="s">
        <v>467</v>
      </c>
      <c r="C3" s="15" t="s">
        <v>468</v>
      </c>
      <c r="D3" s="15" t="s">
        <v>469</v>
      </c>
      <c r="E3" s="15" t="s">
        <v>470</v>
      </c>
      <c r="F3" s="15" t="s">
        <v>471</v>
      </c>
      <c r="G3" s="15" t="s">
        <v>472</v>
      </c>
      <c r="H3" s="15" t="s">
        <v>473</v>
      </c>
      <c r="I3" s="15" t="s">
        <v>474</v>
      </c>
      <c r="J3" s="15" t="s">
        <v>475</v>
      </c>
      <c r="K3" s="15" t="s">
        <v>476</v>
      </c>
      <c r="L3" s="15" t="s">
        <v>477</v>
      </c>
      <c r="M3" s="16" t="s">
        <v>478</v>
      </c>
      <c r="N3" s="7"/>
    </row>
    <row r="4" spans="1:14" ht="18" customHeight="1">
      <c r="A4" s="17" t="s">
        <v>479</v>
      </c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  <c r="N4" s="7"/>
    </row>
    <row r="5" spans="1:14" ht="18" customHeight="1">
      <c r="A5" s="21">
        <v>1</v>
      </c>
      <c r="B5" s="22">
        <f>'1月'!Z3</f>
        <v>0.3939583331036071</v>
      </c>
      <c r="C5" s="23">
        <f>'2月'!Z3</f>
        <v>0.9555833387809495</v>
      </c>
      <c r="D5" s="23">
        <f>'3月'!Z3</f>
        <v>6.315666683406259</v>
      </c>
      <c r="E5" s="23">
        <f>'4月'!Z3</f>
        <v>8.447416613499323</v>
      </c>
      <c r="F5" s="23">
        <f>'5月'!Z3</f>
        <v>11.189374963442484</v>
      </c>
      <c r="G5" s="23">
        <f>'6月'!Z3</f>
        <v>19.041250109672546</v>
      </c>
      <c r="H5" s="23">
        <f>'7月'!Z3</f>
        <v>17.706249713897705</v>
      </c>
      <c r="I5" s="23" t="str">
        <f>'8月'!Z3</f>
        <v>X</v>
      </c>
      <c r="J5" s="23">
        <f>'9月'!Z3</f>
        <v>18.845833381017048</v>
      </c>
      <c r="K5" s="23">
        <f>'10月'!Z3</f>
        <v>14.263333340485891</v>
      </c>
      <c r="L5" s="23">
        <f>'11月'!Z3</f>
        <v>14.87374997138977</v>
      </c>
      <c r="M5" s="24">
        <f>'12月'!Z3</f>
        <v>9.973749975363413</v>
      </c>
      <c r="N5" s="7"/>
    </row>
    <row r="6" spans="1:14" ht="18" customHeight="1">
      <c r="A6" s="25">
        <v>2</v>
      </c>
      <c r="B6" s="26">
        <f>'1月'!Z4</f>
        <v>-1.2172500034794211</v>
      </c>
      <c r="C6" s="27">
        <f>'2月'!Z4</f>
        <v>0.13837499155973396</v>
      </c>
      <c r="D6" s="27">
        <f>'3月'!Z4</f>
        <v>7.391291732589404</v>
      </c>
      <c r="E6" s="27">
        <f>'4月'!Z4</f>
        <v>8.243791649738947</v>
      </c>
      <c r="F6" s="27">
        <f>'5月'!Z4</f>
        <v>15.632916748523712</v>
      </c>
      <c r="G6" s="27">
        <f>'6月'!Z4</f>
        <v>16.367499987284344</v>
      </c>
      <c r="H6" s="27">
        <f>'7月'!Z4</f>
        <v>17.263750076293945</v>
      </c>
      <c r="I6" s="27" t="str">
        <f>'8月'!Z4</f>
        <v>X</v>
      </c>
      <c r="J6" s="27">
        <f>'9月'!Z4</f>
        <v>21.90874981880188</v>
      </c>
      <c r="K6" s="27">
        <f>'10月'!Z4</f>
        <v>17.21291669209798</v>
      </c>
      <c r="L6" s="27">
        <f>'11月'!Z4</f>
        <v>14.2862499554952</v>
      </c>
      <c r="M6" s="28">
        <f>'12月'!Z4</f>
        <v>9.644874970118204</v>
      </c>
      <c r="N6" s="7"/>
    </row>
    <row r="7" spans="1:14" ht="18" customHeight="1">
      <c r="A7" s="25">
        <v>3</v>
      </c>
      <c r="B7" s="26">
        <f>'1月'!Z5</f>
        <v>-0.15579167380928993</v>
      </c>
      <c r="C7" s="27">
        <f>'2月'!Z5</f>
        <v>0.8076666643222173</v>
      </c>
      <c r="D7" s="27">
        <f>'3月'!Z5</f>
        <v>6.106374954183896</v>
      </c>
      <c r="E7" s="27">
        <f>'4月'!Z5</f>
        <v>7.731874987483025</v>
      </c>
      <c r="F7" s="27">
        <f>'5月'!Z5</f>
        <v>18.34583322207133</v>
      </c>
      <c r="G7" s="27">
        <f>'6月'!Z5</f>
        <v>16.16499988238017</v>
      </c>
      <c r="H7" s="27">
        <f>'7月'!Z5</f>
        <v>17.30583341916402</v>
      </c>
      <c r="I7" s="27" t="str">
        <f>'8月'!Z5</f>
        <v>X</v>
      </c>
      <c r="J7" s="27">
        <f>'9月'!Z5</f>
        <v>24.347916841506958</v>
      </c>
      <c r="K7" s="27">
        <f>'10月'!Z5</f>
        <v>14.131666660308838</v>
      </c>
      <c r="L7" s="27">
        <f>'11月'!Z5</f>
        <v>16.018750071525574</v>
      </c>
      <c r="M7" s="28">
        <f>'12月'!Z5</f>
        <v>6.122666676839192</v>
      </c>
      <c r="N7" s="7"/>
    </row>
    <row r="8" spans="1:14" ht="18" customHeight="1">
      <c r="A8" s="25">
        <v>4</v>
      </c>
      <c r="B8" s="26">
        <f>'1月'!Z6</f>
        <v>3.7827083027611175</v>
      </c>
      <c r="C8" s="27">
        <f>'2月'!Z6</f>
        <v>1.265624993480742</v>
      </c>
      <c r="D8" s="27">
        <f>'3月'!Z6</f>
        <v>1.1248750030063093</v>
      </c>
      <c r="E8" s="27">
        <f>'4月'!Z6</f>
        <v>7.439708362023036</v>
      </c>
      <c r="F8" s="27">
        <f>'5月'!Z6</f>
        <v>21.41374981403351</v>
      </c>
      <c r="G8" s="27">
        <f>'6月'!Z6</f>
        <v>17.72208336989085</v>
      </c>
      <c r="H8" s="27">
        <f>'7月'!Z6</f>
        <v>20.184583346048992</v>
      </c>
      <c r="I8" s="27" t="str">
        <f>'8月'!Z6</f>
        <v>X</v>
      </c>
      <c r="J8" s="27">
        <f>'9月'!Z6</f>
        <v>20.59166653951009</v>
      </c>
      <c r="K8" s="27">
        <f>'10月'!Z6</f>
        <v>12.516666690508524</v>
      </c>
      <c r="L8" s="27">
        <f>'11月'!Z6</f>
        <v>12.098874926567078</v>
      </c>
      <c r="M8" s="28">
        <f>'12月'!Z6</f>
        <v>4.517291689291596</v>
      </c>
      <c r="N8" s="7"/>
    </row>
    <row r="9" spans="1:14" ht="18" customHeight="1">
      <c r="A9" s="25">
        <v>5</v>
      </c>
      <c r="B9" s="26">
        <f>'1月'!Z7</f>
        <v>-0.2993750075499217</v>
      </c>
      <c r="C9" s="27">
        <f>'2月'!Z7</f>
        <v>1.6848750294496615</v>
      </c>
      <c r="D9" s="27">
        <f>'3月'!Z7</f>
        <v>0.6440833198527495</v>
      </c>
      <c r="E9" s="27">
        <f>'4月'!Z7</f>
        <v>4.551208307345708</v>
      </c>
      <c r="F9" s="27">
        <f>'5月'!Z7</f>
        <v>16.50541667143504</v>
      </c>
      <c r="G9" s="27">
        <f>'6月'!Z7</f>
        <v>16.989999890327454</v>
      </c>
      <c r="H9" s="27">
        <f>'7月'!Z7</f>
        <v>18.082499980926514</v>
      </c>
      <c r="I9" s="27" t="str">
        <f>'8月'!Z7</f>
        <v>X</v>
      </c>
      <c r="J9" s="27">
        <f>'9月'!Z7</f>
        <v>19.8516667286555</v>
      </c>
      <c r="K9" s="27">
        <f>'10月'!Z7</f>
        <v>12.675416707992554</v>
      </c>
      <c r="L9" s="27">
        <f>'11月'!Z7</f>
        <v>13.645416577657064</v>
      </c>
      <c r="M9" s="28">
        <f>'12月'!Z7</f>
        <v>3.954374990736445</v>
      </c>
      <c r="N9" s="7"/>
    </row>
    <row r="10" spans="1:14" ht="18" customHeight="1">
      <c r="A10" s="25">
        <v>6</v>
      </c>
      <c r="B10" s="26">
        <f>'1月'!Z8</f>
        <v>-0.3072916766007741</v>
      </c>
      <c r="C10" s="27">
        <f>'2月'!Z8</f>
        <v>0.7263750059064478</v>
      </c>
      <c r="D10" s="27">
        <f>'3月'!Z8</f>
        <v>2.957291650275389</v>
      </c>
      <c r="E10" s="27">
        <f>'4月'!Z8</f>
        <v>7.973958343267441</v>
      </c>
      <c r="F10" s="27">
        <f>'5月'!Z8</f>
        <v>16.047083377838135</v>
      </c>
      <c r="G10" s="27">
        <f>'6月'!Z8</f>
        <v>15.544583360354105</v>
      </c>
      <c r="H10" s="27">
        <f>'7月'!Z8</f>
        <v>17.27833342552185</v>
      </c>
      <c r="I10" s="27" t="str">
        <f>'8月'!Z8</f>
        <v>X</v>
      </c>
      <c r="J10" s="27">
        <f>'9月'!Z8</f>
        <v>22.399166584014893</v>
      </c>
      <c r="K10" s="27">
        <f>'10月'!Z8</f>
        <v>12.725833415985107</v>
      </c>
      <c r="L10" s="27">
        <f>'11月'!Z8</f>
        <v>15.077916582425436</v>
      </c>
      <c r="M10" s="28">
        <f>'12月'!Z8</f>
        <v>8.509624977906546</v>
      </c>
      <c r="N10" s="7"/>
    </row>
    <row r="11" spans="1:14" ht="18" customHeight="1">
      <c r="A11" s="25">
        <v>7</v>
      </c>
      <c r="B11" s="26">
        <f>'1月'!Z9</f>
        <v>0.6294583020110925</v>
      </c>
      <c r="C11" s="27">
        <f>'2月'!Z9</f>
        <v>2.6862500831484795</v>
      </c>
      <c r="D11" s="27">
        <f>'3月'!Z9</f>
        <v>5.599624941746394</v>
      </c>
      <c r="E11" s="27">
        <f>'4月'!Z9</f>
        <v>10.44920831422011</v>
      </c>
      <c r="F11" s="27">
        <f>'5月'!Z9</f>
        <v>18.31708339850108</v>
      </c>
      <c r="G11" s="27">
        <f>'6月'!Z9</f>
        <v>17.602500041325886</v>
      </c>
      <c r="H11" s="27">
        <f>'7月'!Z9</f>
        <v>17.461250066757202</v>
      </c>
      <c r="I11" s="27" t="str">
        <f>'8月'!Z9</f>
        <v>X</v>
      </c>
      <c r="J11" s="27">
        <f>'9月'!Z9</f>
        <v>17.33458336194356</v>
      </c>
      <c r="K11" s="27">
        <f>'10月'!Z9</f>
        <v>12.814583341280619</v>
      </c>
      <c r="L11" s="27">
        <f>'11月'!Z9</f>
        <v>14.430416623751322</v>
      </c>
      <c r="M11" s="28">
        <f>'12月'!Z9</f>
        <v>6.082083387921254</v>
      </c>
      <c r="N11" s="7"/>
    </row>
    <row r="12" spans="1:14" ht="18" customHeight="1">
      <c r="A12" s="25">
        <v>8</v>
      </c>
      <c r="B12" s="26">
        <f>'1月'!Z10</f>
        <v>0.8968333626786867</v>
      </c>
      <c r="C12" s="27">
        <f>'2月'!Z10</f>
        <v>6.278458341956139</v>
      </c>
      <c r="D12" s="27">
        <f>'3月'!Z10</f>
        <v>5.895249952872594</v>
      </c>
      <c r="E12" s="27">
        <f>'4月'!Z10</f>
        <v>13.592499931653341</v>
      </c>
      <c r="F12" s="27">
        <f>'5月'!Z10</f>
        <v>16.448166688283283</v>
      </c>
      <c r="G12" s="27">
        <f>'6月'!Z10</f>
        <v>16.944166660308838</v>
      </c>
      <c r="H12" s="27">
        <f>'7月'!Z10</f>
        <v>15.868749976158142</v>
      </c>
      <c r="I12" s="27" t="str">
        <f>'8月'!Z10</f>
        <v>X</v>
      </c>
      <c r="J12" s="27">
        <f>'9月'!Z10</f>
        <v>20.298750082651775</v>
      </c>
      <c r="K12" s="27">
        <f>'10月'!Z10</f>
        <v>12.579999923706055</v>
      </c>
      <c r="L12" s="27">
        <f>'11月'!Z10</f>
        <v>13.87583323319753</v>
      </c>
      <c r="M12" s="28">
        <f>'12月'!Z10</f>
        <v>2.8967083035968244</v>
      </c>
      <c r="N12" s="7"/>
    </row>
    <row r="13" spans="1:14" ht="18" customHeight="1">
      <c r="A13" s="25">
        <v>9</v>
      </c>
      <c r="B13" s="26">
        <f>'1月'!Z11</f>
        <v>1.147916717454791</v>
      </c>
      <c r="C13" s="27">
        <f>'2月'!Z11</f>
        <v>7.455541650454204</v>
      </c>
      <c r="D13" s="27">
        <f>'3月'!Z11</f>
        <v>3.9337916603932777</v>
      </c>
      <c r="E13" s="27">
        <f>'4月'!Z11</f>
        <v>11.856916705767313</v>
      </c>
      <c r="F13" s="27">
        <f>'5月'!Z11</f>
        <v>8.389708340168</v>
      </c>
      <c r="G13" s="27">
        <f>'6月'!Z11</f>
        <v>14.788750052452087</v>
      </c>
      <c r="H13" s="27">
        <f>'7月'!Z11</f>
        <v>16.945833285649616</v>
      </c>
      <c r="I13" s="27" t="str">
        <f>'8月'!Z11</f>
        <v>X</v>
      </c>
      <c r="J13" s="27">
        <f>'9月'!Z11</f>
        <v>24.43833343187968</v>
      </c>
      <c r="K13" s="27">
        <f>'10月'!Z11</f>
        <v>12.546666741371155</v>
      </c>
      <c r="L13" s="27">
        <f>'11月'!Z11</f>
        <v>10.547499934832254</v>
      </c>
      <c r="M13" s="28">
        <f>'12月'!Z11</f>
        <v>3.412291639484465</v>
      </c>
      <c r="N13" s="7"/>
    </row>
    <row r="14" spans="1:14" ht="18" customHeight="1">
      <c r="A14" s="29">
        <v>10</v>
      </c>
      <c r="B14" s="30">
        <f>'1月'!Z12</f>
        <v>4.18854169974414</v>
      </c>
      <c r="C14" s="31">
        <f>'2月'!Z12</f>
        <v>6.71879165371259</v>
      </c>
      <c r="D14" s="31">
        <f>'3月'!Z12</f>
        <v>3.077000002376735</v>
      </c>
      <c r="E14" s="31">
        <f>'4月'!Z12</f>
        <v>7.127666667103767</v>
      </c>
      <c r="F14" s="31">
        <f>'5月'!Z12</f>
        <v>9.920499940713247</v>
      </c>
      <c r="G14" s="31">
        <f>'6月'!Z12</f>
        <v>15.590416749318441</v>
      </c>
      <c r="H14" s="31">
        <f>'7月'!Z12</f>
        <v>19.795833269755047</v>
      </c>
      <c r="I14" s="31" t="str">
        <f>'8月'!Z12</f>
        <v>X</v>
      </c>
      <c r="J14" s="31">
        <f>'9月'!Z12</f>
        <v>25.55541690190633</v>
      </c>
      <c r="K14" s="31">
        <f>'10月'!Z12</f>
        <v>13.503333250681559</v>
      </c>
      <c r="L14" s="31">
        <f>'11月'!Z12</f>
        <v>7.741625030835469</v>
      </c>
      <c r="M14" s="32">
        <f>'12月'!Z12</f>
        <v>1.9901666841469705</v>
      </c>
      <c r="N14" s="7"/>
    </row>
    <row r="15" spans="1:14" ht="18" customHeight="1">
      <c r="A15" s="21">
        <v>11</v>
      </c>
      <c r="B15" s="22">
        <f>'1月'!Z13</f>
        <v>2.9728749773154655</v>
      </c>
      <c r="C15" s="23">
        <f>'2月'!Z13</f>
        <v>6.097000042597453</v>
      </c>
      <c r="D15" s="23">
        <f>'3月'!Z13</f>
        <v>0.9734166581183672</v>
      </c>
      <c r="E15" s="23">
        <f>'4月'!Z13</f>
        <v>9.703791722655296</v>
      </c>
      <c r="F15" s="23">
        <f>'5月'!Z13</f>
        <v>13.130833268165588</v>
      </c>
      <c r="G15" s="23">
        <f>'6月'!Z13</f>
        <v>17.210000038146973</v>
      </c>
      <c r="H15" s="23">
        <f>'7月'!Z13</f>
        <v>23.574166695276897</v>
      </c>
      <c r="I15" s="23" t="str">
        <f>'8月'!Z13</f>
        <v>X</v>
      </c>
      <c r="J15" s="23">
        <f>'9月'!Z13</f>
        <v>24.84583322207133</v>
      </c>
      <c r="K15" s="23">
        <f>'10月'!Z13</f>
        <v>15.59166661898295</v>
      </c>
      <c r="L15" s="23">
        <f>'11月'!Z13</f>
        <v>8.87375005086263</v>
      </c>
      <c r="M15" s="24">
        <f>'12月'!Z13</f>
        <v>3.3060833469498903</v>
      </c>
      <c r="N15" s="7"/>
    </row>
    <row r="16" spans="1:14" ht="18" customHeight="1">
      <c r="A16" s="25">
        <v>12</v>
      </c>
      <c r="B16" s="26">
        <f>'1月'!Z14</f>
        <v>3.3081249950143197</v>
      </c>
      <c r="C16" s="27">
        <f>'2月'!Z14</f>
        <v>2.896833316112558</v>
      </c>
      <c r="D16" s="27">
        <f>'3月'!Z14</f>
        <v>1.897666687766711</v>
      </c>
      <c r="E16" s="27">
        <f>'4月'!Z14</f>
        <v>14.463333249092102</v>
      </c>
      <c r="F16" s="27">
        <f>'5月'!Z14</f>
        <v>13.47041666507721</v>
      </c>
      <c r="G16" s="27">
        <f>'6月'!Z14</f>
        <v>18.220000108083088</v>
      </c>
      <c r="H16" s="27">
        <f>'7月'!Z14</f>
        <v>20.84750000635783</v>
      </c>
      <c r="I16" s="27" t="str">
        <f>'8月'!Z14</f>
        <v>X</v>
      </c>
      <c r="J16" s="27">
        <f>'9月'!Z14</f>
        <v>24.227500120798748</v>
      </c>
      <c r="K16" s="27">
        <f>'10月'!Z14</f>
        <v>18.46375012397766</v>
      </c>
      <c r="L16" s="27">
        <f>'11月'!Z14</f>
        <v>10.048750023047129</v>
      </c>
      <c r="M16" s="28">
        <f>'12月'!Z14</f>
        <v>6.068875044584274</v>
      </c>
      <c r="N16" s="7"/>
    </row>
    <row r="17" spans="1:14" ht="18" customHeight="1">
      <c r="A17" s="25">
        <v>13</v>
      </c>
      <c r="B17" s="26">
        <f>'1月'!Z15</f>
        <v>4.3287499484916525</v>
      </c>
      <c r="C17" s="27">
        <f>'2月'!Z15</f>
        <v>1.5452083111740649</v>
      </c>
      <c r="D17" s="27">
        <f>'3月'!Z15</f>
        <v>2.039999990568807</v>
      </c>
      <c r="E17" s="27">
        <f>'4月'!Z15</f>
        <v>16.056249976158142</v>
      </c>
      <c r="F17" s="27">
        <f>'5月'!Z15</f>
        <v>16.31916670004527</v>
      </c>
      <c r="G17" s="27">
        <f>'6月'!Z15</f>
        <v>21.294583320617676</v>
      </c>
      <c r="H17" s="27">
        <f>'7月'!Z15</f>
        <v>16.910833477973938</v>
      </c>
      <c r="I17" s="27" t="str">
        <f>'8月'!Z15</f>
        <v>X</v>
      </c>
      <c r="J17" s="27">
        <f>'9月'!Z15</f>
        <v>24.812083562215168</v>
      </c>
      <c r="K17" s="27">
        <f>'10月'!Z15</f>
        <v>17.916666706403095</v>
      </c>
      <c r="L17" s="27">
        <f>'11月'!Z15</f>
        <v>8.261958400408426</v>
      </c>
      <c r="M17" s="28">
        <f>'12月'!Z15</f>
        <v>3.807499979933103</v>
      </c>
      <c r="N17" s="7"/>
    </row>
    <row r="18" spans="1:14" ht="18" customHeight="1">
      <c r="A18" s="25">
        <v>14</v>
      </c>
      <c r="B18" s="26">
        <f>'1月'!Z16</f>
        <v>5.776000042756398</v>
      </c>
      <c r="C18" s="27">
        <f>'2月'!Z16</f>
        <v>2.4460833544532457</v>
      </c>
      <c r="D18" s="27">
        <f>'3月'!Z16</f>
        <v>2.963041676518818</v>
      </c>
      <c r="E18" s="27">
        <f>'4月'!Z16</f>
        <v>11.442083279291788</v>
      </c>
      <c r="F18" s="27">
        <f>'5月'!Z16</f>
        <v>16.957916657129925</v>
      </c>
      <c r="G18" s="27">
        <f>'6月'!Z16</f>
        <v>21.317916711171467</v>
      </c>
      <c r="H18" s="27">
        <f>'7月'!Z16</f>
        <v>15.455833315849304</v>
      </c>
      <c r="I18" s="27" t="str">
        <f>'8月'!Z16</f>
        <v>X</v>
      </c>
      <c r="J18" s="27">
        <f>'9月'!Z16</f>
        <v>23.06874990463257</v>
      </c>
      <c r="K18" s="27">
        <f>'10月'!Z16</f>
        <v>11.455833315849304</v>
      </c>
      <c r="L18" s="27">
        <f>'11月'!Z16</f>
        <v>6.2352500061194105</v>
      </c>
      <c r="M18" s="28">
        <f>'12月'!Z16</f>
        <v>4.374333305905263</v>
      </c>
      <c r="N18" s="7"/>
    </row>
    <row r="19" spans="1:14" ht="18" customHeight="1">
      <c r="A19" s="25">
        <v>15</v>
      </c>
      <c r="B19" s="26">
        <f>'1月'!Z17</f>
        <v>-0.07987496994125347</v>
      </c>
      <c r="C19" s="27">
        <f>'2月'!Z17</f>
        <v>3.0441249810780087</v>
      </c>
      <c r="D19" s="27">
        <f>'3月'!Z17</f>
        <v>4.216249970253557</v>
      </c>
      <c r="E19" s="27">
        <f>'4月'!Z17</f>
        <v>10.003749966621399</v>
      </c>
      <c r="F19" s="27">
        <f>'5月'!Z17</f>
        <v>13.795833309491476</v>
      </c>
      <c r="G19" s="27">
        <f>'6月'!Z17</f>
        <v>18.63041655222575</v>
      </c>
      <c r="H19" s="27">
        <f>'7月'!Z17</f>
        <v>18.507500052452087</v>
      </c>
      <c r="I19" s="27" t="str">
        <f>'8月'!Z17</f>
        <v>X</v>
      </c>
      <c r="J19" s="27">
        <f>'9月'!Z17</f>
        <v>21.25541679064433</v>
      </c>
      <c r="K19" s="27">
        <f>'10月'!Z17</f>
        <v>12.205833395322164</v>
      </c>
      <c r="L19" s="27">
        <f>'11月'!Z17</f>
        <v>10.324583361546198</v>
      </c>
      <c r="M19" s="28">
        <f>'12月'!Z17</f>
        <v>4.409083276987076</v>
      </c>
      <c r="N19" s="7"/>
    </row>
    <row r="20" spans="1:14" ht="18" customHeight="1">
      <c r="A20" s="25">
        <v>16</v>
      </c>
      <c r="B20" s="26">
        <f>'1月'!Z18</f>
        <v>0.08195836702361703</v>
      </c>
      <c r="C20" s="27">
        <f>'2月'!Z18</f>
        <v>2.6869166580339274</v>
      </c>
      <c r="D20" s="27">
        <f>'3月'!Z18</f>
        <v>5.53812500089407</v>
      </c>
      <c r="E20" s="27">
        <f>'4月'!Z18</f>
        <v>12.743333319822947</v>
      </c>
      <c r="F20" s="27">
        <f>'5月'!Z18</f>
        <v>12.474583268165588</v>
      </c>
      <c r="G20" s="27">
        <f>'6月'!Z18</f>
        <v>18.82083336512248</v>
      </c>
      <c r="H20" s="27">
        <f>'7月'!Z18</f>
        <v>18.042083382606506</v>
      </c>
      <c r="I20" s="27" t="str">
        <f>'8月'!Z18</f>
        <v>X</v>
      </c>
      <c r="J20" s="27">
        <f>'9月'!Z18</f>
        <v>19.451666593551636</v>
      </c>
      <c r="K20" s="27">
        <f>'10月'!Z18</f>
        <v>11.734583258628845</v>
      </c>
      <c r="L20" s="27">
        <f>'11月'!Z18</f>
        <v>14.845416704813639</v>
      </c>
      <c r="M20" s="28">
        <f>'12月'!Z18</f>
        <v>3.313041658295939</v>
      </c>
      <c r="N20" s="7"/>
    </row>
    <row r="21" spans="1:14" ht="18" customHeight="1">
      <c r="A21" s="25">
        <v>17</v>
      </c>
      <c r="B21" s="26">
        <f>'1月'!Z19</f>
        <v>4.526958331776162</v>
      </c>
      <c r="C21" s="27">
        <f>'2月'!Z19</f>
        <v>3.2698749937893203</v>
      </c>
      <c r="D21" s="27">
        <f>'3月'!Z19</f>
        <v>2.5682500302791595</v>
      </c>
      <c r="E21" s="27">
        <f>'4月'!Z19</f>
        <v>16.89875002702077</v>
      </c>
      <c r="F21" s="27">
        <f>'5月'!Z19</f>
        <v>11.165833353996277</v>
      </c>
      <c r="G21" s="27">
        <f>'6月'!Z19</f>
        <v>20.142083406448364</v>
      </c>
      <c r="H21" s="27">
        <f>'7月'!Z19</f>
        <v>17.91541651884715</v>
      </c>
      <c r="I21" s="27" t="str">
        <f>'8月'!Z19</f>
        <v>X</v>
      </c>
      <c r="J21" s="27">
        <f>'9月'!Z19</f>
        <v>21.637083212534588</v>
      </c>
      <c r="K21" s="27">
        <f>'10月'!Z19</f>
        <v>10.687333305676779</v>
      </c>
      <c r="L21" s="27">
        <f>'11月'!Z19</f>
        <v>7.836333344380061</v>
      </c>
      <c r="M21" s="28">
        <f>'12月'!Z19</f>
        <v>1.9834583227833111</v>
      </c>
      <c r="N21" s="7"/>
    </row>
    <row r="22" spans="1:14" ht="18" customHeight="1">
      <c r="A22" s="25">
        <v>18</v>
      </c>
      <c r="B22" s="26">
        <f>'1月'!Z20</f>
        <v>1.7804583099981148</v>
      </c>
      <c r="C22" s="27">
        <f>'2月'!Z20</f>
        <v>1.3007916696369648</v>
      </c>
      <c r="D22" s="27">
        <f>'3月'!Z20</f>
        <v>2.405124975834042</v>
      </c>
      <c r="E22" s="27">
        <f>'4月'!Z20</f>
        <v>17.959166566530865</v>
      </c>
      <c r="F22" s="27">
        <f>'5月'!Z20</f>
        <v>13.183333357175192</v>
      </c>
      <c r="G22" s="27">
        <f>'6月'!Z20</f>
        <v>21.947500069936115</v>
      </c>
      <c r="H22" s="27">
        <f>'7月'!Z20</f>
        <v>17.915416797002155</v>
      </c>
      <c r="I22" s="27" t="str">
        <f>'8月'!Z20</f>
        <v>X</v>
      </c>
      <c r="J22" s="27">
        <f>'9月'!Z20</f>
        <v>22.210416793823242</v>
      </c>
      <c r="K22" s="27">
        <f>'10月'!Z20</f>
        <v>11.727083365122477</v>
      </c>
      <c r="L22" s="27">
        <f>'11月'!Z20</f>
        <v>6.224791660904884</v>
      </c>
      <c r="M22" s="28">
        <f>'12月'!Z20</f>
        <v>3.9905832782387733</v>
      </c>
      <c r="N22" s="7"/>
    </row>
    <row r="23" spans="1:14" ht="18" customHeight="1">
      <c r="A23" s="25">
        <v>19</v>
      </c>
      <c r="B23" s="26">
        <f>'1月'!Z21</f>
        <v>2.180333328743776</v>
      </c>
      <c r="C23" s="27">
        <f>'2月'!Z21</f>
        <v>3.173374980688095</v>
      </c>
      <c r="D23" s="27">
        <f>'3月'!Z21</f>
        <v>3.8680832979734987</v>
      </c>
      <c r="E23" s="27">
        <f>'4月'!Z21</f>
        <v>17.820416649182636</v>
      </c>
      <c r="F23" s="27">
        <f>'5月'!Z21</f>
        <v>13.839583396911621</v>
      </c>
      <c r="G23" s="27">
        <f>'6月'!Z21</f>
        <v>23.753333409627277</v>
      </c>
      <c r="H23" s="27">
        <f>'7月'!Z21</f>
        <v>17.59541670481364</v>
      </c>
      <c r="I23" s="27" t="str">
        <f>'8月'!Z21</f>
        <v>X</v>
      </c>
      <c r="J23" s="27">
        <f>'9月'!Z21</f>
        <v>22.88541642824809</v>
      </c>
      <c r="K23" s="27">
        <f>'10月'!Z21</f>
        <v>11.756249984105429</v>
      </c>
      <c r="L23" s="27">
        <f>'11月'!Z21</f>
        <v>9.534791668256124</v>
      </c>
      <c r="M23" s="28">
        <f>'12月'!Z21</f>
        <v>2.911958364148935</v>
      </c>
      <c r="N23" s="7"/>
    </row>
    <row r="24" spans="1:14" ht="18" customHeight="1">
      <c r="A24" s="29">
        <v>20</v>
      </c>
      <c r="B24" s="30">
        <f>'1月'!Z22</f>
        <v>3.54283334252735</v>
      </c>
      <c r="C24" s="31">
        <f>'2月'!Z22</f>
        <v>2.8898749947547913</v>
      </c>
      <c r="D24" s="31">
        <f>'3月'!Z22</f>
        <v>3.908124992623925</v>
      </c>
      <c r="E24" s="31">
        <f>'4月'!Z22</f>
        <v>9.62270830074946</v>
      </c>
      <c r="F24" s="31">
        <f>'5月'!Z22</f>
        <v>15.511249939600626</v>
      </c>
      <c r="G24" s="31">
        <f>'6月'!Z22</f>
        <v>25.023749987284344</v>
      </c>
      <c r="H24" s="31">
        <f>'7月'!Z22</f>
        <v>21.009166558583576</v>
      </c>
      <c r="I24" s="31">
        <f>'8月'!Z22</f>
        <v>19.289166768391926</v>
      </c>
      <c r="J24" s="31">
        <f>'9月'!Z22</f>
        <v>16.583333373069763</v>
      </c>
      <c r="K24" s="31">
        <f>'10月'!Z22</f>
        <v>10.209124982357025</v>
      </c>
      <c r="L24" s="31">
        <f>'11月'!Z22</f>
        <v>10.072833279768625</v>
      </c>
      <c r="M24" s="32">
        <f>'12月'!Z22</f>
        <v>0.13729165929059187</v>
      </c>
      <c r="N24" s="7"/>
    </row>
    <row r="25" spans="1:14" ht="18" customHeight="1">
      <c r="A25" s="21">
        <v>21</v>
      </c>
      <c r="B25" s="22">
        <f>'1月'!Z23</f>
        <v>1.2084166842202346</v>
      </c>
      <c r="C25" s="23">
        <f>'2月'!Z23</f>
        <v>3.3974583310385547</v>
      </c>
      <c r="D25" s="23">
        <f>'3月'!Z23</f>
        <v>2.983750006649643</v>
      </c>
      <c r="E25" s="23">
        <f>'4月'!Z23</f>
        <v>9.630791624387106</v>
      </c>
      <c r="F25" s="23">
        <f>'5月'!Z23</f>
        <v>14.603750069936117</v>
      </c>
      <c r="G25" s="23">
        <f>'6月'!Z23</f>
        <v>23.47500006357829</v>
      </c>
      <c r="H25" s="23">
        <f>'7月'!Z23</f>
        <v>20.19416658083598</v>
      </c>
      <c r="I25" s="23">
        <f>'8月'!Z23</f>
        <v>23.572500069936115</v>
      </c>
      <c r="J25" s="23">
        <f>'9月'!Z23</f>
        <v>13.27999997138977</v>
      </c>
      <c r="K25" s="23">
        <f>'10月'!Z23</f>
        <v>12.571583350499472</v>
      </c>
      <c r="L25" s="23">
        <f>'11月'!Z23</f>
        <v>16.008750041325886</v>
      </c>
      <c r="M25" s="24">
        <f>'12月'!Z23</f>
        <v>0.3619999873141448</v>
      </c>
      <c r="N25" s="7"/>
    </row>
    <row r="26" spans="1:14" ht="18" customHeight="1">
      <c r="A26" s="25">
        <v>22</v>
      </c>
      <c r="B26" s="26">
        <f>'1月'!Z24</f>
        <v>0.6011666615959257</v>
      </c>
      <c r="C26" s="27">
        <f>'2月'!Z24</f>
        <v>2.6719583217054605</v>
      </c>
      <c r="D26" s="27">
        <f>'3月'!Z24</f>
        <v>3.1337500140070915</v>
      </c>
      <c r="E26" s="27">
        <f>'4月'!Z24</f>
        <v>9.759625097115835</v>
      </c>
      <c r="F26" s="27">
        <f>'5月'!Z24</f>
        <v>12.415833353996277</v>
      </c>
      <c r="G26" s="27">
        <f>'6月'!Z24</f>
        <v>20.200833161671955</v>
      </c>
      <c r="H26" s="27">
        <f>'7月'!Z24</f>
        <v>17.209999918937683</v>
      </c>
      <c r="I26" s="27">
        <f>'8月'!Z24</f>
        <v>24.340416590372723</v>
      </c>
      <c r="J26" s="27">
        <f>'9月'!Z24</f>
        <v>12.615416685740152</v>
      </c>
      <c r="K26" s="27">
        <f>'10月'!Z24</f>
        <v>15.003750006357828</v>
      </c>
      <c r="L26" s="27">
        <f>'11月'!Z24</f>
        <v>8.903291583061218</v>
      </c>
      <c r="M26" s="28">
        <f>'12月'!Z24</f>
        <v>1.866958349943161</v>
      </c>
      <c r="N26" s="7"/>
    </row>
    <row r="27" spans="1:14" ht="18" customHeight="1">
      <c r="A27" s="25">
        <v>23</v>
      </c>
      <c r="B27" s="26">
        <f>'1月'!Z25</f>
        <v>2.263666665802399</v>
      </c>
      <c r="C27" s="27">
        <f>'2月'!Z25</f>
        <v>3.6717916627724967</v>
      </c>
      <c r="D27" s="27">
        <f>'3月'!Z25</f>
        <v>6.846041738986969</v>
      </c>
      <c r="E27" s="27">
        <f>'4月'!Z25</f>
        <v>11.842916667461395</v>
      </c>
      <c r="F27" s="27">
        <f>'5月'!Z25</f>
        <v>12.794166684150696</v>
      </c>
      <c r="G27" s="27">
        <f>'6月'!Z25</f>
        <v>18.22375003496806</v>
      </c>
      <c r="H27" s="27">
        <f>'7月'!Z25</f>
        <v>15.582083344459534</v>
      </c>
      <c r="I27" s="27">
        <f>'8月'!Z25</f>
        <v>26.35083317756653</v>
      </c>
      <c r="J27" s="27">
        <f>'9月'!Z25</f>
        <v>13.412916620572409</v>
      </c>
      <c r="K27" s="27">
        <f>'10月'!Z25</f>
        <v>13.261333286762238</v>
      </c>
      <c r="L27" s="27">
        <f>'11月'!Z25</f>
        <v>4.6618333260218305</v>
      </c>
      <c r="M27" s="28">
        <f>'12月'!Z25</f>
        <v>5.155458331108093</v>
      </c>
      <c r="N27" s="7"/>
    </row>
    <row r="28" spans="1:14" ht="18" customHeight="1">
      <c r="A28" s="25">
        <v>24</v>
      </c>
      <c r="B28" s="26">
        <f>'1月'!Z26</f>
        <v>2.008416671461115</v>
      </c>
      <c r="C28" s="27">
        <f>'2月'!Z26</f>
        <v>0.8906249990686774</v>
      </c>
      <c r="D28" s="27">
        <f>'3月'!Z26</f>
        <v>10.278708358605703</v>
      </c>
      <c r="E28" s="27">
        <f>'4月'!Z26</f>
        <v>14.34041659037272</v>
      </c>
      <c r="F28" s="27">
        <f>'5月'!Z26</f>
        <v>13.68291668097178</v>
      </c>
      <c r="G28" s="27">
        <f>'6月'!Z26</f>
        <v>17.906666835149128</v>
      </c>
      <c r="H28" s="27">
        <f>'7月'!Z26</f>
        <v>18.84375011920929</v>
      </c>
      <c r="I28" s="27">
        <f>'8月'!Z26</f>
        <v>24.93999989827474</v>
      </c>
      <c r="J28" s="27">
        <f>'9月'!Z26</f>
        <v>15.074583252271017</v>
      </c>
      <c r="K28" s="27">
        <f>'10月'!Z26</f>
        <v>9.962791721026102</v>
      </c>
      <c r="L28" s="27">
        <f>'11月'!Z26</f>
        <v>7.077250003814697</v>
      </c>
      <c r="M28" s="28">
        <f>'12月'!Z26</f>
        <v>5.356458286444346</v>
      </c>
      <c r="N28" s="7"/>
    </row>
    <row r="29" spans="1:14" ht="18" customHeight="1">
      <c r="A29" s="25">
        <v>25</v>
      </c>
      <c r="B29" s="26">
        <f>'1月'!Z27</f>
        <v>1.7060416638851166</v>
      </c>
      <c r="C29" s="27">
        <f>'2月'!Z27</f>
        <v>1.0351249780505896</v>
      </c>
      <c r="D29" s="27">
        <f>'3月'!Z27</f>
        <v>8.223041594028473</v>
      </c>
      <c r="E29" s="27">
        <f>'4月'!Z27</f>
        <v>13.538750052452087</v>
      </c>
      <c r="F29" s="27">
        <f>'5月'!Z27</f>
        <v>12.167916695276896</v>
      </c>
      <c r="G29" s="27">
        <f>'6月'!Z27</f>
        <v>17.614583412806194</v>
      </c>
      <c r="H29" s="27">
        <f>'7月'!Z27</f>
        <v>19.981250047683716</v>
      </c>
      <c r="I29" s="27">
        <f>'8月'!Z27</f>
        <v>24.34583314259847</v>
      </c>
      <c r="J29" s="27">
        <f>'9月'!Z27</f>
        <v>17.576249996821087</v>
      </c>
      <c r="K29" s="27">
        <f>'10月'!Z27</f>
        <v>11.517916679382324</v>
      </c>
      <c r="L29" s="27">
        <f>'11月'!Z27</f>
        <v>10.632083396116892</v>
      </c>
      <c r="M29" s="28">
        <f>'12月'!Z27</f>
        <v>5.615249966581662</v>
      </c>
      <c r="N29" s="7"/>
    </row>
    <row r="30" spans="1:14" ht="18" customHeight="1">
      <c r="A30" s="25">
        <v>26</v>
      </c>
      <c r="B30" s="26">
        <f>'1月'!Z28</f>
        <v>2.6419583136836686</v>
      </c>
      <c r="C30" s="27">
        <f>'2月'!Z28</f>
        <v>2.5694583219786487</v>
      </c>
      <c r="D30" s="27">
        <f>'3月'!Z28</f>
        <v>10.354916671911875</v>
      </c>
      <c r="E30" s="27">
        <f>'4月'!Z28</f>
        <v>16.708333412806194</v>
      </c>
      <c r="F30" s="27">
        <f>'5月'!Z28</f>
        <v>14.103749910990397</v>
      </c>
      <c r="G30" s="27">
        <f>'6月'!Z28</f>
        <v>16.84750000635783</v>
      </c>
      <c r="H30" s="27">
        <f>'7月'!Z28</f>
        <v>18.825833400090534</v>
      </c>
      <c r="I30" s="27">
        <f>'8月'!Z28</f>
        <v>23.85166660944621</v>
      </c>
      <c r="J30" s="27">
        <f>'9月'!Z28</f>
        <v>18.627083381017048</v>
      </c>
      <c r="K30" s="27">
        <f>'10月'!Z28</f>
        <v>11.81416650613149</v>
      </c>
      <c r="L30" s="27">
        <f>'11月'!Z28</f>
        <v>7.8561667402585345</v>
      </c>
      <c r="M30" s="28">
        <f>'12月'!Z28</f>
        <v>4.348875052606066</v>
      </c>
      <c r="N30" s="7"/>
    </row>
    <row r="31" spans="1:14" ht="18" customHeight="1">
      <c r="A31" s="25">
        <v>27</v>
      </c>
      <c r="B31" s="26">
        <f>'1月'!Z29</f>
        <v>4.843166659275691</v>
      </c>
      <c r="C31" s="27">
        <f>'2月'!Z29</f>
        <v>3.329333344241604</v>
      </c>
      <c r="D31" s="27">
        <f>'3月'!Z29</f>
        <v>12.69445832570394</v>
      </c>
      <c r="E31" s="27">
        <f>'4月'!Z29</f>
        <v>12.999166488647461</v>
      </c>
      <c r="F31" s="27">
        <f>'5月'!Z29</f>
        <v>15.792499979337057</v>
      </c>
      <c r="G31" s="27">
        <f>'6月'!Z29</f>
        <v>19.52375014623006</v>
      </c>
      <c r="H31" s="27">
        <f>'7月'!Z29</f>
        <v>17.257500131924946</v>
      </c>
      <c r="I31" s="27">
        <f>'8月'!Z29</f>
        <v>20.290833393732708</v>
      </c>
      <c r="J31" s="27">
        <f>'9月'!Z29</f>
        <v>17.050000071525574</v>
      </c>
      <c r="K31" s="27">
        <f>'10月'!Z29</f>
        <v>10.767083366711935</v>
      </c>
      <c r="L31" s="27">
        <f>'11月'!Z29</f>
        <v>5.639458358287811</v>
      </c>
      <c r="M31" s="28">
        <f>'12月'!Z29</f>
        <v>-1.3217499728004138</v>
      </c>
      <c r="N31" s="7"/>
    </row>
    <row r="32" spans="1:14" ht="18" customHeight="1">
      <c r="A32" s="25">
        <v>28</v>
      </c>
      <c r="B32" s="26">
        <f>'1月'!Z30</f>
        <v>6.192999968926112</v>
      </c>
      <c r="C32" s="27">
        <f>'2月'!Z30</f>
        <v>1.79570836511751</v>
      </c>
      <c r="D32" s="27">
        <f>'3月'!Z30</f>
        <v>11.168124914169312</v>
      </c>
      <c r="E32" s="27">
        <f>'4月'!Z30</f>
        <v>15.65666667620341</v>
      </c>
      <c r="F32" s="27">
        <f>'5月'!Z30</f>
        <v>17.659999926884968</v>
      </c>
      <c r="G32" s="27">
        <f>'6月'!Z30</f>
        <v>18.644166787465412</v>
      </c>
      <c r="H32" s="27">
        <f>'7月'!Z30</f>
        <v>17.362083395322163</v>
      </c>
      <c r="I32" s="27">
        <f>'8月'!Z30</f>
        <v>19.834166606267292</v>
      </c>
      <c r="J32" s="27">
        <f>'9月'!Z30</f>
        <v>16.420000036557514</v>
      </c>
      <c r="K32" s="27">
        <f>'10月'!Z30</f>
        <v>13.892083406448364</v>
      </c>
      <c r="L32" s="27">
        <f>'11月'!Z30</f>
        <v>8.249958316485086</v>
      </c>
      <c r="M32" s="28">
        <f>'12月'!Z30</f>
        <v>-1.3805416719987988</v>
      </c>
      <c r="N32" s="7"/>
    </row>
    <row r="33" spans="1:14" ht="18" customHeight="1">
      <c r="A33" s="25">
        <v>29</v>
      </c>
      <c r="B33" s="26">
        <f>'1月'!Z31</f>
        <v>1.1547083357193817</v>
      </c>
      <c r="C33" s="27"/>
      <c r="D33" s="27">
        <f>'3月'!Z31</f>
        <v>5.73691663146019</v>
      </c>
      <c r="E33" s="27">
        <f>'4月'!Z31</f>
        <v>17.837916493415833</v>
      </c>
      <c r="F33" s="27">
        <f>'5月'!Z31</f>
        <v>17.15541668732961</v>
      </c>
      <c r="G33" s="27">
        <f>'6月'!Z31</f>
        <v>20.68833327293396</v>
      </c>
      <c r="H33" s="27">
        <f>'7月'!Z31</f>
        <v>20.75041651725769</v>
      </c>
      <c r="I33" s="27">
        <f>'8月'!Z31</f>
        <v>24.920000076293945</v>
      </c>
      <c r="J33" s="27">
        <f>'9月'!Z31</f>
        <v>15.924166679382324</v>
      </c>
      <c r="K33" s="27">
        <f>'10月'!Z31</f>
        <v>14.523749748865763</v>
      </c>
      <c r="L33" s="27">
        <f>'11月'!Z31</f>
        <v>12.340416630109152</v>
      </c>
      <c r="M33" s="28">
        <f>'12月'!Z31</f>
        <v>1.9660833509018023</v>
      </c>
      <c r="N33" s="7"/>
    </row>
    <row r="34" spans="1:14" ht="18" customHeight="1">
      <c r="A34" s="25">
        <v>30</v>
      </c>
      <c r="B34" s="26">
        <f>'1月'!Z32</f>
        <v>0.37816667308410007</v>
      </c>
      <c r="C34" s="27"/>
      <c r="D34" s="27">
        <f>'3月'!Z32</f>
        <v>5.838041666274269</v>
      </c>
      <c r="E34" s="27">
        <f>'4月'!Z32</f>
        <v>15.472916762034098</v>
      </c>
      <c r="F34" s="27">
        <f>'5月'!Z32</f>
        <v>17.21833340326945</v>
      </c>
      <c r="G34" s="27">
        <f>'6月'!Z32</f>
        <v>20.016666650772095</v>
      </c>
      <c r="H34" s="27" t="str">
        <f>'7月'!Z32</f>
        <v>X</v>
      </c>
      <c r="I34" s="27">
        <f>'8月'!Z32</f>
        <v>19.75708333651225</v>
      </c>
      <c r="J34" s="27">
        <f>'9月'!Z32</f>
        <v>14.65666659673055</v>
      </c>
      <c r="K34" s="27">
        <f>'10月'!Z32</f>
        <v>11.035083373387655</v>
      </c>
      <c r="L34" s="27">
        <f>'11月'!Z32</f>
        <v>14.34624993801117</v>
      </c>
      <c r="M34" s="28">
        <f>'12月'!Z32</f>
        <v>3.111749973613769</v>
      </c>
      <c r="N34" s="7"/>
    </row>
    <row r="35" spans="1:14" ht="18" customHeight="1">
      <c r="A35" s="33">
        <v>31</v>
      </c>
      <c r="B35" s="34">
        <f>'1月'!Z33</f>
        <v>1.7352916843568285</v>
      </c>
      <c r="C35" s="35"/>
      <c r="D35" s="35">
        <f>'3月'!Z33</f>
        <v>11.708041628201803</v>
      </c>
      <c r="E35" s="35"/>
      <c r="F35" s="35">
        <f>'5月'!Z33</f>
        <v>17.02833338578542</v>
      </c>
      <c r="G35" s="35"/>
      <c r="H35" s="35" t="str">
        <f>'7月'!Z33</f>
        <v>X</v>
      </c>
      <c r="I35" s="35">
        <f>'8月'!Z33</f>
        <v>18.68291687965393</v>
      </c>
      <c r="J35" s="35"/>
      <c r="K35" s="35">
        <f>'10月'!Z33</f>
        <v>11.248333354791006</v>
      </c>
      <c r="L35" s="35"/>
      <c r="M35" s="36">
        <f>'12月'!Z33</f>
        <v>3.0584583333693445</v>
      </c>
      <c r="N35" s="7"/>
    </row>
    <row r="36" spans="1:14" ht="18" customHeight="1">
      <c r="A36" s="178" t="s">
        <v>64</v>
      </c>
      <c r="B36" s="179">
        <f>AVERAGE(B5:B35)</f>
        <v>2.0068427423235544</v>
      </c>
      <c r="C36" s="180">
        <f aca="true" t="shared" si="0" ref="C36:M36">AVERAGE(C5:C35)</f>
        <v>2.765324406395112</v>
      </c>
      <c r="D36" s="180">
        <f t="shared" si="0"/>
        <v>5.238358862307524</v>
      </c>
      <c r="E36" s="180">
        <f t="shared" si="0"/>
        <v>12.06384442680412</v>
      </c>
      <c r="F36" s="180">
        <f t="shared" si="0"/>
        <v>14.731661285764426</v>
      </c>
      <c r="G36" s="180">
        <f t="shared" si="0"/>
        <v>18.875263914797042</v>
      </c>
      <c r="H36" s="180">
        <f t="shared" si="0"/>
        <v>18.33356322502268</v>
      </c>
      <c r="I36" s="180">
        <f t="shared" si="0"/>
        <v>22.514618045753902</v>
      </c>
      <c r="J36" s="180">
        <f t="shared" si="0"/>
        <v>19.706222232182824</v>
      </c>
      <c r="K36" s="180">
        <f t="shared" si="0"/>
        <v>12.977948923264778</v>
      </c>
      <c r="L36" s="180">
        <f t="shared" si="0"/>
        <v>10.685674991375867</v>
      </c>
      <c r="M36" s="181">
        <f t="shared" si="0"/>
        <v>3.8562916619227496</v>
      </c>
      <c r="N36" s="7"/>
    </row>
    <row r="37" spans="1:14" ht="18" customHeight="1">
      <c r="A37" s="37" t="s">
        <v>480</v>
      </c>
      <c r="B37" s="38">
        <f>AVERAGE(B5:B14)</f>
        <v>0.9059708356314028</v>
      </c>
      <c r="C37" s="39">
        <f aca="true" t="shared" si="1" ref="C37:M37">AVERAGE(C5:C14)</f>
        <v>2.8717541752771165</v>
      </c>
      <c r="D37" s="39">
        <f t="shared" si="1"/>
        <v>4.304524990070301</v>
      </c>
      <c r="E37" s="39">
        <f t="shared" si="1"/>
        <v>8.741424988210202</v>
      </c>
      <c r="F37" s="39">
        <f t="shared" si="1"/>
        <v>15.220983316500982</v>
      </c>
      <c r="G37" s="39">
        <f t="shared" si="1"/>
        <v>16.675625010331473</v>
      </c>
      <c r="H37" s="39">
        <f t="shared" si="1"/>
        <v>17.789291656017305</v>
      </c>
      <c r="I37" s="39" t="e">
        <f t="shared" si="1"/>
        <v>#DIV/0!</v>
      </c>
      <c r="J37" s="39">
        <f t="shared" si="1"/>
        <v>21.55720836718877</v>
      </c>
      <c r="K37" s="39">
        <f t="shared" si="1"/>
        <v>13.497041676441828</v>
      </c>
      <c r="L37" s="39">
        <f t="shared" si="1"/>
        <v>13.25963329076767</v>
      </c>
      <c r="M37" s="40">
        <f t="shared" si="1"/>
        <v>5.710383329540491</v>
      </c>
      <c r="N37" s="7"/>
    </row>
    <row r="38" spans="1:14" ht="18" customHeight="1">
      <c r="A38" s="41" t="s">
        <v>481</v>
      </c>
      <c r="B38" s="42">
        <f>AVERAGE(B15:B24)</f>
        <v>2.8418416673705598</v>
      </c>
      <c r="C38" s="43">
        <f aca="true" t="shared" si="2" ref="C38:M38">AVERAGE(C15:C24)</f>
        <v>2.9350083302318426</v>
      </c>
      <c r="D38" s="43">
        <f t="shared" si="2"/>
        <v>3.037808328083096</v>
      </c>
      <c r="E38" s="43">
        <f t="shared" si="2"/>
        <v>13.67135830571254</v>
      </c>
      <c r="F38" s="43">
        <f t="shared" si="2"/>
        <v>13.984874991575875</v>
      </c>
      <c r="G38" s="43">
        <f t="shared" si="2"/>
        <v>20.636041696866354</v>
      </c>
      <c r="H38" s="43">
        <f t="shared" si="2"/>
        <v>18.77733335097631</v>
      </c>
      <c r="I38" s="43">
        <f t="shared" si="2"/>
        <v>19.289166768391926</v>
      </c>
      <c r="J38" s="43">
        <f t="shared" si="2"/>
        <v>22.097750000158946</v>
      </c>
      <c r="K38" s="43">
        <f t="shared" si="2"/>
        <v>13.174812505642572</v>
      </c>
      <c r="L38" s="43">
        <f t="shared" si="2"/>
        <v>9.225845850010712</v>
      </c>
      <c r="M38" s="44">
        <f t="shared" si="2"/>
        <v>3.4302208237117155</v>
      </c>
      <c r="N38" s="7"/>
    </row>
    <row r="39" spans="1:14" ht="18" customHeight="1">
      <c r="A39" s="45" t="s">
        <v>482</v>
      </c>
      <c r="B39" s="46">
        <f>AVERAGE(B25:B35)</f>
        <v>2.2485454529100517</v>
      </c>
      <c r="C39" s="47">
        <f aca="true" t="shared" si="3" ref="C39:M39">AVERAGE(C25:C35)</f>
        <v>2.4201822904966925</v>
      </c>
      <c r="D39" s="47">
        <f t="shared" si="3"/>
        <v>8.087799231818115</v>
      </c>
      <c r="E39" s="47">
        <f t="shared" si="3"/>
        <v>13.778749986489615</v>
      </c>
      <c r="F39" s="47">
        <f t="shared" si="3"/>
        <v>14.965719707084425</v>
      </c>
      <c r="G39" s="47">
        <f t="shared" si="3"/>
        <v>19.3141250371933</v>
      </c>
      <c r="H39" s="47">
        <f t="shared" si="3"/>
        <v>18.44523149508017</v>
      </c>
      <c r="I39" s="47">
        <f t="shared" si="3"/>
        <v>22.807840889150444</v>
      </c>
      <c r="J39" s="47">
        <f t="shared" si="3"/>
        <v>15.463708329200745</v>
      </c>
      <c r="K39" s="47">
        <f t="shared" si="3"/>
        <v>12.327079527305834</v>
      </c>
      <c r="L39" s="47">
        <f t="shared" si="3"/>
        <v>9.571545833349228</v>
      </c>
      <c r="M39" s="48">
        <f t="shared" si="3"/>
        <v>2.558090907916652</v>
      </c>
      <c r="N39" s="7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6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6.75390625" defaultRowHeight="12.75"/>
  <cols>
    <col min="1" max="1" width="10.75390625" style="53" customWidth="1"/>
    <col min="2" max="13" width="7.25390625" style="53" customWidth="1"/>
    <col min="14" max="16384" width="6.75390625" style="53" customWidth="1"/>
  </cols>
  <sheetData>
    <row r="1" spans="1:14" ht="24.75" customHeight="1">
      <c r="A1" s="49" t="s">
        <v>483</v>
      </c>
      <c r="B1" s="50"/>
      <c r="C1" s="50"/>
      <c r="D1" s="50"/>
      <c r="E1" s="50"/>
      <c r="F1" s="50"/>
      <c r="G1" s="51"/>
      <c r="H1" s="51"/>
      <c r="I1" s="174">
        <f>'1月'!Z1</f>
        <v>2003</v>
      </c>
      <c r="J1" s="173" t="s">
        <v>2</v>
      </c>
      <c r="K1" s="172" t="str">
        <f>("（平成"&amp;TEXT((I1-1988),"0")&amp;"年）")</f>
        <v>（平成15年）</v>
      </c>
      <c r="L1" s="51"/>
      <c r="M1" s="51"/>
      <c r="N1" s="52"/>
    </row>
    <row r="2" spans="1:14" ht="16.5" customHeight="1">
      <c r="A2" s="54" t="s">
        <v>3</v>
      </c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  <c r="N2" s="52"/>
    </row>
    <row r="3" spans="1:14" ht="16.5" customHeight="1">
      <c r="A3" s="58"/>
      <c r="B3" s="59" t="s">
        <v>467</v>
      </c>
      <c r="C3" s="60" t="s">
        <v>468</v>
      </c>
      <c r="D3" s="60" t="s">
        <v>469</v>
      </c>
      <c r="E3" s="60" t="s">
        <v>470</v>
      </c>
      <c r="F3" s="60" t="s">
        <v>471</v>
      </c>
      <c r="G3" s="60" t="s">
        <v>472</v>
      </c>
      <c r="H3" s="60" t="s">
        <v>473</v>
      </c>
      <c r="I3" s="60" t="s">
        <v>474</v>
      </c>
      <c r="J3" s="60" t="s">
        <v>475</v>
      </c>
      <c r="K3" s="60" t="s">
        <v>476</v>
      </c>
      <c r="L3" s="60" t="s">
        <v>477</v>
      </c>
      <c r="M3" s="61" t="s">
        <v>478</v>
      </c>
      <c r="N3" s="52"/>
    </row>
    <row r="4" spans="1:14" ht="16.5" customHeight="1">
      <c r="A4" s="62" t="s">
        <v>479</v>
      </c>
      <c r="B4" s="63"/>
      <c r="C4" s="64"/>
      <c r="D4" s="64"/>
      <c r="E4" s="64"/>
      <c r="F4" s="64"/>
      <c r="G4" s="64"/>
      <c r="H4" s="64"/>
      <c r="I4" s="64"/>
      <c r="J4" s="64"/>
      <c r="K4" s="64"/>
      <c r="L4" s="64"/>
      <c r="M4" s="65"/>
      <c r="N4" s="52"/>
    </row>
    <row r="5" spans="1:14" ht="16.5" customHeight="1">
      <c r="A5" s="66">
        <v>1</v>
      </c>
      <c r="B5" s="67">
        <f>'1月'!AA3</f>
        <v>3.007999897003174</v>
      </c>
      <c r="C5" s="68">
        <f>'2月'!AA3</f>
        <v>8.100000381469727</v>
      </c>
      <c r="D5" s="68">
        <f>'3月'!AA3</f>
        <v>10.899999618530273</v>
      </c>
      <c r="E5" s="68">
        <f>'4月'!AA3</f>
        <v>17.360000610351562</v>
      </c>
      <c r="F5" s="68">
        <f>'5月'!AA3</f>
        <v>20.110000610351562</v>
      </c>
      <c r="G5" s="68">
        <f>'6月'!AA3</f>
        <v>22.700000762939453</v>
      </c>
      <c r="H5" s="68">
        <f>'7月'!AA3</f>
        <v>20.299999237060547</v>
      </c>
      <c r="I5" s="68" t="str">
        <f>'8月'!AA3</f>
        <v>X</v>
      </c>
      <c r="J5" s="68">
        <f>'9月'!AA3</f>
        <v>21.5</v>
      </c>
      <c r="K5" s="68">
        <f>'10月'!AA3</f>
        <v>21.260000228881836</v>
      </c>
      <c r="L5" s="68">
        <f>'11月'!AA3</f>
        <v>19.290000915527344</v>
      </c>
      <c r="M5" s="69">
        <f>'12月'!AA3</f>
        <v>12.890000343322754</v>
      </c>
      <c r="N5" s="52"/>
    </row>
    <row r="6" spans="1:14" ht="16.5" customHeight="1">
      <c r="A6" s="70">
        <v>2</v>
      </c>
      <c r="B6" s="71">
        <f>'1月'!AA4</f>
        <v>2.2090001106262207</v>
      </c>
      <c r="C6" s="72">
        <f>'2月'!AA4</f>
        <v>9.199999809265137</v>
      </c>
      <c r="D6" s="72">
        <f>'3月'!AA4</f>
        <v>14.800000190734863</v>
      </c>
      <c r="E6" s="72">
        <f>'4月'!AA4</f>
        <v>11.550000190734863</v>
      </c>
      <c r="F6" s="72">
        <f>'5月'!AA4</f>
        <v>24.209999084472656</v>
      </c>
      <c r="G6" s="72">
        <f>'6月'!AA4</f>
        <v>23.299999237060547</v>
      </c>
      <c r="H6" s="72">
        <f>'7月'!AA4</f>
        <v>21.979999542236328</v>
      </c>
      <c r="I6" s="72" t="str">
        <f>'8月'!AA4</f>
        <v>X</v>
      </c>
      <c r="J6" s="72">
        <f>'9月'!AA4</f>
        <v>25.079999923706055</v>
      </c>
      <c r="K6" s="72">
        <f>'10月'!AA4</f>
        <v>24.350000381469727</v>
      </c>
      <c r="L6" s="72">
        <f>'11月'!AA4</f>
        <v>21.040000915527344</v>
      </c>
      <c r="M6" s="73">
        <f>'12月'!AA4</f>
        <v>13.90999984741211</v>
      </c>
      <c r="N6" s="52"/>
    </row>
    <row r="7" spans="1:14" ht="16.5" customHeight="1">
      <c r="A7" s="70">
        <v>3</v>
      </c>
      <c r="B7" s="71">
        <f>'1月'!AA5</f>
        <v>7.230000019073486</v>
      </c>
      <c r="C7" s="72">
        <f>'2月'!AA5</f>
        <v>10.180000305175781</v>
      </c>
      <c r="D7" s="72">
        <f>'3月'!AA5</f>
        <v>14.1899995803833</v>
      </c>
      <c r="E7" s="72">
        <f>'4月'!AA5</f>
        <v>14.220000267028809</v>
      </c>
      <c r="F7" s="72">
        <f>'5月'!AA5</f>
        <v>24.989999771118164</v>
      </c>
      <c r="G7" s="72">
        <f>'6月'!AA5</f>
        <v>20.81999969482422</v>
      </c>
      <c r="H7" s="72">
        <f>'7月'!AA5</f>
        <v>19.719999313354492</v>
      </c>
      <c r="I7" s="72" t="str">
        <f>'8月'!AA5</f>
        <v>X</v>
      </c>
      <c r="J7" s="72">
        <f>'9月'!AA5</f>
        <v>30.530000686645508</v>
      </c>
      <c r="K7" s="72">
        <f>'10月'!AA5</f>
        <v>21.280000686645508</v>
      </c>
      <c r="L7" s="72">
        <f>'11月'!AA5</f>
        <v>20.799999237060547</v>
      </c>
      <c r="M7" s="73">
        <f>'12月'!AA5</f>
        <v>11.739999771118164</v>
      </c>
      <c r="N7" s="52"/>
    </row>
    <row r="8" spans="1:14" ht="16.5" customHeight="1">
      <c r="A8" s="70">
        <v>4</v>
      </c>
      <c r="B8" s="71">
        <f>'1月'!AA6</f>
        <v>9.329999923706055</v>
      </c>
      <c r="C8" s="72">
        <f>'2月'!AA6</f>
        <v>7.679999828338623</v>
      </c>
      <c r="D8" s="72">
        <f>'3月'!AA6</f>
        <v>7.340000152587891</v>
      </c>
      <c r="E8" s="72">
        <f>'4月'!AA6</f>
        <v>13.710000038146973</v>
      </c>
      <c r="F8" s="72">
        <f>'5月'!AA6</f>
        <v>31.559999465942383</v>
      </c>
      <c r="G8" s="72">
        <f>'6月'!AA6</f>
        <v>21.489999771118164</v>
      </c>
      <c r="H8" s="72">
        <f>'7月'!AA6</f>
        <v>25.010000228881836</v>
      </c>
      <c r="I8" s="72" t="str">
        <f>'8月'!AA6</f>
        <v>X</v>
      </c>
      <c r="J8" s="72">
        <f>'9月'!AA6</f>
        <v>26.489999771118164</v>
      </c>
      <c r="K8" s="72">
        <f>'10月'!AA6</f>
        <v>18.84000015258789</v>
      </c>
      <c r="L8" s="72">
        <f>'11月'!AA6</f>
        <v>17.860000610351562</v>
      </c>
      <c r="M8" s="73">
        <f>'12月'!AA6</f>
        <v>11.3100004196167</v>
      </c>
      <c r="N8" s="52"/>
    </row>
    <row r="9" spans="1:14" ht="16.5" customHeight="1">
      <c r="A9" s="70">
        <v>5</v>
      </c>
      <c r="B9" s="71">
        <f>'1月'!AA7</f>
        <v>7.559999942779541</v>
      </c>
      <c r="C9" s="72">
        <f>'2月'!AA7</f>
        <v>6.889999866485596</v>
      </c>
      <c r="D9" s="72">
        <f>'3月'!AA7</f>
        <v>8.260000228881836</v>
      </c>
      <c r="E9" s="72">
        <f>'4月'!AA7</f>
        <v>6.822000026702881</v>
      </c>
      <c r="F9" s="72">
        <f>'5月'!AA7</f>
        <v>23.389999389648438</v>
      </c>
      <c r="G9" s="72">
        <f>'6月'!AA7</f>
        <v>22.75</v>
      </c>
      <c r="H9" s="72">
        <f>'7月'!AA7</f>
        <v>25.850000381469727</v>
      </c>
      <c r="I9" s="72" t="str">
        <f>'8月'!AA7</f>
        <v>X</v>
      </c>
      <c r="J9" s="72">
        <f>'9月'!AA7</f>
        <v>26.06999969482422</v>
      </c>
      <c r="K9" s="72">
        <f>'10月'!AA7</f>
        <v>20.079999923706055</v>
      </c>
      <c r="L9" s="72">
        <f>'11月'!AA7</f>
        <v>18.709999084472656</v>
      </c>
      <c r="M9" s="73">
        <f>'12月'!AA7</f>
        <v>7.789999961853027</v>
      </c>
      <c r="N9" s="52"/>
    </row>
    <row r="10" spans="1:14" ht="16.5" customHeight="1">
      <c r="A10" s="70">
        <v>6</v>
      </c>
      <c r="B10" s="71">
        <f>'1月'!AA8</f>
        <v>7.130000114440918</v>
      </c>
      <c r="C10" s="72">
        <f>'2月'!AA8</f>
        <v>8.550000190734863</v>
      </c>
      <c r="D10" s="72">
        <f>'3月'!AA8</f>
        <v>10.1899995803833</v>
      </c>
      <c r="E10" s="72">
        <f>'4月'!AA8</f>
        <v>15.210000038146973</v>
      </c>
      <c r="F10" s="72">
        <f>'5月'!AA8</f>
        <v>23.829999923706055</v>
      </c>
      <c r="G10" s="72">
        <f>'6月'!AA8</f>
        <v>19.850000381469727</v>
      </c>
      <c r="H10" s="72">
        <f>'7月'!AA8</f>
        <v>20.469999313354492</v>
      </c>
      <c r="I10" s="72" t="str">
        <f>'8月'!AA8</f>
        <v>X</v>
      </c>
      <c r="J10" s="72">
        <f>'9月'!AA8</f>
        <v>29.030000686645508</v>
      </c>
      <c r="K10" s="72">
        <f>'10月'!AA8</f>
        <v>15.640000343322754</v>
      </c>
      <c r="L10" s="72">
        <f>'11月'!AA8</f>
        <v>18.229999542236328</v>
      </c>
      <c r="M10" s="73">
        <f>'12月'!AA8</f>
        <v>11.859999656677246</v>
      </c>
      <c r="N10" s="52"/>
    </row>
    <row r="11" spans="1:14" ht="16.5" customHeight="1">
      <c r="A11" s="70">
        <v>7</v>
      </c>
      <c r="B11" s="71">
        <f>'1月'!AA9</f>
        <v>10.300000190734863</v>
      </c>
      <c r="C11" s="72">
        <f>'2月'!AA9</f>
        <v>13.539999961853027</v>
      </c>
      <c r="D11" s="72">
        <f>'3月'!AA9</f>
        <v>9.520000457763672</v>
      </c>
      <c r="E11" s="72">
        <f>'4月'!AA9</f>
        <v>19.670000076293945</v>
      </c>
      <c r="F11" s="72">
        <f>'5月'!AA9</f>
        <v>21.09000015258789</v>
      </c>
      <c r="G11" s="72">
        <f>'6月'!AA9</f>
        <v>21.15999984741211</v>
      </c>
      <c r="H11" s="72">
        <f>'7月'!AA9</f>
        <v>18.31999969482422</v>
      </c>
      <c r="I11" s="72" t="str">
        <f>'8月'!AA9</f>
        <v>X</v>
      </c>
      <c r="J11" s="72">
        <f>'9月'!AA9</f>
        <v>18.579999923706055</v>
      </c>
      <c r="K11" s="72">
        <f>'10月'!AA9</f>
        <v>16.229999542236328</v>
      </c>
      <c r="L11" s="72">
        <f>'11月'!AA9</f>
        <v>18.399999618530273</v>
      </c>
      <c r="M11" s="73">
        <f>'12月'!AA9</f>
        <v>14.25</v>
      </c>
      <c r="N11" s="52"/>
    </row>
    <row r="12" spans="1:14" ht="16.5" customHeight="1">
      <c r="A12" s="70">
        <v>8</v>
      </c>
      <c r="B12" s="71">
        <f>'1月'!AA10</f>
        <v>9.819999694824219</v>
      </c>
      <c r="C12" s="72">
        <f>'2月'!AA10</f>
        <v>15.8100004196167</v>
      </c>
      <c r="D12" s="72">
        <f>'3月'!AA10</f>
        <v>13.119999885559082</v>
      </c>
      <c r="E12" s="72">
        <f>'4月'!AA10</f>
        <v>15.960000038146973</v>
      </c>
      <c r="F12" s="72">
        <f>'5月'!AA10</f>
        <v>24.200000762939453</v>
      </c>
      <c r="G12" s="72">
        <f>'6月'!AA10</f>
        <v>22.020000457763672</v>
      </c>
      <c r="H12" s="72">
        <f>'7月'!AA10</f>
        <v>18</v>
      </c>
      <c r="I12" s="72" t="str">
        <f>'8月'!AA10</f>
        <v>X</v>
      </c>
      <c r="J12" s="72">
        <f>'9月'!AA10</f>
        <v>23.690000534057617</v>
      </c>
      <c r="K12" s="72">
        <f>'10月'!AA10</f>
        <v>15.539999961853027</v>
      </c>
      <c r="L12" s="72">
        <f>'11月'!AA10</f>
        <v>18.3700008392334</v>
      </c>
      <c r="M12" s="73">
        <f>'12月'!AA10</f>
        <v>8.6899995803833</v>
      </c>
      <c r="N12" s="52"/>
    </row>
    <row r="13" spans="1:14" ht="16.5" customHeight="1">
      <c r="A13" s="70">
        <v>9</v>
      </c>
      <c r="B13" s="71">
        <f>'1月'!AA11</f>
        <v>11.270000457763672</v>
      </c>
      <c r="C13" s="72">
        <f>'2月'!AA11</f>
        <v>14.680000305175781</v>
      </c>
      <c r="D13" s="72">
        <f>'3月'!AA11</f>
        <v>11.239999771118164</v>
      </c>
      <c r="E13" s="72">
        <f>'4月'!AA11</f>
        <v>20.690000534057617</v>
      </c>
      <c r="F13" s="72">
        <f>'5月'!AA11</f>
        <v>13.970000267028809</v>
      </c>
      <c r="G13" s="72">
        <f>'6月'!AA11</f>
        <v>17.790000915527344</v>
      </c>
      <c r="H13" s="72">
        <f>'7月'!AA11</f>
        <v>20</v>
      </c>
      <c r="I13" s="72" t="str">
        <f>'8月'!AA11</f>
        <v>X</v>
      </c>
      <c r="J13" s="72">
        <f>'9月'!AA11</f>
        <v>31.459999084472656</v>
      </c>
      <c r="K13" s="72">
        <f>'10月'!AA11</f>
        <v>17.020000457763672</v>
      </c>
      <c r="L13" s="72">
        <f>'11月'!AA11</f>
        <v>12.1899995803833</v>
      </c>
      <c r="M13" s="73">
        <f>'12月'!AA11</f>
        <v>8.130000114440918</v>
      </c>
      <c r="N13" s="52"/>
    </row>
    <row r="14" spans="1:14" ht="16.5" customHeight="1">
      <c r="A14" s="74">
        <v>10</v>
      </c>
      <c r="B14" s="75">
        <f>'1月'!AA12</f>
        <v>14.899999618530273</v>
      </c>
      <c r="C14" s="76">
        <f>'2月'!AA12</f>
        <v>15.510000228881836</v>
      </c>
      <c r="D14" s="76">
        <f>'3月'!AA12</f>
        <v>11.100000381469727</v>
      </c>
      <c r="E14" s="76">
        <f>'4月'!AA12</f>
        <v>16.5</v>
      </c>
      <c r="F14" s="76">
        <f>'5月'!AA12</f>
        <v>15.369999885559082</v>
      </c>
      <c r="G14" s="76">
        <f>'6月'!AA12</f>
        <v>19.920000076293945</v>
      </c>
      <c r="H14" s="76">
        <f>'7月'!AA12</f>
        <v>21.389999389648438</v>
      </c>
      <c r="I14" s="76" t="str">
        <f>'8月'!AA12</f>
        <v>X</v>
      </c>
      <c r="J14" s="76">
        <f>'9月'!AA12</f>
        <v>31.420000076293945</v>
      </c>
      <c r="K14" s="76">
        <f>'10月'!AA12</f>
        <v>18.75</v>
      </c>
      <c r="L14" s="76">
        <f>'11月'!AA12</f>
        <v>9.420000076293945</v>
      </c>
      <c r="M14" s="77">
        <f>'12月'!AA12</f>
        <v>8.649999618530273</v>
      </c>
      <c r="N14" s="52"/>
    </row>
    <row r="15" spans="1:14" ht="16.5" customHeight="1">
      <c r="A15" s="66">
        <v>11</v>
      </c>
      <c r="B15" s="67">
        <f>'1月'!AA13</f>
        <v>12.640000343322754</v>
      </c>
      <c r="C15" s="68">
        <f>'2月'!AA13</f>
        <v>7.800000190734863</v>
      </c>
      <c r="D15" s="68">
        <f>'3月'!AA13</f>
        <v>8.710000038146973</v>
      </c>
      <c r="E15" s="68">
        <f>'4月'!AA13</f>
        <v>17.030000686645508</v>
      </c>
      <c r="F15" s="68">
        <f>'5月'!AA13</f>
        <v>17.940000534057617</v>
      </c>
      <c r="G15" s="68">
        <f>'6月'!AA13</f>
        <v>22.420000076293945</v>
      </c>
      <c r="H15" s="68">
        <f>'7月'!AA13</f>
        <v>29.100000381469727</v>
      </c>
      <c r="I15" s="68" t="str">
        <f>'8月'!AA13</f>
        <v>X</v>
      </c>
      <c r="J15" s="68">
        <f>'9月'!AA13</f>
        <v>29.90999984741211</v>
      </c>
      <c r="K15" s="68">
        <f>'10月'!AA13</f>
        <v>20.579999923706055</v>
      </c>
      <c r="L15" s="68">
        <f>'11月'!AA13</f>
        <v>10.039999961853027</v>
      </c>
      <c r="M15" s="69">
        <f>'12月'!AA13</f>
        <v>6.190000057220459</v>
      </c>
      <c r="N15" s="52"/>
    </row>
    <row r="16" spans="1:14" ht="16.5" customHeight="1">
      <c r="A16" s="70">
        <v>12</v>
      </c>
      <c r="B16" s="71">
        <f>'1月'!AA14</f>
        <v>13.15999984741211</v>
      </c>
      <c r="C16" s="72">
        <f>'2月'!AA14</f>
        <v>8.380000114440918</v>
      </c>
      <c r="D16" s="72">
        <f>'3月'!AA14</f>
        <v>10.149999618530273</v>
      </c>
      <c r="E16" s="72">
        <f>'4月'!AA14</f>
        <v>20.450000762939453</v>
      </c>
      <c r="F16" s="72">
        <f>'5月'!AA14</f>
        <v>16.290000915527344</v>
      </c>
      <c r="G16" s="72">
        <f>'6月'!AA14</f>
        <v>19.709999084472656</v>
      </c>
      <c r="H16" s="72">
        <f>'7月'!AA14</f>
        <v>26.40999984741211</v>
      </c>
      <c r="I16" s="72" t="str">
        <f>'8月'!AA14</f>
        <v>X</v>
      </c>
      <c r="J16" s="72">
        <f>'9月'!AA14</f>
        <v>28.40999984741211</v>
      </c>
      <c r="K16" s="72">
        <f>'10月'!AA14</f>
        <v>20.579999923706055</v>
      </c>
      <c r="L16" s="72">
        <f>'11月'!AA14</f>
        <v>13.520000457763672</v>
      </c>
      <c r="M16" s="73">
        <f>'12月'!AA14</f>
        <v>8.300000190734863</v>
      </c>
      <c r="N16" s="52"/>
    </row>
    <row r="17" spans="1:14" ht="16.5" customHeight="1">
      <c r="A17" s="70">
        <v>13</v>
      </c>
      <c r="B17" s="71">
        <f>'1月'!AA15</f>
        <v>14.979999542236328</v>
      </c>
      <c r="C17" s="72">
        <f>'2月'!AA15</f>
        <v>8.25</v>
      </c>
      <c r="D17" s="72">
        <f>'3月'!AA15</f>
        <v>11.550000190734863</v>
      </c>
      <c r="E17" s="72">
        <f>'4月'!AA15</f>
        <v>23.549999237060547</v>
      </c>
      <c r="F17" s="72">
        <f>'5月'!AA15</f>
        <v>21.309999465942383</v>
      </c>
      <c r="G17" s="72">
        <f>'6月'!AA15</f>
        <v>24.100000381469727</v>
      </c>
      <c r="H17" s="72">
        <f>'7月'!AA15</f>
        <v>19.729999542236328</v>
      </c>
      <c r="I17" s="72" t="str">
        <f>'8月'!AA15</f>
        <v>X</v>
      </c>
      <c r="J17" s="72">
        <f>'9月'!AA15</f>
        <v>29.309999465942383</v>
      </c>
      <c r="K17" s="72">
        <f>'10月'!AA15</f>
        <v>23.170000076293945</v>
      </c>
      <c r="L17" s="72">
        <f>'11月'!AA15</f>
        <v>11.289999961853027</v>
      </c>
      <c r="M17" s="73">
        <f>'12月'!AA15</f>
        <v>10.1899995803833</v>
      </c>
      <c r="N17" s="52"/>
    </row>
    <row r="18" spans="1:14" ht="16.5" customHeight="1">
      <c r="A18" s="70">
        <v>14</v>
      </c>
      <c r="B18" s="71">
        <f>'1月'!AA16</f>
        <v>17.280000686645508</v>
      </c>
      <c r="C18" s="72">
        <f>'2月'!AA16</f>
        <v>12.779999732971191</v>
      </c>
      <c r="D18" s="72">
        <f>'3月'!AA16</f>
        <v>13.319999694824219</v>
      </c>
      <c r="E18" s="72">
        <f>'4月'!AA16</f>
        <v>17.709999084472656</v>
      </c>
      <c r="F18" s="72">
        <f>'5月'!AA16</f>
        <v>21.299999237060547</v>
      </c>
      <c r="G18" s="72">
        <f>'6月'!AA16</f>
        <v>26.709999084472656</v>
      </c>
      <c r="H18" s="72">
        <f>'7月'!AA16</f>
        <v>17.209999084472656</v>
      </c>
      <c r="I18" s="72" t="str">
        <f>'8月'!AA16</f>
        <v>X</v>
      </c>
      <c r="J18" s="72">
        <f>'9月'!AA16</f>
        <v>31.100000381469727</v>
      </c>
      <c r="K18" s="72">
        <f>'10月'!AA16</f>
        <v>13.489999771118164</v>
      </c>
      <c r="L18" s="72">
        <f>'11月'!AA16</f>
        <v>13.489999771118164</v>
      </c>
      <c r="M18" s="73">
        <f>'12月'!AA16</f>
        <v>10.699999809265137</v>
      </c>
      <c r="N18" s="52"/>
    </row>
    <row r="19" spans="1:14" ht="16.5" customHeight="1">
      <c r="A19" s="70">
        <v>15</v>
      </c>
      <c r="B19" s="71">
        <f>'1月'!AA17</f>
        <v>5.603000164031982</v>
      </c>
      <c r="C19" s="72">
        <f>'2月'!AA17</f>
        <v>13.479999542236328</v>
      </c>
      <c r="D19" s="72">
        <f>'3月'!AA17</f>
        <v>9.949999809265137</v>
      </c>
      <c r="E19" s="72">
        <f>'4月'!AA17</f>
        <v>12.600000381469727</v>
      </c>
      <c r="F19" s="72">
        <f>'5月'!AA17</f>
        <v>15.229999542236328</v>
      </c>
      <c r="G19" s="72">
        <f>'6月'!AA17</f>
        <v>23.290000915527344</v>
      </c>
      <c r="H19" s="72">
        <f>'7月'!AA17</f>
        <v>25.149999618530273</v>
      </c>
      <c r="I19" s="72" t="str">
        <f>'8月'!AA17</f>
        <v>X</v>
      </c>
      <c r="J19" s="72">
        <f>'9月'!AA17</f>
        <v>29.90999984741211</v>
      </c>
      <c r="K19" s="72">
        <f>'10月'!AA17</f>
        <v>15.229999542236328</v>
      </c>
      <c r="L19" s="72">
        <f>'11月'!AA17</f>
        <v>13.869999885559082</v>
      </c>
      <c r="M19" s="73">
        <f>'12月'!AA17</f>
        <v>10.6899995803833</v>
      </c>
      <c r="N19" s="52"/>
    </row>
    <row r="20" spans="1:14" ht="16.5" customHeight="1">
      <c r="A20" s="70">
        <v>16</v>
      </c>
      <c r="B20" s="71">
        <f>'1月'!AA18</f>
        <v>8.4399995803833</v>
      </c>
      <c r="C20" s="72">
        <f>'2月'!AA18</f>
        <v>6.901000022888184</v>
      </c>
      <c r="D20" s="72">
        <f>'3月'!AA18</f>
        <v>14.470000267028809</v>
      </c>
      <c r="E20" s="72">
        <f>'4月'!AA18</f>
        <v>20.450000762939453</v>
      </c>
      <c r="F20" s="72">
        <f>'5月'!AA18</f>
        <v>13.949999809265137</v>
      </c>
      <c r="G20" s="72">
        <f>'6月'!AA18</f>
        <v>22.270000457763672</v>
      </c>
      <c r="H20" s="72">
        <f>'7月'!AA18</f>
        <v>22.09000015258789</v>
      </c>
      <c r="I20" s="72" t="str">
        <f>'8月'!AA18</f>
        <v>X</v>
      </c>
      <c r="J20" s="72">
        <f>'9月'!AA18</f>
        <v>23.40999984741211</v>
      </c>
      <c r="K20" s="72">
        <f>'10月'!AA18</f>
        <v>17.469999313354492</v>
      </c>
      <c r="L20" s="72">
        <f>'11月'!AA18</f>
        <v>20.139999389648438</v>
      </c>
      <c r="M20" s="73">
        <f>'12月'!AA18</f>
        <v>8.279999732971191</v>
      </c>
      <c r="N20" s="52"/>
    </row>
    <row r="21" spans="1:14" ht="16.5" customHeight="1">
      <c r="A21" s="70">
        <v>17</v>
      </c>
      <c r="B21" s="71">
        <f>'1月'!AA19</f>
        <v>14.890000343322754</v>
      </c>
      <c r="C21" s="72">
        <f>'2月'!AA19</f>
        <v>11.779999732971191</v>
      </c>
      <c r="D21" s="72">
        <f>'3月'!AA19</f>
        <v>5.385000228881836</v>
      </c>
      <c r="E21" s="72">
        <f>'4月'!AA19</f>
        <v>26.799999237060547</v>
      </c>
      <c r="F21" s="72">
        <f>'5月'!AA19</f>
        <v>14.770000457763672</v>
      </c>
      <c r="G21" s="72">
        <f>'6月'!AA19</f>
        <v>23.229999542236328</v>
      </c>
      <c r="H21" s="72">
        <f>'7月'!AA19</f>
        <v>22.020000457763672</v>
      </c>
      <c r="I21" s="72" t="str">
        <f>'8月'!AA19</f>
        <v>X</v>
      </c>
      <c r="J21" s="72">
        <f>'9月'!AA19</f>
        <v>27.299999237060547</v>
      </c>
      <c r="K21" s="72">
        <f>'10月'!AA19</f>
        <v>16.899999618530273</v>
      </c>
      <c r="L21" s="72">
        <f>'11月'!AA19</f>
        <v>13.630000114440918</v>
      </c>
      <c r="M21" s="73">
        <f>'12月'!AA19</f>
        <v>5.5920000076293945</v>
      </c>
      <c r="N21" s="52"/>
    </row>
    <row r="22" spans="1:14" ht="16.5" customHeight="1">
      <c r="A22" s="70">
        <v>18</v>
      </c>
      <c r="B22" s="71">
        <f>'1月'!AA20</f>
        <v>8.640000343322754</v>
      </c>
      <c r="C22" s="72">
        <f>'2月'!AA20</f>
        <v>5.573999881744385</v>
      </c>
      <c r="D22" s="72">
        <f>'3月'!AA20</f>
        <v>9.449999809265137</v>
      </c>
      <c r="E22" s="72">
        <f>'4月'!AA20</f>
        <v>30.06999969482422</v>
      </c>
      <c r="F22" s="72">
        <f>'5月'!AA20</f>
        <v>15.819999694824219</v>
      </c>
      <c r="G22" s="72">
        <f>'6月'!AA20</f>
        <v>25.920000076293945</v>
      </c>
      <c r="H22" s="72">
        <f>'7月'!AA20</f>
        <v>20.260000228881836</v>
      </c>
      <c r="I22" s="72" t="str">
        <f>'8月'!AA20</f>
        <v>X</v>
      </c>
      <c r="J22" s="72">
        <f>'9月'!AA20</f>
        <v>27.170000076293945</v>
      </c>
      <c r="K22" s="72">
        <f>'10月'!AA20</f>
        <v>16.639999389648438</v>
      </c>
      <c r="L22" s="72">
        <f>'11月'!AA20</f>
        <v>12.899999618530273</v>
      </c>
      <c r="M22" s="73">
        <f>'12月'!AA20</f>
        <v>8.979999542236328</v>
      </c>
      <c r="N22" s="52"/>
    </row>
    <row r="23" spans="1:14" ht="16.5" customHeight="1">
      <c r="A23" s="70">
        <v>19</v>
      </c>
      <c r="B23" s="71">
        <f>'1月'!AA21</f>
        <v>5.552999973297119</v>
      </c>
      <c r="C23" s="72">
        <f>'2月'!AA21</f>
        <v>11.010000228881836</v>
      </c>
      <c r="D23" s="72">
        <f>'3月'!AA21</f>
        <v>13.350000381469727</v>
      </c>
      <c r="E23" s="72">
        <f>'4月'!AA21</f>
        <v>27.81999969482422</v>
      </c>
      <c r="F23" s="72">
        <f>'5月'!AA21</f>
        <v>15.40999984741211</v>
      </c>
      <c r="G23" s="72">
        <f>'6月'!AA21</f>
        <v>28.049999237060547</v>
      </c>
      <c r="H23" s="72">
        <f>'7月'!AA21</f>
        <v>18.809999465942383</v>
      </c>
      <c r="I23" s="72" t="str">
        <f>'8月'!AA21</f>
        <v>X</v>
      </c>
      <c r="J23" s="72">
        <f>'9月'!AA21</f>
        <v>28.06999969482422</v>
      </c>
      <c r="K23" s="72">
        <f>'10月'!AA21</f>
        <v>17.770000457763672</v>
      </c>
      <c r="L23" s="72">
        <f>'11月'!AA21</f>
        <v>15.579999923706055</v>
      </c>
      <c r="M23" s="73">
        <f>'12月'!AA21</f>
        <v>6.948999881744385</v>
      </c>
      <c r="N23" s="52"/>
    </row>
    <row r="24" spans="1:14" ht="16.5" customHeight="1">
      <c r="A24" s="74">
        <v>20</v>
      </c>
      <c r="B24" s="75">
        <f>'1月'!AA22</f>
        <v>11.989999771118164</v>
      </c>
      <c r="C24" s="76">
        <f>'2月'!AA22</f>
        <v>4.7220001220703125</v>
      </c>
      <c r="D24" s="76">
        <f>'3月'!AA22</f>
        <v>11.6899995803833</v>
      </c>
      <c r="E24" s="76">
        <f>'4月'!AA22</f>
        <v>15.84000015258789</v>
      </c>
      <c r="F24" s="76">
        <f>'5月'!AA22</f>
        <v>21.649999618530273</v>
      </c>
      <c r="G24" s="76">
        <f>'6月'!AA22</f>
        <v>31.600000381469727</v>
      </c>
      <c r="H24" s="76">
        <f>'7月'!AA22</f>
        <v>25.229999542236328</v>
      </c>
      <c r="I24" s="76">
        <f>'8月'!AA22</f>
        <v>20.690000534057617</v>
      </c>
      <c r="J24" s="76">
        <f>'9月'!AA22</f>
        <v>21.479999542236328</v>
      </c>
      <c r="K24" s="76">
        <f>'10月'!AA22</f>
        <v>16.510000228881836</v>
      </c>
      <c r="L24" s="76">
        <f>'11月'!AA22</f>
        <v>14.510000228881836</v>
      </c>
      <c r="M24" s="77">
        <f>'12月'!AA22</f>
        <v>4.244999885559082</v>
      </c>
      <c r="N24" s="52"/>
    </row>
    <row r="25" spans="1:14" ht="16.5" customHeight="1">
      <c r="A25" s="66">
        <v>21</v>
      </c>
      <c r="B25" s="67">
        <f>'1月'!AA23</f>
        <v>7.360000133514404</v>
      </c>
      <c r="C25" s="68">
        <f>'2月'!AA23</f>
        <v>11.739999771118164</v>
      </c>
      <c r="D25" s="68">
        <f>'3月'!AA23</f>
        <v>10.8100004196167</v>
      </c>
      <c r="E25" s="68">
        <f>'4月'!AA23</f>
        <v>20.18000030517578</v>
      </c>
      <c r="F25" s="68">
        <f>'5月'!AA23</f>
        <v>19.649999618530273</v>
      </c>
      <c r="G25" s="68">
        <f>'6月'!AA23</f>
        <v>31.200000762939453</v>
      </c>
      <c r="H25" s="68">
        <f>'7月'!AA23</f>
        <v>23.559999465942383</v>
      </c>
      <c r="I25" s="68">
        <f>'8月'!AA23</f>
        <v>30.309999465942383</v>
      </c>
      <c r="J25" s="68">
        <f>'9月'!AA23</f>
        <v>14.239999771118164</v>
      </c>
      <c r="K25" s="68">
        <f>'10月'!AA23</f>
        <v>18.389999389648438</v>
      </c>
      <c r="L25" s="68">
        <f>'11月'!AA23</f>
        <v>22.190000534057617</v>
      </c>
      <c r="M25" s="69">
        <f>'12月'!AA23</f>
        <v>4.919000148773193</v>
      </c>
      <c r="N25" s="52"/>
    </row>
    <row r="26" spans="1:14" ht="16.5" customHeight="1">
      <c r="A26" s="70">
        <v>22</v>
      </c>
      <c r="B26" s="71">
        <f>'1月'!AA24</f>
        <v>8.890000343322754</v>
      </c>
      <c r="C26" s="72">
        <f>'2月'!AA24</f>
        <v>7.610000133514404</v>
      </c>
      <c r="D26" s="72">
        <f>'3月'!AA24</f>
        <v>8.260000228881836</v>
      </c>
      <c r="E26" s="72">
        <f>'4月'!AA24</f>
        <v>17.530000686645508</v>
      </c>
      <c r="F26" s="72">
        <f>'5月'!AA24</f>
        <v>16.760000228881836</v>
      </c>
      <c r="G26" s="72">
        <f>'6月'!AA24</f>
        <v>25.969999313354492</v>
      </c>
      <c r="H26" s="72">
        <f>'7月'!AA24</f>
        <v>20.170000076293945</v>
      </c>
      <c r="I26" s="72">
        <f>'8月'!AA24</f>
        <v>30.209999084472656</v>
      </c>
      <c r="J26" s="72">
        <f>'9月'!AA24</f>
        <v>14.739999771118164</v>
      </c>
      <c r="K26" s="72">
        <f>'10月'!AA24</f>
        <v>16.440000534057617</v>
      </c>
      <c r="L26" s="72">
        <f>'11月'!AA24</f>
        <v>14.579999923706055</v>
      </c>
      <c r="M26" s="73">
        <f>'12月'!AA24</f>
        <v>7.480000019073486</v>
      </c>
      <c r="N26" s="52"/>
    </row>
    <row r="27" spans="1:14" ht="16.5" customHeight="1">
      <c r="A27" s="70">
        <v>23</v>
      </c>
      <c r="B27" s="71">
        <f>'1月'!AA25</f>
        <v>5.364999771118164</v>
      </c>
      <c r="C27" s="72">
        <f>'2月'!AA25</f>
        <v>10.710000038146973</v>
      </c>
      <c r="D27" s="72">
        <f>'3月'!AA25</f>
        <v>13.180000305175781</v>
      </c>
      <c r="E27" s="72">
        <f>'4月'!AA25</f>
        <v>14.1899995803833</v>
      </c>
      <c r="F27" s="72">
        <f>'5月'!AA25</f>
        <v>16.670000076293945</v>
      </c>
      <c r="G27" s="72">
        <f>'6月'!AA25</f>
        <v>21.309999465942383</v>
      </c>
      <c r="H27" s="72">
        <f>'7月'!AA25</f>
        <v>17.3700008392334</v>
      </c>
      <c r="I27" s="72">
        <f>'8月'!AA25</f>
        <v>32.709999084472656</v>
      </c>
      <c r="J27" s="72">
        <f>'9月'!AA25</f>
        <v>18.209999084472656</v>
      </c>
      <c r="K27" s="72">
        <f>'10月'!AA25</f>
        <v>18.530000686645508</v>
      </c>
      <c r="L27" s="72">
        <f>'11月'!AA25</f>
        <v>9</v>
      </c>
      <c r="M27" s="73">
        <f>'12月'!AA25</f>
        <v>12.130000114440918</v>
      </c>
      <c r="N27" s="52"/>
    </row>
    <row r="28" spans="1:14" ht="16.5" customHeight="1">
      <c r="A28" s="70">
        <v>24</v>
      </c>
      <c r="B28" s="71">
        <f>'1月'!AA26</f>
        <v>9.479999542236328</v>
      </c>
      <c r="C28" s="72">
        <f>'2月'!AA26</f>
        <v>3.74399995803833</v>
      </c>
      <c r="D28" s="72">
        <f>'3月'!AA26</f>
        <v>17.799999237060547</v>
      </c>
      <c r="E28" s="72">
        <f>'4月'!AA26</f>
        <v>16.31999969482422</v>
      </c>
      <c r="F28" s="72">
        <f>'5月'!AA26</f>
        <v>18.219999313354492</v>
      </c>
      <c r="G28" s="72">
        <f>'6月'!AA26</f>
        <v>18.780000686645508</v>
      </c>
      <c r="H28" s="72">
        <f>'7月'!AA26</f>
        <v>22.639999389648438</v>
      </c>
      <c r="I28" s="72">
        <f>'8月'!AA26</f>
        <v>31.260000228881836</v>
      </c>
      <c r="J28" s="72">
        <f>'9月'!AA26</f>
        <v>18.399999618530273</v>
      </c>
      <c r="K28" s="72">
        <f>'10月'!AA26</f>
        <v>16.65999984741211</v>
      </c>
      <c r="L28" s="72">
        <f>'11月'!AA26</f>
        <v>8.609999656677246</v>
      </c>
      <c r="M28" s="73">
        <f>'12月'!AA26</f>
        <v>13.140000343322754</v>
      </c>
      <c r="N28" s="52"/>
    </row>
    <row r="29" spans="1:14" ht="16.5" customHeight="1">
      <c r="A29" s="70">
        <v>25</v>
      </c>
      <c r="B29" s="71">
        <f>'1月'!AA27</f>
        <v>9.75</v>
      </c>
      <c r="C29" s="72">
        <f>'2月'!AA27</f>
        <v>10.050000190734863</v>
      </c>
      <c r="D29" s="72">
        <f>'3月'!AA27</f>
        <v>10.59000015258789</v>
      </c>
      <c r="E29" s="72">
        <f>'4月'!AA27</f>
        <v>16.1299991607666</v>
      </c>
      <c r="F29" s="72">
        <f>'5月'!AA27</f>
        <v>16.84000015258789</v>
      </c>
      <c r="G29" s="72">
        <f>'6月'!AA27</f>
        <v>18.8799991607666</v>
      </c>
      <c r="H29" s="72">
        <f>'7月'!AA27</f>
        <v>23.729999542236328</v>
      </c>
      <c r="I29" s="72">
        <f>'8月'!AA27</f>
        <v>30.31999969482422</v>
      </c>
      <c r="J29" s="72">
        <f>'9月'!AA27</f>
        <v>19.270000457763672</v>
      </c>
      <c r="K29" s="72">
        <f>'10月'!AA27</f>
        <v>13.489999771118164</v>
      </c>
      <c r="L29" s="72">
        <f>'11月'!AA27</f>
        <v>12.329999923706055</v>
      </c>
      <c r="M29" s="73">
        <f>'12月'!AA27</f>
        <v>12.029999732971191</v>
      </c>
      <c r="N29" s="52"/>
    </row>
    <row r="30" spans="1:14" ht="16.5" customHeight="1">
      <c r="A30" s="70">
        <v>26</v>
      </c>
      <c r="B30" s="71">
        <f>'1月'!AA28</f>
        <v>10.15999984741211</v>
      </c>
      <c r="C30" s="72">
        <f>'2月'!AA28</f>
        <v>8.779999732971191</v>
      </c>
      <c r="D30" s="72">
        <f>'3月'!AA28</f>
        <v>19.75</v>
      </c>
      <c r="E30" s="72">
        <f>'4月'!AA28</f>
        <v>23.049999237060547</v>
      </c>
      <c r="F30" s="72">
        <f>'5月'!AA28</f>
        <v>17.25</v>
      </c>
      <c r="G30" s="72">
        <f>'6月'!AA28</f>
        <v>20.549999237060547</v>
      </c>
      <c r="H30" s="72">
        <f>'7月'!AA28</f>
        <v>20.700000762939453</v>
      </c>
      <c r="I30" s="72">
        <f>'8月'!AA28</f>
        <v>28.309999465942383</v>
      </c>
      <c r="J30" s="72">
        <f>'9月'!AA28</f>
        <v>21.3700008392334</v>
      </c>
      <c r="K30" s="72">
        <f>'10月'!AA28</f>
        <v>16.899999618530273</v>
      </c>
      <c r="L30" s="72">
        <f>'11月'!AA28</f>
        <v>12.550000190734863</v>
      </c>
      <c r="M30" s="73">
        <f>'12月'!AA28</f>
        <v>8.970000267028809</v>
      </c>
      <c r="N30" s="52"/>
    </row>
    <row r="31" spans="1:14" ht="16.5" customHeight="1">
      <c r="A31" s="70">
        <v>27</v>
      </c>
      <c r="B31" s="71">
        <f>'1月'!AA29</f>
        <v>10.880000114440918</v>
      </c>
      <c r="C31" s="72">
        <f>'2月'!AA29</f>
        <v>10.579999923706055</v>
      </c>
      <c r="D31" s="72">
        <f>'3月'!AA29</f>
        <v>20.700000762939453</v>
      </c>
      <c r="E31" s="72">
        <f>'4月'!AA29</f>
        <v>20.260000228881836</v>
      </c>
      <c r="F31" s="72">
        <f>'5月'!AA29</f>
        <v>18.799999237060547</v>
      </c>
      <c r="G31" s="72">
        <f>'6月'!AA29</f>
        <v>26.15999984741211</v>
      </c>
      <c r="H31" s="72">
        <f>'7月'!AA29</f>
        <v>21.469999313354492</v>
      </c>
      <c r="I31" s="72">
        <f>'8月'!AA29</f>
        <v>22.530000686645508</v>
      </c>
      <c r="J31" s="72">
        <f>'9月'!AA29</f>
        <v>22.93000030517578</v>
      </c>
      <c r="K31" s="72">
        <f>'10月'!AA29</f>
        <v>13.779999732971191</v>
      </c>
      <c r="L31" s="72">
        <f>'11月'!AA29</f>
        <v>8.329999923706055</v>
      </c>
      <c r="M31" s="73">
        <f>'12月'!AA29</f>
        <v>3.1730000972747803</v>
      </c>
      <c r="N31" s="52"/>
    </row>
    <row r="32" spans="1:14" ht="16.5" customHeight="1">
      <c r="A32" s="70">
        <v>28</v>
      </c>
      <c r="B32" s="71">
        <f>'1月'!AA30</f>
        <v>12.479999542236328</v>
      </c>
      <c r="C32" s="72">
        <f>'2月'!AA30</f>
        <v>9.869999885559082</v>
      </c>
      <c r="D32" s="72">
        <f>'3月'!AA30</f>
        <v>19.469999313354492</v>
      </c>
      <c r="E32" s="72">
        <f>'4月'!AA30</f>
        <v>24.299999237060547</v>
      </c>
      <c r="F32" s="72">
        <f>'5月'!AA30</f>
        <v>22.510000228881836</v>
      </c>
      <c r="G32" s="72">
        <f>'6月'!AA30</f>
        <v>20.889999389648438</v>
      </c>
      <c r="H32" s="72">
        <f>'7月'!AA30</f>
        <v>21.940000534057617</v>
      </c>
      <c r="I32" s="72">
        <f>'8月'!AA30</f>
        <v>21.1200008392334</v>
      </c>
      <c r="J32" s="72">
        <f>'9月'!AA30</f>
        <v>20.670000076293945</v>
      </c>
      <c r="K32" s="72">
        <f>'10月'!AA30</f>
        <v>16.1299991607666</v>
      </c>
      <c r="L32" s="72">
        <f>'11月'!AA30</f>
        <v>10.100000381469727</v>
      </c>
      <c r="M32" s="73">
        <f>'12月'!AA30</f>
        <v>4.98199987411499</v>
      </c>
      <c r="N32" s="52"/>
    </row>
    <row r="33" spans="1:14" ht="16.5" customHeight="1">
      <c r="A33" s="70">
        <v>29</v>
      </c>
      <c r="B33" s="71">
        <f>'1月'!AA31</f>
        <v>10.430000305175781</v>
      </c>
      <c r="C33" s="72"/>
      <c r="D33" s="72">
        <f>'3月'!AA31</f>
        <v>9.579999923706055</v>
      </c>
      <c r="E33" s="72">
        <f>'4月'!AA31</f>
        <v>25.270000457763672</v>
      </c>
      <c r="F33" s="72">
        <f>'5月'!AA31</f>
        <v>22.469999313354492</v>
      </c>
      <c r="G33" s="72">
        <f>'6月'!AA31</f>
        <v>27.670000076293945</v>
      </c>
      <c r="H33" s="72">
        <f>'7月'!AA31</f>
        <v>24.020000457763672</v>
      </c>
      <c r="I33" s="72">
        <f>'8月'!AA31</f>
        <v>30.760000228881836</v>
      </c>
      <c r="J33" s="72">
        <f>'9月'!AA31</f>
        <v>21.65999984741211</v>
      </c>
      <c r="K33" s="72">
        <f>'10月'!AA31</f>
        <v>18.6299991607666</v>
      </c>
      <c r="L33" s="72">
        <f>'11月'!AA31</f>
        <v>16.06999969482422</v>
      </c>
      <c r="M33" s="73">
        <f>'12月'!AA31</f>
        <v>7.480000019073486</v>
      </c>
      <c r="N33" s="52"/>
    </row>
    <row r="34" spans="1:14" ht="16.5" customHeight="1">
      <c r="A34" s="70">
        <v>30</v>
      </c>
      <c r="B34" s="71">
        <f>'1月'!AA32</f>
        <v>7</v>
      </c>
      <c r="C34" s="72"/>
      <c r="D34" s="72">
        <f>'3月'!AA32</f>
        <v>14.59000015258789</v>
      </c>
      <c r="E34" s="72">
        <f>'4月'!AA32</f>
        <v>22.56999969482422</v>
      </c>
      <c r="F34" s="72">
        <f>'5月'!AA32</f>
        <v>22.520000457763672</v>
      </c>
      <c r="G34" s="72">
        <f>'6月'!AA32</f>
        <v>25.979999542236328</v>
      </c>
      <c r="H34" s="72" t="str">
        <f>'7月'!AA32</f>
        <v>X</v>
      </c>
      <c r="I34" s="72">
        <f>'8月'!AA32</f>
        <v>22.350000381469727</v>
      </c>
      <c r="J34" s="72">
        <f>'9月'!AA32</f>
        <v>21.209999084472656</v>
      </c>
      <c r="K34" s="72">
        <f>'10月'!AA32</f>
        <v>19.200000762939453</v>
      </c>
      <c r="L34" s="72">
        <f>'11月'!AA32</f>
        <v>16.280000686645508</v>
      </c>
      <c r="M34" s="73">
        <f>'12月'!AA32</f>
        <v>8.739999771118164</v>
      </c>
      <c r="N34" s="52"/>
    </row>
    <row r="35" spans="1:14" ht="16.5" customHeight="1">
      <c r="A35" s="78">
        <v>31</v>
      </c>
      <c r="B35" s="79">
        <f>'1月'!AA33</f>
        <v>12.930000305175781</v>
      </c>
      <c r="C35" s="80"/>
      <c r="D35" s="80">
        <f>'3月'!AA33</f>
        <v>22.739999771118164</v>
      </c>
      <c r="E35" s="80"/>
      <c r="F35" s="80">
        <f>'5月'!AA33</f>
        <v>19.6200008392334</v>
      </c>
      <c r="G35" s="80"/>
      <c r="H35" s="80" t="str">
        <f>'7月'!AA33</f>
        <v>X</v>
      </c>
      <c r="I35" s="80">
        <f>'8月'!AA33</f>
        <v>22.93000030517578</v>
      </c>
      <c r="J35" s="80"/>
      <c r="K35" s="80">
        <f>'10月'!AA33</f>
        <v>16.549999237060547</v>
      </c>
      <c r="L35" s="80"/>
      <c r="M35" s="81">
        <f>'12月'!AA33</f>
        <v>6.815000057220459</v>
      </c>
      <c r="N35" s="82"/>
    </row>
    <row r="36" spans="1:14" ht="16.5" customHeight="1">
      <c r="A36" s="232" t="s">
        <v>64</v>
      </c>
      <c r="B36" s="182">
        <f>AVERAGE(B5:B35)</f>
        <v>9.698645176426057</v>
      </c>
      <c r="C36" s="183">
        <f aca="true" t="shared" si="0" ref="C36:M36">AVERAGE(C5:C35)</f>
        <v>9.782178589275905</v>
      </c>
      <c r="D36" s="183">
        <f t="shared" si="0"/>
        <v>12.456612894611974</v>
      </c>
      <c r="E36" s="183">
        <f t="shared" si="0"/>
        <v>18.793733326594033</v>
      </c>
      <c r="F36" s="183">
        <f t="shared" si="0"/>
        <v>19.6032257387715</v>
      </c>
      <c r="G36" s="183">
        <f t="shared" si="0"/>
        <v>23.21633326212565</v>
      </c>
      <c r="H36" s="183">
        <f t="shared" si="0"/>
        <v>21.815517096683898</v>
      </c>
      <c r="I36" s="183">
        <f t="shared" si="0"/>
        <v>26.958333333333332</v>
      </c>
      <c r="J36" s="183">
        <f t="shared" si="0"/>
        <v>24.42066656748454</v>
      </c>
      <c r="K36" s="183">
        <f t="shared" si="0"/>
        <v>17.807419284697502</v>
      </c>
      <c r="L36" s="183">
        <f t="shared" si="0"/>
        <v>14.77733335494995</v>
      </c>
      <c r="M36" s="184">
        <f t="shared" si="0"/>
        <v>9.006290258899812</v>
      </c>
      <c r="N36" s="82"/>
    </row>
    <row r="37" spans="1:14" ht="16.5" customHeight="1">
      <c r="A37" s="233" t="s">
        <v>484</v>
      </c>
      <c r="B37" s="229">
        <f>MAX(B5:B35)</f>
        <v>17.280000686645508</v>
      </c>
      <c r="C37" s="230">
        <f aca="true" t="shared" si="1" ref="C37:M37">MAX(C5:C35)</f>
        <v>15.8100004196167</v>
      </c>
      <c r="D37" s="230">
        <f t="shared" si="1"/>
        <v>22.739999771118164</v>
      </c>
      <c r="E37" s="230">
        <f t="shared" si="1"/>
        <v>30.06999969482422</v>
      </c>
      <c r="F37" s="230">
        <f t="shared" si="1"/>
        <v>31.559999465942383</v>
      </c>
      <c r="G37" s="230">
        <f t="shared" si="1"/>
        <v>31.600000381469727</v>
      </c>
      <c r="H37" s="230">
        <f t="shared" si="1"/>
        <v>29.100000381469727</v>
      </c>
      <c r="I37" s="230">
        <f t="shared" si="1"/>
        <v>32.709999084472656</v>
      </c>
      <c r="J37" s="230">
        <f t="shared" si="1"/>
        <v>31.459999084472656</v>
      </c>
      <c r="K37" s="230">
        <f t="shared" si="1"/>
        <v>24.350000381469727</v>
      </c>
      <c r="L37" s="230">
        <f t="shared" si="1"/>
        <v>22.190000534057617</v>
      </c>
      <c r="M37" s="231">
        <f t="shared" si="1"/>
        <v>14.25</v>
      </c>
      <c r="N37" s="82"/>
    </row>
    <row r="38" spans="1:14" ht="16.5" customHeight="1">
      <c r="A38" s="234" t="s">
        <v>480</v>
      </c>
      <c r="B38" s="83">
        <f>AVERAGE(B5:B14)</f>
        <v>8.275699996948243</v>
      </c>
      <c r="C38" s="84">
        <f aca="true" t="shared" si="2" ref="C38:M38">AVERAGE(C5:C14)</f>
        <v>11.014000129699706</v>
      </c>
      <c r="D38" s="84">
        <f t="shared" si="2"/>
        <v>11.065999984741211</v>
      </c>
      <c r="E38" s="84">
        <f t="shared" si="2"/>
        <v>15.16920018196106</v>
      </c>
      <c r="F38" s="84">
        <f t="shared" si="2"/>
        <v>22.27199993133545</v>
      </c>
      <c r="G38" s="84">
        <f t="shared" si="2"/>
        <v>21.18000011444092</v>
      </c>
      <c r="H38" s="84">
        <f t="shared" si="2"/>
        <v>21.10399971008301</v>
      </c>
      <c r="I38" s="84" t="e">
        <f t="shared" si="2"/>
        <v>#DIV/0!</v>
      </c>
      <c r="J38" s="84">
        <f t="shared" si="2"/>
        <v>26.385000038146973</v>
      </c>
      <c r="K38" s="84">
        <f t="shared" si="2"/>
        <v>18.89900016784668</v>
      </c>
      <c r="L38" s="84">
        <f t="shared" si="2"/>
        <v>17.43100004196167</v>
      </c>
      <c r="M38" s="85">
        <f t="shared" si="2"/>
        <v>10.92199993133545</v>
      </c>
      <c r="N38" s="82"/>
    </row>
    <row r="39" spans="1:14" ht="16.5" customHeight="1">
      <c r="A39" s="235" t="s">
        <v>481</v>
      </c>
      <c r="B39" s="86">
        <f>AVERAGE(B15:B24)</f>
        <v>11.317600059509278</v>
      </c>
      <c r="C39" s="87">
        <f aca="true" t="shared" si="3" ref="C39:M39">AVERAGE(C15:C24)</f>
        <v>9.067699956893922</v>
      </c>
      <c r="D39" s="87">
        <f t="shared" si="3"/>
        <v>10.802499961853027</v>
      </c>
      <c r="E39" s="87">
        <f t="shared" si="3"/>
        <v>21.231999969482423</v>
      </c>
      <c r="F39" s="87">
        <f t="shared" si="3"/>
        <v>17.366999912261964</v>
      </c>
      <c r="G39" s="87">
        <f t="shared" si="3"/>
        <v>24.729999923706053</v>
      </c>
      <c r="H39" s="87">
        <f t="shared" si="3"/>
        <v>22.60099983215332</v>
      </c>
      <c r="I39" s="87">
        <f t="shared" si="3"/>
        <v>20.690000534057617</v>
      </c>
      <c r="J39" s="87">
        <f t="shared" si="3"/>
        <v>27.606999778747557</v>
      </c>
      <c r="K39" s="87">
        <f t="shared" si="3"/>
        <v>17.833999824523925</v>
      </c>
      <c r="L39" s="87">
        <f t="shared" si="3"/>
        <v>13.896999931335449</v>
      </c>
      <c r="M39" s="88">
        <f t="shared" si="3"/>
        <v>8.011599826812745</v>
      </c>
      <c r="N39" s="52"/>
    </row>
    <row r="40" spans="1:14" ht="16.5" customHeight="1">
      <c r="A40" s="236" t="s">
        <v>482</v>
      </c>
      <c r="B40" s="89">
        <f>AVERAGE(B25:B35)</f>
        <v>9.52045453678478</v>
      </c>
      <c r="C40" s="90">
        <f aca="true" t="shared" si="4" ref="C40:M40">AVERAGE(C25:C35)</f>
        <v>9.135499954223633</v>
      </c>
      <c r="D40" s="90">
        <f t="shared" si="4"/>
        <v>15.2245454788208</v>
      </c>
      <c r="E40" s="90">
        <f t="shared" si="4"/>
        <v>19.979999828338624</v>
      </c>
      <c r="F40" s="90">
        <f t="shared" si="4"/>
        <v>19.20999995144931</v>
      </c>
      <c r="G40" s="90">
        <f t="shared" si="4"/>
        <v>23.73899974822998</v>
      </c>
      <c r="H40" s="90">
        <f t="shared" si="4"/>
        <v>21.733333375718857</v>
      </c>
      <c r="I40" s="90">
        <f t="shared" si="4"/>
        <v>27.528181769631125</v>
      </c>
      <c r="J40" s="90">
        <f t="shared" si="4"/>
        <v>19.26999988555908</v>
      </c>
      <c r="K40" s="90">
        <f t="shared" si="4"/>
        <v>16.790908900174227</v>
      </c>
      <c r="L40" s="90">
        <f t="shared" si="4"/>
        <v>13.004000091552735</v>
      </c>
      <c r="M40" s="91">
        <f t="shared" si="4"/>
        <v>8.169000040401112</v>
      </c>
      <c r="N40" s="52"/>
    </row>
    <row r="41" spans="1:14" ht="16.5" customHeight="1">
      <c r="A41" s="237" t="s">
        <v>485</v>
      </c>
      <c r="B41" s="92">
        <f>DCOUNT($A3:$M35,2,B45:B46)</f>
        <v>0</v>
      </c>
      <c r="C41" s="93">
        <f aca="true" t="shared" si="5" ref="C41:M41">DCOUNT($A3:$M35,2,C45:C46)</f>
        <v>0</v>
      </c>
      <c r="D41" s="93">
        <f t="shared" si="5"/>
        <v>0</v>
      </c>
      <c r="E41" s="93">
        <f t="shared" si="5"/>
        <v>0</v>
      </c>
      <c r="F41" s="93">
        <f t="shared" si="5"/>
        <v>0</v>
      </c>
      <c r="G41" s="93">
        <f t="shared" si="5"/>
        <v>0</v>
      </c>
      <c r="H41" s="93">
        <f t="shared" si="5"/>
        <v>0</v>
      </c>
      <c r="I41" s="93">
        <f t="shared" si="5"/>
        <v>0</v>
      </c>
      <c r="J41" s="93">
        <f t="shared" si="5"/>
        <v>0</v>
      </c>
      <c r="K41" s="93">
        <f t="shared" si="5"/>
        <v>0</v>
      </c>
      <c r="L41" s="93">
        <f t="shared" si="5"/>
        <v>0</v>
      </c>
      <c r="M41" s="94">
        <f t="shared" si="5"/>
        <v>0</v>
      </c>
      <c r="N41" s="52"/>
    </row>
    <row r="42" spans="1:14" ht="16.5" customHeight="1">
      <c r="A42" s="238" t="s">
        <v>486</v>
      </c>
      <c r="B42" s="95">
        <f>DCOUNT($A3:$M35,2,B48:B49)</f>
        <v>0</v>
      </c>
      <c r="C42" s="96">
        <f aca="true" t="shared" si="6" ref="C42:M42">DCOUNT($A3:$M35,2,C48:C49)</f>
        <v>0</v>
      </c>
      <c r="D42" s="96">
        <f t="shared" si="6"/>
        <v>0</v>
      </c>
      <c r="E42" s="96">
        <f t="shared" si="6"/>
        <v>4</v>
      </c>
      <c r="F42" s="96">
        <f t="shared" si="6"/>
        <v>1</v>
      </c>
      <c r="G42" s="96">
        <f t="shared" si="6"/>
        <v>9</v>
      </c>
      <c r="H42" s="96">
        <f t="shared" si="6"/>
        <v>6</v>
      </c>
      <c r="I42" s="96">
        <f t="shared" si="6"/>
        <v>7</v>
      </c>
      <c r="J42" s="96">
        <f t="shared" si="6"/>
        <v>15</v>
      </c>
      <c r="K42" s="96">
        <f t="shared" si="6"/>
        <v>0</v>
      </c>
      <c r="L42" s="96">
        <f t="shared" si="6"/>
        <v>0</v>
      </c>
      <c r="M42" s="97">
        <f t="shared" si="6"/>
        <v>0</v>
      </c>
      <c r="N42" s="52"/>
    </row>
    <row r="43" spans="1:14" ht="16.5" customHeight="1">
      <c r="A43" s="236" t="s">
        <v>487</v>
      </c>
      <c r="B43" s="98">
        <f>DCOUNT($A3:$M35,2,B51:B52)</f>
        <v>0</v>
      </c>
      <c r="C43" s="99">
        <f aca="true" t="shared" si="7" ref="C43:M43">DCOUNT($A3:$M35,2,C51:C52)</f>
        <v>0</v>
      </c>
      <c r="D43" s="99">
        <f t="shared" si="7"/>
        <v>0</v>
      </c>
      <c r="E43" s="99">
        <f t="shared" si="7"/>
        <v>1</v>
      </c>
      <c r="F43" s="99">
        <f t="shared" si="7"/>
        <v>1</v>
      </c>
      <c r="G43" s="99">
        <f t="shared" si="7"/>
        <v>2</v>
      </c>
      <c r="H43" s="99">
        <f t="shared" si="7"/>
        <v>0</v>
      </c>
      <c r="I43" s="99">
        <f t="shared" si="7"/>
        <v>6</v>
      </c>
      <c r="J43" s="99">
        <f t="shared" si="7"/>
        <v>4</v>
      </c>
      <c r="K43" s="99">
        <f t="shared" si="7"/>
        <v>0</v>
      </c>
      <c r="L43" s="99">
        <f t="shared" si="7"/>
        <v>0</v>
      </c>
      <c r="M43" s="100">
        <f t="shared" si="7"/>
        <v>0</v>
      </c>
      <c r="N43" s="52"/>
    </row>
    <row r="44" spans="1:14" ht="16.5" customHeight="1">
      <c r="A44" s="239"/>
      <c r="B44" s="185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7"/>
      <c r="N44" s="52"/>
    </row>
    <row r="45" spans="1:13" ht="12">
      <c r="A45" s="101" t="s">
        <v>488</v>
      </c>
      <c r="B45" s="102" t="s">
        <v>467</v>
      </c>
      <c r="C45" s="102" t="s">
        <v>468</v>
      </c>
      <c r="D45" s="102" t="s">
        <v>469</v>
      </c>
      <c r="E45" s="102" t="s">
        <v>470</v>
      </c>
      <c r="F45" s="102" t="s">
        <v>471</v>
      </c>
      <c r="G45" s="102" t="s">
        <v>472</v>
      </c>
      <c r="H45" s="102" t="s">
        <v>473</v>
      </c>
      <c r="I45" s="102" t="s">
        <v>474</v>
      </c>
      <c r="J45" s="102" t="s">
        <v>475</v>
      </c>
      <c r="K45" s="102" t="s">
        <v>476</v>
      </c>
      <c r="L45" s="102" t="s">
        <v>477</v>
      </c>
      <c r="M45" s="102" t="s">
        <v>478</v>
      </c>
    </row>
    <row r="46" spans="2:13" ht="12">
      <c r="B46" s="251" t="s">
        <v>489</v>
      </c>
      <c r="C46" s="103" t="s">
        <v>489</v>
      </c>
      <c r="D46" s="103" t="s">
        <v>489</v>
      </c>
      <c r="E46" s="103" t="s">
        <v>489</v>
      </c>
      <c r="F46" s="103" t="s">
        <v>489</v>
      </c>
      <c r="G46" s="103" t="s">
        <v>489</v>
      </c>
      <c r="H46" s="103" t="s">
        <v>489</v>
      </c>
      <c r="I46" s="103" t="s">
        <v>489</v>
      </c>
      <c r="J46" s="103" t="s">
        <v>489</v>
      </c>
      <c r="K46" s="103" t="s">
        <v>489</v>
      </c>
      <c r="L46" s="103" t="s">
        <v>489</v>
      </c>
      <c r="M46" s="103" t="s">
        <v>489</v>
      </c>
    </row>
    <row r="48" spans="1:13" ht="12">
      <c r="A48" s="101" t="s">
        <v>490</v>
      </c>
      <c r="B48" s="102" t="s">
        <v>467</v>
      </c>
      <c r="C48" s="102" t="s">
        <v>468</v>
      </c>
      <c r="D48" s="102" t="s">
        <v>469</v>
      </c>
      <c r="E48" s="102" t="s">
        <v>470</v>
      </c>
      <c r="F48" s="102" t="s">
        <v>471</v>
      </c>
      <c r="G48" s="102" t="s">
        <v>472</v>
      </c>
      <c r="H48" s="102" t="s">
        <v>473</v>
      </c>
      <c r="I48" s="102" t="s">
        <v>474</v>
      </c>
      <c r="J48" s="102" t="s">
        <v>475</v>
      </c>
      <c r="K48" s="102" t="s">
        <v>476</v>
      </c>
      <c r="L48" s="102" t="s">
        <v>477</v>
      </c>
      <c r="M48" s="102" t="s">
        <v>478</v>
      </c>
    </row>
    <row r="49" spans="2:13" ht="12">
      <c r="B49" s="251" t="s">
        <v>491</v>
      </c>
      <c r="C49" s="103" t="s">
        <v>491</v>
      </c>
      <c r="D49" s="103" t="s">
        <v>491</v>
      </c>
      <c r="E49" s="103" t="s">
        <v>491</v>
      </c>
      <c r="F49" s="103" t="s">
        <v>491</v>
      </c>
      <c r="G49" s="103" t="s">
        <v>491</v>
      </c>
      <c r="H49" s="103" t="s">
        <v>491</v>
      </c>
      <c r="I49" s="103" t="s">
        <v>491</v>
      </c>
      <c r="J49" s="103" t="s">
        <v>491</v>
      </c>
      <c r="K49" s="103" t="s">
        <v>491</v>
      </c>
      <c r="L49" s="103" t="s">
        <v>491</v>
      </c>
      <c r="M49" s="103" t="s">
        <v>491</v>
      </c>
    </row>
    <row r="51" spans="1:13" ht="12">
      <c r="A51" s="101" t="s">
        <v>492</v>
      </c>
      <c r="B51" s="102" t="s">
        <v>467</v>
      </c>
      <c r="C51" s="102" t="s">
        <v>468</v>
      </c>
      <c r="D51" s="102" t="s">
        <v>469</v>
      </c>
      <c r="E51" s="102" t="s">
        <v>470</v>
      </c>
      <c r="F51" s="102" t="s">
        <v>471</v>
      </c>
      <c r="G51" s="102" t="s">
        <v>472</v>
      </c>
      <c r="H51" s="102" t="s">
        <v>473</v>
      </c>
      <c r="I51" s="102" t="s">
        <v>474</v>
      </c>
      <c r="J51" s="102" t="s">
        <v>475</v>
      </c>
      <c r="K51" s="102" t="s">
        <v>476</v>
      </c>
      <c r="L51" s="102" t="s">
        <v>477</v>
      </c>
      <c r="M51" s="102" t="s">
        <v>478</v>
      </c>
    </row>
    <row r="52" spans="2:13" ht="12">
      <c r="B52" s="251" t="s">
        <v>493</v>
      </c>
      <c r="C52" s="103" t="s">
        <v>493</v>
      </c>
      <c r="D52" s="103" t="s">
        <v>493</v>
      </c>
      <c r="E52" s="103" t="s">
        <v>493</v>
      </c>
      <c r="F52" s="103" t="s">
        <v>493</v>
      </c>
      <c r="G52" s="103" t="s">
        <v>493</v>
      </c>
      <c r="H52" s="103" t="s">
        <v>493</v>
      </c>
      <c r="I52" s="103" t="s">
        <v>493</v>
      </c>
      <c r="J52" s="103" t="s">
        <v>493</v>
      </c>
      <c r="K52" s="103" t="s">
        <v>493</v>
      </c>
      <c r="L52" s="103" t="s">
        <v>493</v>
      </c>
      <c r="M52" s="103" t="s">
        <v>493</v>
      </c>
    </row>
    <row r="56" ht="12">
      <c r="A56" s="101" t="s">
        <v>494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Roman,標準"&amp;9- 9 -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8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6.75390625" defaultRowHeight="12.75"/>
  <cols>
    <col min="1" max="1" width="10.75390625" style="108" customWidth="1"/>
    <col min="2" max="13" width="7.25390625" style="108" customWidth="1"/>
    <col min="14" max="16384" width="6.75390625" style="108" customWidth="1"/>
  </cols>
  <sheetData>
    <row r="1" spans="1:14" ht="24.75" customHeight="1">
      <c r="A1" s="104" t="s">
        <v>495</v>
      </c>
      <c r="B1" s="105"/>
      <c r="C1" s="105"/>
      <c r="D1" s="105"/>
      <c r="E1" s="105"/>
      <c r="F1" s="105"/>
      <c r="G1" s="106"/>
      <c r="H1" s="106"/>
      <c r="I1" s="171">
        <f>'1月'!Z1</f>
        <v>2003</v>
      </c>
      <c r="J1" s="170" t="s">
        <v>2</v>
      </c>
      <c r="K1" s="169" t="str">
        <f>("（平成"&amp;TEXT((I1-1988),"0")&amp;"年）")</f>
        <v>（平成15年）</v>
      </c>
      <c r="L1" s="106"/>
      <c r="M1" s="106"/>
      <c r="N1" s="107"/>
    </row>
    <row r="2" spans="1:14" ht="18" customHeight="1">
      <c r="A2" s="109" t="s">
        <v>3</v>
      </c>
      <c r="B2" s="110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2"/>
      <c r="N2" s="107"/>
    </row>
    <row r="3" spans="1:14" ht="18" customHeight="1">
      <c r="A3" s="113"/>
      <c r="B3" s="114" t="s">
        <v>467</v>
      </c>
      <c r="C3" s="115" t="s">
        <v>468</v>
      </c>
      <c r="D3" s="115" t="s">
        <v>469</v>
      </c>
      <c r="E3" s="115" t="s">
        <v>470</v>
      </c>
      <c r="F3" s="115" t="s">
        <v>471</v>
      </c>
      <c r="G3" s="115" t="s">
        <v>472</v>
      </c>
      <c r="H3" s="115" t="s">
        <v>473</v>
      </c>
      <c r="I3" s="115" t="s">
        <v>474</v>
      </c>
      <c r="J3" s="115" t="s">
        <v>475</v>
      </c>
      <c r="K3" s="115" t="s">
        <v>476</v>
      </c>
      <c r="L3" s="115" t="s">
        <v>477</v>
      </c>
      <c r="M3" s="116" t="s">
        <v>478</v>
      </c>
      <c r="N3" s="107"/>
    </row>
    <row r="4" spans="1:14" ht="18" customHeight="1">
      <c r="A4" s="117" t="s">
        <v>479</v>
      </c>
      <c r="B4" s="118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20"/>
      <c r="N4" s="107"/>
    </row>
    <row r="5" spans="1:14" ht="18" customHeight="1">
      <c r="A5" s="121">
        <v>1</v>
      </c>
      <c r="B5" s="122">
        <f>'1月'!AD3</f>
        <v>-1.440000057220459</v>
      </c>
      <c r="C5" s="123">
        <f>'2月'!AD3</f>
        <v>-3.444000005722046</v>
      </c>
      <c r="D5" s="123">
        <f>'3月'!AD3</f>
        <v>-0.05299999937415123</v>
      </c>
      <c r="E5" s="123">
        <f>'4月'!AD3</f>
        <v>1.9529999494552612</v>
      </c>
      <c r="F5" s="123">
        <f>'5月'!AD3</f>
        <v>6.339000225067139</v>
      </c>
      <c r="G5" s="123">
        <f>'6月'!AD3</f>
        <v>14.520000457763672</v>
      </c>
      <c r="H5" s="123">
        <f>'7月'!AD3</f>
        <v>16.040000915527344</v>
      </c>
      <c r="I5" s="123" t="str">
        <f>'8月'!AD3</f>
        <v>X</v>
      </c>
      <c r="J5" s="123">
        <f>'9月'!AD3</f>
        <v>17.09000015258789</v>
      </c>
      <c r="K5" s="123">
        <f>'10月'!AD3</f>
        <v>7.650000095367432</v>
      </c>
      <c r="L5" s="123">
        <f>'11月'!AD3</f>
        <v>11.399999618530273</v>
      </c>
      <c r="M5" s="124">
        <f>'12月'!AD3</f>
        <v>7.909999847412109</v>
      </c>
      <c r="N5" s="107"/>
    </row>
    <row r="6" spans="1:14" ht="18" customHeight="1">
      <c r="A6" s="125">
        <v>2</v>
      </c>
      <c r="B6" s="126">
        <f>'1月'!AD4</f>
        <v>-4.716000080108643</v>
      </c>
      <c r="C6" s="127">
        <f>'2月'!AD4</f>
        <v>-5.593999862670898</v>
      </c>
      <c r="D6" s="127">
        <f>'3月'!AD4</f>
        <v>0.7139999866485596</v>
      </c>
      <c r="E6" s="127">
        <f>'4月'!AD4</f>
        <v>1.9950000047683716</v>
      </c>
      <c r="F6" s="127">
        <f>'5月'!AD4</f>
        <v>6.875999927520752</v>
      </c>
      <c r="G6" s="127">
        <f>'6月'!AD4</f>
        <v>11.079999923706055</v>
      </c>
      <c r="H6" s="127">
        <f>'7月'!AD4</f>
        <v>14.859999656677246</v>
      </c>
      <c r="I6" s="127" t="str">
        <f>'8月'!AD4</f>
        <v>X</v>
      </c>
      <c r="J6" s="127">
        <f>'9月'!AD4</f>
        <v>18.799999237060547</v>
      </c>
      <c r="K6" s="127">
        <f>'10月'!AD4</f>
        <v>12.289999961853027</v>
      </c>
      <c r="L6" s="127">
        <f>'11月'!AD4</f>
        <v>11.279999732971191</v>
      </c>
      <c r="M6" s="128">
        <f>'12月'!AD4</f>
        <v>5.521999835968018</v>
      </c>
      <c r="N6" s="107"/>
    </row>
    <row r="7" spans="1:14" ht="18" customHeight="1">
      <c r="A7" s="125">
        <v>3</v>
      </c>
      <c r="B7" s="126">
        <f>'1月'!AD5</f>
        <v>-5.85099983215332</v>
      </c>
      <c r="C7" s="127">
        <f>'2月'!AD5</f>
        <v>-4.063000202178955</v>
      </c>
      <c r="D7" s="127">
        <f>'3月'!AD5</f>
        <v>0.7139999866485596</v>
      </c>
      <c r="E7" s="127">
        <f>'4月'!AD5</f>
        <v>1.5959999561309814</v>
      </c>
      <c r="F7" s="127">
        <f>'5月'!AD5</f>
        <v>12.880000114440918</v>
      </c>
      <c r="G7" s="127">
        <f>'6月'!AD5</f>
        <v>11.979999542236328</v>
      </c>
      <c r="H7" s="127">
        <f>'7月'!AD5</f>
        <v>14.4399995803833</v>
      </c>
      <c r="I7" s="127" t="str">
        <f>'8月'!AD5</f>
        <v>X</v>
      </c>
      <c r="J7" s="127">
        <f>'9月'!AD5</f>
        <v>21.530000686645508</v>
      </c>
      <c r="K7" s="127">
        <f>'10月'!AD5</f>
        <v>9.380000114440918</v>
      </c>
      <c r="L7" s="127">
        <f>'11月'!AD5</f>
        <v>11.65999984741211</v>
      </c>
      <c r="M7" s="128">
        <f>'12月'!AD5</f>
        <v>3.075000047683716</v>
      </c>
      <c r="N7" s="107"/>
    </row>
    <row r="8" spans="1:14" ht="18" customHeight="1">
      <c r="A8" s="125">
        <v>4</v>
      </c>
      <c r="B8" s="126">
        <f>'1月'!AD6</f>
        <v>-1.7549999952316284</v>
      </c>
      <c r="C8" s="127">
        <f>'2月'!AD6</f>
        <v>-2.688999891281128</v>
      </c>
      <c r="D8" s="127">
        <f>'3月'!AD6</f>
        <v>-4.031000137329102</v>
      </c>
      <c r="E8" s="127">
        <f>'4月'!AD6</f>
        <v>1.0709999799728394</v>
      </c>
      <c r="F8" s="127">
        <f>'5月'!AD6</f>
        <v>15.850000381469727</v>
      </c>
      <c r="G8" s="127">
        <f>'6月'!AD6</f>
        <v>13.989999771118164</v>
      </c>
      <c r="H8" s="127">
        <f>'7月'!AD6</f>
        <v>17.6299991607666</v>
      </c>
      <c r="I8" s="127" t="str">
        <f>'8月'!AD6</f>
        <v>X</v>
      </c>
      <c r="J8" s="127">
        <f>'9月'!AD6</f>
        <v>16.690000534057617</v>
      </c>
      <c r="K8" s="127">
        <f>'10月'!AD6</f>
        <v>8.789999961853027</v>
      </c>
      <c r="L8" s="127">
        <f>'11月'!AD6</f>
        <v>6.270999908447266</v>
      </c>
      <c r="M8" s="128">
        <f>'12月'!AD6</f>
        <v>0.08399999886751175</v>
      </c>
      <c r="N8" s="107"/>
    </row>
    <row r="9" spans="1:14" ht="18" customHeight="1">
      <c r="A9" s="125">
        <v>5</v>
      </c>
      <c r="B9" s="126">
        <f>'1月'!AD7</f>
        <v>-4.0229997634887695</v>
      </c>
      <c r="C9" s="127">
        <f>'2月'!AD7</f>
        <v>-0.2939999997615814</v>
      </c>
      <c r="D9" s="127">
        <f>'3月'!AD7</f>
        <v>-4.986999988555908</v>
      </c>
      <c r="E9" s="127">
        <f>'4月'!AD7</f>
        <v>1.805999994277954</v>
      </c>
      <c r="F9" s="127">
        <f>'5月'!AD7</f>
        <v>10.15999984741211</v>
      </c>
      <c r="G9" s="127">
        <f>'6月'!AD7</f>
        <v>12.869999885559082</v>
      </c>
      <c r="H9" s="127">
        <f>'7月'!AD7</f>
        <v>14.289999961853027</v>
      </c>
      <c r="I9" s="127" t="str">
        <f>'8月'!AD7</f>
        <v>X</v>
      </c>
      <c r="J9" s="127">
        <f>'9月'!AD7</f>
        <v>15.680000305175781</v>
      </c>
      <c r="K9" s="127">
        <f>'10月'!AD7</f>
        <v>8.550000190734863</v>
      </c>
      <c r="L9" s="127">
        <f>'11月'!AD7</f>
        <v>6.849999904632568</v>
      </c>
      <c r="M9" s="128">
        <f>'12月'!AD7</f>
        <v>-1.0069999694824219</v>
      </c>
      <c r="N9" s="107"/>
    </row>
    <row r="10" spans="1:14" ht="18" customHeight="1">
      <c r="A10" s="125">
        <v>6</v>
      </c>
      <c r="B10" s="126">
        <f>'1月'!AD8</f>
        <v>-4.169000148773193</v>
      </c>
      <c r="C10" s="127">
        <f>'2月'!AD8</f>
        <v>-4.431000232696533</v>
      </c>
      <c r="D10" s="127">
        <f>'3月'!AD8</f>
        <v>-2.4579999446868896</v>
      </c>
      <c r="E10" s="127">
        <f>'4月'!AD8</f>
        <v>1.7330000400543213</v>
      </c>
      <c r="F10" s="127">
        <f>'5月'!AD8</f>
        <v>9.140000343322754</v>
      </c>
      <c r="G10" s="127">
        <f>'6月'!AD8</f>
        <v>11.979999542236328</v>
      </c>
      <c r="H10" s="127">
        <f>'7月'!AD8</f>
        <v>14.65999984741211</v>
      </c>
      <c r="I10" s="127" t="str">
        <f>'8月'!AD8</f>
        <v>X</v>
      </c>
      <c r="J10" s="127">
        <f>'9月'!AD8</f>
        <v>18.190000534057617</v>
      </c>
      <c r="K10" s="127">
        <f>'10月'!AD8</f>
        <v>10.520000457763672</v>
      </c>
      <c r="L10" s="127">
        <f>'11月'!AD8</f>
        <v>12.09000015258789</v>
      </c>
      <c r="M10" s="128">
        <f>'12月'!AD8</f>
        <v>4.578000068664551</v>
      </c>
      <c r="N10" s="107"/>
    </row>
    <row r="11" spans="1:14" ht="18" customHeight="1">
      <c r="A11" s="125">
        <v>7</v>
      </c>
      <c r="B11" s="126">
        <f>'1月'!AD9</f>
        <v>-3.9070000648498535</v>
      </c>
      <c r="C11" s="127">
        <f>'2月'!AD9</f>
        <v>-3.130000114440918</v>
      </c>
      <c r="D11" s="127">
        <f>'3月'!AD9</f>
        <v>1.965999960899353</v>
      </c>
      <c r="E11" s="127">
        <f>'4月'!AD9</f>
        <v>1.5119999647140503</v>
      </c>
      <c r="F11" s="127">
        <f>'5月'!AD9</f>
        <v>14.90999984741211</v>
      </c>
      <c r="G11" s="127">
        <f>'6月'!AD9</f>
        <v>14.600000381469727</v>
      </c>
      <c r="H11" s="127">
        <f>'7月'!AD9</f>
        <v>16.729999542236328</v>
      </c>
      <c r="I11" s="127" t="str">
        <f>'8月'!AD9</f>
        <v>X</v>
      </c>
      <c r="J11" s="127">
        <f>'9月'!AD9</f>
        <v>16.5</v>
      </c>
      <c r="K11" s="127">
        <f>'10月'!AD9</f>
        <v>10.4399995803833</v>
      </c>
      <c r="L11" s="127">
        <f>'11月'!AD9</f>
        <v>11.630000114440918</v>
      </c>
      <c r="M11" s="128">
        <f>'12月'!AD9</f>
        <v>-0.8080000281333923</v>
      </c>
      <c r="N11" s="107"/>
    </row>
    <row r="12" spans="1:14" ht="18" customHeight="1">
      <c r="A12" s="125">
        <v>8</v>
      </c>
      <c r="B12" s="126">
        <f>'1月'!AD10</f>
        <v>-3.0989999771118164</v>
      </c>
      <c r="C12" s="127">
        <f>'2月'!AD10</f>
        <v>-0.5249999761581421</v>
      </c>
      <c r="D12" s="127">
        <f>'3月'!AD10</f>
        <v>1.2719999551773071</v>
      </c>
      <c r="E12" s="127">
        <f>'4月'!AD10</f>
        <v>10.0600004196167</v>
      </c>
      <c r="F12" s="127">
        <f>'5月'!AD10</f>
        <v>6.377999782562256</v>
      </c>
      <c r="G12" s="127">
        <f>'6月'!AD10</f>
        <v>14.300000190734863</v>
      </c>
      <c r="H12" s="127">
        <f>'7月'!AD10</f>
        <v>15.020000457763672</v>
      </c>
      <c r="I12" s="127" t="str">
        <f>'8月'!AD10</f>
        <v>X</v>
      </c>
      <c r="J12" s="127">
        <f>'9月'!AD10</f>
        <v>16.81999969482422</v>
      </c>
      <c r="K12" s="127">
        <f>'10月'!AD10</f>
        <v>10.020000457763672</v>
      </c>
      <c r="L12" s="127">
        <f>'11月'!AD10</f>
        <v>11.9399995803833</v>
      </c>
      <c r="M12" s="128">
        <f>'12月'!AD10</f>
        <v>-0.8809999823570251</v>
      </c>
      <c r="N12" s="107"/>
    </row>
    <row r="13" spans="1:14" ht="18" customHeight="1">
      <c r="A13" s="125">
        <v>9</v>
      </c>
      <c r="B13" s="126">
        <f>'1月'!AD11</f>
        <v>-3.2139999866485596</v>
      </c>
      <c r="C13" s="127">
        <f>'2月'!AD11</f>
        <v>2.678999900817871</v>
      </c>
      <c r="D13" s="127">
        <f>'3月'!AD11</f>
        <v>-0.7670000195503235</v>
      </c>
      <c r="E13" s="127">
        <f>'4月'!AD11</f>
        <v>4.684000015258789</v>
      </c>
      <c r="F13" s="127">
        <f>'5月'!AD11</f>
        <v>4.321000099182129</v>
      </c>
      <c r="G13" s="127">
        <f>'6月'!AD11</f>
        <v>12.5600004196167</v>
      </c>
      <c r="H13" s="127">
        <f>'7月'!AD11</f>
        <v>15.149999618530273</v>
      </c>
      <c r="I13" s="127" t="str">
        <f>'8月'!AD11</f>
        <v>X</v>
      </c>
      <c r="J13" s="127">
        <f>'9月'!AD11</f>
        <v>20.670000076293945</v>
      </c>
      <c r="K13" s="127">
        <f>'10月'!AD11</f>
        <v>9.220000267028809</v>
      </c>
      <c r="L13" s="127">
        <f>'11月'!AD11</f>
        <v>9.119999885559082</v>
      </c>
      <c r="M13" s="128">
        <f>'12月'!AD11</f>
        <v>-0.19900000095367432</v>
      </c>
      <c r="N13" s="107"/>
    </row>
    <row r="14" spans="1:14" ht="18" customHeight="1">
      <c r="A14" s="129">
        <v>10</v>
      </c>
      <c r="B14" s="130">
        <f>'1月'!AD12</f>
        <v>-0.5360000133514404</v>
      </c>
      <c r="C14" s="131">
        <f>'2月'!AD12</f>
        <v>1.4809999465942383</v>
      </c>
      <c r="D14" s="131">
        <f>'3月'!AD12</f>
        <v>-0.8930000066757202</v>
      </c>
      <c r="E14" s="131">
        <f>'4月'!AD12</f>
        <v>1.7740000486373901</v>
      </c>
      <c r="F14" s="131">
        <f>'5月'!AD12</f>
        <v>4.091000080108643</v>
      </c>
      <c r="G14" s="131">
        <f>'6月'!AD12</f>
        <v>12.699999809265137</v>
      </c>
      <c r="H14" s="131">
        <f>'7月'!AD12</f>
        <v>16.559999465942383</v>
      </c>
      <c r="I14" s="131" t="str">
        <f>'8月'!AD12</f>
        <v>X</v>
      </c>
      <c r="J14" s="131">
        <f>'9月'!AD12</f>
        <v>20.709999084472656</v>
      </c>
      <c r="K14" s="131">
        <f>'10月'!AD12</f>
        <v>8.890000343322754</v>
      </c>
      <c r="L14" s="131">
        <f>'11月'!AD12</f>
        <v>6.8520002365112305</v>
      </c>
      <c r="M14" s="132">
        <f>'12月'!AD12</f>
        <v>-1.6790000200271606</v>
      </c>
      <c r="N14" s="107"/>
    </row>
    <row r="15" spans="1:14" ht="18" customHeight="1">
      <c r="A15" s="121">
        <v>11</v>
      </c>
      <c r="B15" s="122">
        <f>'1月'!AD13</f>
        <v>-1.0399999618530273</v>
      </c>
      <c r="C15" s="123">
        <f>'2月'!AD13</f>
        <v>4.193999767303467</v>
      </c>
      <c r="D15" s="123">
        <f>'3月'!AD13</f>
        <v>-3.947000026702881</v>
      </c>
      <c r="E15" s="123">
        <f>'4月'!AD13</f>
        <v>1.5540000200271606</v>
      </c>
      <c r="F15" s="123">
        <f>'5月'!AD13</f>
        <v>7.829999923706055</v>
      </c>
      <c r="G15" s="123">
        <f>'6月'!AD13</f>
        <v>13.220000267028809</v>
      </c>
      <c r="H15" s="123">
        <f>'7月'!AD13</f>
        <v>20.649999618530273</v>
      </c>
      <c r="I15" s="123" t="str">
        <f>'8月'!AD13</f>
        <v>X</v>
      </c>
      <c r="J15" s="123">
        <f>'9月'!AD13</f>
        <v>21.6200008392334</v>
      </c>
      <c r="K15" s="123">
        <f>'10月'!AD13</f>
        <v>10.760000228881836</v>
      </c>
      <c r="L15" s="123">
        <f>'11月'!AD13</f>
        <v>7.630000114440918</v>
      </c>
      <c r="M15" s="124">
        <f>'12月'!AD13</f>
        <v>-0.28299999237060547</v>
      </c>
      <c r="N15" s="107"/>
    </row>
    <row r="16" spans="1:14" ht="18" customHeight="1">
      <c r="A16" s="125">
        <v>12</v>
      </c>
      <c r="B16" s="126">
        <f>'1月'!AD14</f>
        <v>-1.6169999837875366</v>
      </c>
      <c r="C16" s="127">
        <f>'2月'!AD14</f>
        <v>-0.8500000238418579</v>
      </c>
      <c r="D16" s="127">
        <f>'3月'!AD14</f>
        <v>-4.23199987411499</v>
      </c>
      <c r="E16" s="127">
        <f>'4月'!AD14</f>
        <v>10.710000038146973</v>
      </c>
      <c r="F16" s="127">
        <f>'5月'!AD14</f>
        <v>10.8100004196167</v>
      </c>
      <c r="G16" s="127">
        <f>'6月'!AD14</f>
        <v>16.18000030517578</v>
      </c>
      <c r="H16" s="127">
        <f>'7月'!AD14</f>
        <v>18.43000030517578</v>
      </c>
      <c r="I16" s="127" t="str">
        <f>'8月'!AD14</f>
        <v>X</v>
      </c>
      <c r="J16" s="127">
        <f>'9月'!AD14</f>
        <v>21.540000915527344</v>
      </c>
      <c r="K16" s="127">
        <f>'10月'!AD14</f>
        <v>15.510000228881836</v>
      </c>
      <c r="L16" s="127">
        <f>'11月'!AD14</f>
        <v>7.210000038146973</v>
      </c>
      <c r="M16" s="128">
        <f>'12月'!AD14</f>
        <v>2.4679999351501465</v>
      </c>
      <c r="N16" s="107"/>
    </row>
    <row r="17" spans="1:14" ht="18" customHeight="1">
      <c r="A17" s="125">
        <v>13</v>
      </c>
      <c r="B17" s="126">
        <f>'1月'!AD15</f>
        <v>-1.1549999713897705</v>
      </c>
      <c r="C17" s="127">
        <f>'2月'!AD15</f>
        <v>-3.9779999256134033</v>
      </c>
      <c r="D17" s="127">
        <f>'3月'!AD15</f>
        <v>-3.3610000610351562</v>
      </c>
      <c r="E17" s="127">
        <f>'4月'!AD15</f>
        <v>11.479999542236328</v>
      </c>
      <c r="F17" s="127">
        <f>'5月'!AD15</f>
        <v>11.109999656677246</v>
      </c>
      <c r="G17" s="127">
        <f>'6月'!AD15</f>
        <v>19.040000915527344</v>
      </c>
      <c r="H17" s="127">
        <f>'7月'!AD15</f>
        <v>15.5</v>
      </c>
      <c r="I17" s="127" t="str">
        <f>'8月'!AD15</f>
        <v>X</v>
      </c>
      <c r="J17" s="127">
        <f>'9月'!AD15</f>
        <v>21.729999542236328</v>
      </c>
      <c r="K17" s="127">
        <f>'10月'!AD15</f>
        <v>11.699999809265137</v>
      </c>
      <c r="L17" s="127">
        <f>'11月'!AD15</f>
        <v>3.986999988555908</v>
      </c>
      <c r="M17" s="128">
        <f>'12月'!AD15</f>
        <v>0.4410000145435333</v>
      </c>
      <c r="N17" s="107"/>
    </row>
    <row r="18" spans="1:14" ht="18" customHeight="1">
      <c r="A18" s="125">
        <v>14</v>
      </c>
      <c r="B18" s="126">
        <f>'1月'!AD16</f>
        <v>0.4519999921321869</v>
      </c>
      <c r="C18" s="127">
        <f>'2月'!AD16</f>
        <v>-2.184000015258789</v>
      </c>
      <c r="D18" s="127">
        <f>'3月'!AD16</f>
        <v>-3.181999921798706</v>
      </c>
      <c r="E18" s="127">
        <f>'4月'!AD16</f>
        <v>8.170000076293945</v>
      </c>
      <c r="F18" s="127">
        <f>'5月'!AD16</f>
        <v>13.9399995803833</v>
      </c>
      <c r="G18" s="127">
        <f>'6月'!AD16</f>
        <v>17.100000381469727</v>
      </c>
      <c r="H18" s="127">
        <f>'7月'!AD16</f>
        <v>14.039999961853027</v>
      </c>
      <c r="I18" s="127" t="str">
        <f>'8月'!AD16</f>
        <v>X</v>
      </c>
      <c r="J18" s="127">
        <f>'9月'!AD16</f>
        <v>17.90999984741211</v>
      </c>
      <c r="K18" s="127">
        <f>'10月'!AD16</f>
        <v>10.100000381469727</v>
      </c>
      <c r="L18" s="127">
        <f>'11月'!AD16</f>
        <v>2.296999931335449</v>
      </c>
      <c r="M18" s="128">
        <f>'12月'!AD16</f>
        <v>0.3880000114440918</v>
      </c>
      <c r="N18" s="107"/>
    </row>
    <row r="19" spans="1:14" ht="18" customHeight="1">
      <c r="A19" s="125">
        <v>15</v>
      </c>
      <c r="B19" s="126">
        <f>'1月'!AD17</f>
        <v>-5.247000217437744</v>
      </c>
      <c r="C19" s="127">
        <f>'2月'!AD17</f>
        <v>-2.562000036239624</v>
      </c>
      <c r="D19" s="127">
        <f>'3月'!AD17</f>
        <v>-0.5989999771118164</v>
      </c>
      <c r="E19" s="127">
        <f>'4月'!AD17</f>
        <v>7.860000133514404</v>
      </c>
      <c r="F19" s="127">
        <f>'5月'!AD17</f>
        <v>12.210000038146973</v>
      </c>
      <c r="G19" s="127">
        <f>'6月'!AD17</f>
        <v>16.450000762939453</v>
      </c>
      <c r="H19" s="127">
        <f>'7月'!AD17</f>
        <v>13.710000038146973</v>
      </c>
      <c r="I19" s="127" t="str">
        <f>'8月'!AD17</f>
        <v>X</v>
      </c>
      <c r="J19" s="127">
        <f>'9月'!AD17</f>
        <v>17.760000228881836</v>
      </c>
      <c r="K19" s="127">
        <f>'10月'!AD17</f>
        <v>9.970000267028809</v>
      </c>
      <c r="L19" s="127">
        <f>'11月'!AD17</f>
        <v>3.566999912261963</v>
      </c>
      <c r="M19" s="128">
        <f>'12月'!AD17</f>
        <v>1.0290000438690186</v>
      </c>
      <c r="N19" s="107"/>
    </row>
    <row r="20" spans="1:14" ht="18" customHeight="1">
      <c r="A20" s="125">
        <v>16</v>
      </c>
      <c r="B20" s="126">
        <f>'1月'!AD18</f>
        <v>-6.611000061035156</v>
      </c>
      <c r="C20" s="127">
        <f>'2月'!AD18</f>
        <v>-0.15800000727176666</v>
      </c>
      <c r="D20" s="127">
        <f>'3月'!AD18</f>
        <v>-1.6490000486373901</v>
      </c>
      <c r="E20" s="127">
        <f>'4月'!AD18</f>
        <v>7.510000228881836</v>
      </c>
      <c r="F20" s="127">
        <f>'5月'!AD18</f>
        <v>10.050000190734863</v>
      </c>
      <c r="G20" s="127">
        <f>'6月'!AD18</f>
        <v>17.200000762939453</v>
      </c>
      <c r="H20" s="127">
        <f>'7月'!AD18</f>
        <v>15.289999961853027</v>
      </c>
      <c r="I20" s="127" t="str">
        <f>'8月'!AD18</f>
        <v>X</v>
      </c>
      <c r="J20" s="127">
        <f>'9月'!AD18</f>
        <v>16.969999313354492</v>
      </c>
      <c r="K20" s="127">
        <f>'10月'!AD18</f>
        <v>8.989999771118164</v>
      </c>
      <c r="L20" s="127">
        <f>'11月'!AD18</f>
        <v>9.489999771118164</v>
      </c>
      <c r="M20" s="128">
        <f>'12月'!AD18</f>
        <v>-1.1339999437332153</v>
      </c>
      <c r="N20" s="107"/>
    </row>
    <row r="21" spans="1:14" ht="18" customHeight="1">
      <c r="A21" s="125">
        <v>17</v>
      </c>
      <c r="B21" s="126">
        <f>'1月'!AD19</f>
        <v>-0.3779999911785126</v>
      </c>
      <c r="C21" s="127">
        <f>'2月'!AD19</f>
        <v>-1.4809999465942383</v>
      </c>
      <c r="D21" s="127">
        <f>'3月'!AD19</f>
        <v>0.578000009059906</v>
      </c>
      <c r="E21" s="127">
        <f>'4月'!AD19</f>
        <v>8.1899995803833</v>
      </c>
      <c r="F21" s="127">
        <f>'5月'!AD19</f>
        <v>8.819999694824219</v>
      </c>
      <c r="G21" s="127">
        <f>'6月'!AD19</f>
        <v>17.65999984741211</v>
      </c>
      <c r="H21" s="127">
        <f>'7月'!AD19</f>
        <v>14.869999885559082</v>
      </c>
      <c r="I21" s="127" t="str">
        <f>'8月'!AD19</f>
        <v>X</v>
      </c>
      <c r="J21" s="127">
        <f>'9月'!AD19</f>
        <v>17.850000381469727</v>
      </c>
      <c r="K21" s="127">
        <f>'10月'!AD19</f>
        <v>6.9019999504089355</v>
      </c>
      <c r="L21" s="127">
        <f>'11月'!AD19</f>
        <v>1.9299999475479126</v>
      </c>
      <c r="M21" s="128">
        <f>'12月'!AD19</f>
        <v>-1.6059999465942383</v>
      </c>
      <c r="N21" s="107"/>
    </row>
    <row r="22" spans="1:14" ht="18" customHeight="1">
      <c r="A22" s="125">
        <v>18</v>
      </c>
      <c r="B22" s="126">
        <f>'1月'!AD20</f>
        <v>-1.628000020980835</v>
      </c>
      <c r="C22" s="127">
        <f>'2月'!AD20</f>
        <v>-2.635999917984009</v>
      </c>
      <c r="D22" s="127">
        <f>'3月'!AD20</f>
        <v>-1.156000018119812</v>
      </c>
      <c r="E22" s="127">
        <f>'4月'!AD20</f>
        <v>10.84000015258789</v>
      </c>
      <c r="F22" s="127">
        <f>'5月'!AD20</f>
        <v>9.680000305175781</v>
      </c>
      <c r="G22" s="127">
        <f>'6月'!AD20</f>
        <v>18.1299991607666</v>
      </c>
      <c r="H22" s="127">
        <f>'7月'!AD20</f>
        <v>16.469999313354492</v>
      </c>
      <c r="I22" s="127" t="str">
        <f>'8月'!AD20</f>
        <v>X</v>
      </c>
      <c r="J22" s="127">
        <f>'9月'!AD20</f>
        <v>18.690000534057617</v>
      </c>
      <c r="K22" s="127">
        <f>'10月'!AD20</f>
        <v>6.954999923706055</v>
      </c>
      <c r="L22" s="127">
        <f>'11月'!AD20</f>
        <v>0.9750000238418579</v>
      </c>
      <c r="M22" s="128">
        <f>'12月'!AD20</f>
        <v>-0.08399999886751175</v>
      </c>
      <c r="N22" s="107"/>
    </row>
    <row r="23" spans="1:14" ht="18" customHeight="1">
      <c r="A23" s="125">
        <v>19</v>
      </c>
      <c r="B23" s="126">
        <f>'1月'!AD21</f>
        <v>-1.6699999570846558</v>
      </c>
      <c r="C23" s="127">
        <f>'2月'!AD21</f>
        <v>-2.5309998989105225</v>
      </c>
      <c r="D23" s="127">
        <f>'3月'!AD21</f>
        <v>-0.9769999980926514</v>
      </c>
      <c r="E23" s="127">
        <f>'4月'!AD21</f>
        <v>10.40999984741211</v>
      </c>
      <c r="F23" s="127">
        <f>'5月'!AD21</f>
        <v>12.399999618530273</v>
      </c>
      <c r="G23" s="127">
        <f>'6月'!AD21</f>
        <v>20</v>
      </c>
      <c r="H23" s="127">
        <f>'7月'!AD21</f>
        <v>16.770000457763672</v>
      </c>
      <c r="I23" s="127" t="str">
        <f>'8月'!AD21</f>
        <v>X</v>
      </c>
      <c r="J23" s="127">
        <f>'9月'!AD21</f>
        <v>18.799999237060547</v>
      </c>
      <c r="K23" s="127">
        <f>'10月'!AD21</f>
        <v>8.0600004196167</v>
      </c>
      <c r="L23" s="127">
        <f>'11月'!AD21</f>
        <v>5.583000183105469</v>
      </c>
      <c r="M23" s="128">
        <f>'12月'!AD21</f>
        <v>-1.3860000371932983</v>
      </c>
      <c r="N23" s="107"/>
    </row>
    <row r="24" spans="1:14" ht="18" customHeight="1">
      <c r="A24" s="129">
        <v>20</v>
      </c>
      <c r="B24" s="130">
        <f>'1月'!AD22</f>
        <v>-0.6830000281333923</v>
      </c>
      <c r="C24" s="131">
        <f>'2月'!AD22</f>
        <v>1.9129999876022339</v>
      </c>
      <c r="D24" s="131">
        <f>'3月'!AD22</f>
        <v>-1.9119999408721924</v>
      </c>
      <c r="E24" s="131">
        <f>'4月'!AD22</f>
        <v>6.614999771118164</v>
      </c>
      <c r="F24" s="131">
        <f>'5月'!AD22</f>
        <v>12.140000343322754</v>
      </c>
      <c r="G24" s="131">
        <f>'6月'!AD22</f>
        <v>18.270000457763672</v>
      </c>
      <c r="H24" s="131">
        <f>'7月'!AD22</f>
        <v>17.760000228881836</v>
      </c>
      <c r="I24" s="131">
        <f>'8月'!AD22</f>
        <v>17.899999618530273</v>
      </c>
      <c r="J24" s="131">
        <f>'9月'!AD22</f>
        <v>14.029999732971191</v>
      </c>
      <c r="K24" s="131">
        <f>'10月'!AD22</f>
        <v>6.493000030517578</v>
      </c>
      <c r="L24" s="131">
        <f>'11月'!AD22</f>
        <v>5.4679999351501465</v>
      </c>
      <c r="M24" s="132">
        <f>'12月'!AD22</f>
        <v>-1.815999984741211</v>
      </c>
      <c r="N24" s="107"/>
    </row>
    <row r="25" spans="1:14" ht="18" customHeight="1">
      <c r="A25" s="121">
        <v>21</v>
      </c>
      <c r="B25" s="122">
        <f>'1月'!AD23</f>
        <v>-3.6110000610351562</v>
      </c>
      <c r="C25" s="123">
        <f>'2月'!AD23</f>
        <v>-1.3550000190734863</v>
      </c>
      <c r="D25" s="123">
        <f>'3月'!AD23</f>
        <v>-1.3339999914169312</v>
      </c>
      <c r="E25" s="123">
        <f>'4月'!AD23</f>
        <v>6.4670000076293945</v>
      </c>
      <c r="F25" s="123">
        <f>'5月'!AD23</f>
        <v>11.579999923706055</v>
      </c>
      <c r="G25" s="123">
        <f>'6月'!AD23</f>
        <v>17.780000686645508</v>
      </c>
      <c r="H25" s="123">
        <f>'7月'!AD23</f>
        <v>18.299999237060547</v>
      </c>
      <c r="I25" s="123">
        <f>'8月'!AD23</f>
        <v>18.459999084472656</v>
      </c>
      <c r="J25" s="123">
        <f>'9月'!AD23</f>
        <v>12.449999809265137</v>
      </c>
      <c r="K25" s="123">
        <f>'10月'!AD23</f>
        <v>6.556000232696533</v>
      </c>
      <c r="L25" s="123">
        <f>'11月'!AD23</f>
        <v>10.529999732971191</v>
      </c>
      <c r="M25" s="124">
        <f>'12月'!AD23</f>
        <v>-1.815999984741211</v>
      </c>
      <c r="N25" s="107"/>
    </row>
    <row r="26" spans="1:14" ht="18" customHeight="1">
      <c r="A26" s="125">
        <v>22</v>
      </c>
      <c r="B26" s="126">
        <f>'1月'!AD24</f>
        <v>-4.922999858856201</v>
      </c>
      <c r="C26" s="127">
        <f>'2月'!AD24</f>
        <v>-0.640999972820282</v>
      </c>
      <c r="D26" s="127">
        <f>'3月'!AD24</f>
        <v>-1.3869999647140503</v>
      </c>
      <c r="E26" s="127">
        <f>'4月'!AD24</f>
        <v>3.9049999713897705</v>
      </c>
      <c r="F26" s="127">
        <f>'5月'!AD24</f>
        <v>8.789999961853027</v>
      </c>
      <c r="G26" s="127">
        <f>'6月'!AD24</f>
        <v>16.100000381469727</v>
      </c>
      <c r="H26" s="127">
        <f>'7月'!AD24</f>
        <v>14.260000228881836</v>
      </c>
      <c r="I26" s="127">
        <f>'8月'!AD24</f>
        <v>19.90999984741211</v>
      </c>
      <c r="J26" s="127">
        <f>'9月'!AD24</f>
        <v>9.539999961853027</v>
      </c>
      <c r="K26" s="127">
        <f>'10月'!AD24</f>
        <v>13.15999984741211</v>
      </c>
      <c r="L26" s="127">
        <f>'11月'!AD24</f>
        <v>4.59499979019165</v>
      </c>
      <c r="M26" s="128">
        <f>'12月'!AD24</f>
        <v>-2.109999895095825</v>
      </c>
      <c r="N26" s="107"/>
    </row>
    <row r="27" spans="1:14" ht="18" customHeight="1">
      <c r="A27" s="125">
        <v>23</v>
      </c>
      <c r="B27" s="126">
        <f>'1月'!AD25</f>
        <v>-1.2920000553131104</v>
      </c>
      <c r="C27" s="127">
        <f>'2月'!AD25</f>
        <v>1.6920000314712524</v>
      </c>
      <c r="D27" s="127">
        <f>'3月'!AD25</f>
        <v>1.0509999990463257</v>
      </c>
      <c r="E27" s="127">
        <f>'4月'!AD25</f>
        <v>6.973999977111816</v>
      </c>
      <c r="F27" s="127">
        <f>'5月'!AD25</f>
        <v>9.670000076293945</v>
      </c>
      <c r="G27" s="127">
        <f>'6月'!AD25</f>
        <v>14.699999809265137</v>
      </c>
      <c r="H27" s="127">
        <f>'7月'!AD25</f>
        <v>14.34000015258789</v>
      </c>
      <c r="I27" s="127">
        <f>'8月'!AD25</f>
        <v>22.700000762939453</v>
      </c>
      <c r="J27" s="127">
        <f>'9月'!AD25</f>
        <v>7.900000095367432</v>
      </c>
      <c r="K27" s="127">
        <f>'10月'!AD25</f>
        <v>6.5879998207092285</v>
      </c>
      <c r="L27" s="127">
        <f>'11月'!AD25</f>
        <v>0.7549999952316284</v>
      </c>
      <c r="M27" s="128">
        <f>'12月'!AD25</f>
        <v>1.0709999799728394</v>
      </c>
      <c r="N27" s="107"/>
    </row>
    <row r="28" spans="1:14" ht="18" customHeight="1">
      <c r="A28" s="125">
        <v>24</v>
      </c>
      <c r="B28" s="126">
        <f>'1月'!AD26</f>
        <v>-1.9429999589920044</v>
      </c>
      <c r="C28" s="127">
        <f>'2月'!AD26</f>
        <v>-2.4790000915527344</v>
      </c>
      <c r="D28" s="127">
        <f>'3月'!AD26</f>
        <v>3.931999921798706</v>
      </c>
      <c r="E28" s="127">
        <f>'4月'!AD26</f>
        <v>11.59000015258789</v>
      </c>
      <c r="F28" s="127">
        <f>'5月'!AD26</f>
        <v>9.90999984741211</v>
      </c>
      <c r="G28" s="127">
        <f>'6月'!AD26</f>
        <v>17.309999465942383</v>
      </c>
      <c r="H28" s="127">
        <f>'7月'!AD26</f>
        <v>15.350000381469727</v>
      </c>
      <c r="I28" s="127">
        <f>'8月'!AD26</f>
        <v>20.920000076293945</v>
      </c>
      <c r="J28" s="127">
        <f>'9月'!AD26</f>
        <v>12.470000267028809</v>
      </c>
      <c r="K28" s="127">
        <f>'10月'!AD26</f>
        <v>4.572000026702881</v>
      </c>
      <c r="L28" s="127">
        <f>'11月'!AD26</f>
        <v>4.124000072479248</v>
      </c>
      <c r="M28" s="128">
        <f>'12月'!AD26</f>
        <v>1.8489999771118164</v>
      </c>
      <c r="N28" s="107"/>
    </row>
    <row r="29" spans="1:14" ht="18" customHeight="1">
      <c r="A29" s="125">
        <v>25</v>
      </c>
      <c r="B29" s="126">
        <f>'1月'!AD27</f>
        <v>-2.1740000247955322</v>
      </c>
      <c r="C29" s="127">
        <f>'2月'!AD27</f>
        <v>-5.323999881744385</v>
      </c>
      <c r="D29" s="127">
        <f>'3月'!AD27</f>
        <v>6.730000019073486</v>
      </c>
      <c r="E29" s="127">
        <f>'4月'!AD27</f>
        <v>11.5600004196167</v>
      </c>
      <c r="F29" s="127">
        <f>'5月'!AD27</f>
        <v>9.369999885559082</v>
      </c>
      <c r="G29" s="127">
        <f>'6月'!AD27</f>
        <v>15</v>
      </c>
      <c r="H29" s="127">
        <f>'7月'!AD27</f>
        <v>17.489999771118164</v>
      </c>
      <c r="I29" s="127">
        <f>'8月'!AD27</f>
        <v>20.56999969482422</v>
      </c>
      <c r="J29" s="127">
        <f>'9月'!AD27</f>
        <v>14.59000015258789</v>
      </c>
      <c r="K29" s="127">
        <f>'10月'!AD27</f>
        <v>8.850000381469727</v>
      </c>
      <c r="L29" s="127">
        <f>'11月'!AD27</f>
        <v>7.610000133514404</v>
      </c>
      <c r="M29" s="128">
        <f>'12月'!AD27</f>
        <v>1.25</v>
      </c>
      <c r="N29" s="107"/>
    </row>
    <row r="30" spans="1:14" ht="18" customHeight="1">
      <c r="A30" s="125">
        <v>26</v>
      </c>
      <c r="B30" s="126">
        <f>'1月'!AD28</f>
        <v>-0.5249999761581421</v>
      </c>
      <c r="C30" s="127">
        <f>'2月'!AD28</f>
        <v>-2.3529999256134033</v>
      </c>
      <c r="D30" s="127">
        <f>'3月'!AD28</f>
        <v>4.265999794006348</v>
      </c>
      <c r="E30" s="127">
        <f>'4月'!AD28</f>
        <v>11.789999961853027</v>
      </c>
      <c r="F30" s="127">
        <f>'5月'!AD28</f>
        <v>10.119999885559082</v>
      </c>
      <c r="G30" s="127">
        <f>'6月'!AD28</f>
        <v>14.859999656677246</v>
      </c>
      <c r="H30" s="127">
        <f>'7月'!AD28</f>
        <v>17.559999465942383</v>
      </c>
      <c r="I30" s="127">
        <f>'8月'!AD28</f>
        <v>21.020000457763672</v>
      </c>
      <c r="J30" s="127">
        <f>'9月'!AD28</f>
        <v>16.68000030517578</v>
      </c>
      <c r="K30" s="127">
        <f>'10月'!AD28</f>
        <v>8.109999656677246</v>
      </c>
      <c r="L30" s="127">
        <f>'11月'!AD28</f>
        <v>3.9570000171661377</v>
      </c>
      <c r="M30" s="128">
        <f>'12月'!AD28</f>
        <v>-0.17900000512599945</v>
      </c>
      <c r="N30" s="107"/>
    </row>
    <row r="31" spans="1:14" ht="18" customHeight="1">
      <c r="A31" s="125">
        <v>27</v>
      </c>
      <c r="B31" s="126">
        <f>'1月'!AD29</f>
        <v>0.7459999918937683</v>
      </c>
      <c r="C31" s="127">
        <f>'2月'!AD29</f>
        <v>-1.6490000486373901</v>
      </c>
      <c r="D31" s="127">
        <f>'3月'!AD29</f>
        <v>3.48799991607666</v>
      </c>
      <c r="E31" s="127">
        <f>'4月'!AD29</f>
        <v>8.300000190734863</v>
      </c>
      <c r="F31" s="127">
        <f>'5月'!AD29</f>
        <v>12.5</v>
      </c>
      <c r="G31" s="127">
        <f>'6月'!AD29</f>
        <v>14.699999809265137</v>
      </c>
      <c r="H31" s="127">
        <f>'7月'!AD29</f>
        <v>13.920000076293945</v>
      </c>
      <c r="I31" s="127">
        <f>'8月'!AD29</f>
        <v>18.299999237060547</v>
      </c>
      <c r="J31" s="127">
        <f>'9月'!AD29</f>
        <v>14.149999618530273</v>
      </c>
      <c r="K31" s="127">
        <f>'10月'!AD29</f>
        <v>7.75</v>
      </c>
      <c r="L31" s="127">
        <f>'11月'!AD29</f>
        <v>2.990999937057495</v>
      </c>
      <c r="M31" s="128">
        <f>'12月'!AD29</f>
        <v>-5.580999851226807</v>
      </c>
      <c r="N31" s="107"/>
    </row>
    <row r="32" spans="1:14" ht="18" customHeight="1">
      <c r="A32" s="125">
        <v>28</v>
      </c>
      <c r="B32" s="126">
        <f>'1月'!AD30</f>
        <v>0.08399999886751175</v>
      </c>
      <c r="C32" s="127">
        <f>'2月'!AD30</f>
        <v>-4.178999900817871</v>
      </c>
      <c r="D32" s="127">
        <f>'3月'!AD30</f>
        <v>5.3480000495910645</v>
      </c>
      <c r="E32" s="127">
        <f>'4月'!AD30</f>
        <v>8.039999961853027</v>
      </c>
      <c r="F32" s="127">
        <f>'5月'!AD30</f>
        <v>14.09000015258789</v>
      </c>
      <c r="G32" s="127">
        <f>'6月'!AD30</f>
        <v>17.75</v>
      </c>
      <c r="H32" s="127">
        <f>'7月'!AD30</f>
        <v>14.020000457763672</v>
      </c>
      <c r="I32" s="127">
        <f>'8月'!AD30</f>
        <v>18.190000534057617</v>
      </c>
      <c r="J32" s="127">
        <f>'9月'!AD30</f>
        <v>14.470000267028809</v>
      </c>
      <c r="K32" s="127">
        <f>'10月'!AD30</f>
        <v>10.779999732971191</v>
      </c>
      <c r="L32" s="127">
        <f>'11月'!AD30</f>
        <v>5.776000022888184</v>
      </c>
      <c r="M32" s="128">
        <f>'12月'!AD30</f>
        <v>-5.507999897003174</v>
      </c>
      <c r="N32" s="107"/>
    </row>
    <row r="33" spans="1:14" ht="18" customHeight="1">
      <c r="A33" s="125">
        <v>29</v>
      </c>
      <c r="B33" s="126">
        <f>'1月'!AD31</f>
        <v>-2.8450000286102295</v>
      </c>
      <c r="C33" s="127"/>
      <c r="D33" s="127">
        <f>'3月'!AD31</f>
        <v>0.17800000309944153</v>
      </c>
      <c r="E33" s="127">
        <f>'4月'!AD31</f>
        <v>11.739999771118164</v>
      </c>
      <c r="F33" s="127">
        <f>'5月'!AD31</f>
        <v>13.069999694824219</v>
      </c>
      <c r="G33" s="127">
        <f>'6月'!AD31</f>
        <v>16.43000030517578</v>
      </c>
      <c r="H33" s="127">
        <f>'7月'!AD31</f>
        <v>17.139999389648438</v>
      </c>
      <c r="I33" s="127">
        <f>'8月'!AD31</f>
        <v>20.850000381469727</v>
      </c>
      <c r="J33" s="127">
        <f>'9月'!AD31</f>
        <v>12.25</v>
      </c>
      <c r="K33" s="127">
        <f>'10月'!AD31</f>
        <v>8.210000038146973</v>
      </c>
      <c r="L33" s="127">
        <f>'11月'!AD31</f>
        <v>9.050000190734863</v>
      </c>
      <c r="M33" s="128">
        <f>'12月'!AD31</f>
        <v>-2.2049999237060547</v>
      </c>
      <c r="N33" s="107"/>
    </row>
    <row r="34" spans="1:14" ht="18" customHeight="1">
      <c r="A34" s="125">
        <v>30</v>
      </c>
      <c r="B34" s="126">
        <f>'1月'!AD32</f>
        <v>-4.010000228881836</v>
      </c>
      <c r="C34" s="127"/>
      <c r="D34" s="127">
        <f>'3月'!AD32</f>
        <v>-0.7139999866485596</v>
      </c>
      <c r="E34" s="127">
        <f>'4月'!AD32</f>
        <v>8.760000228881836</v>
      </c>
      <c r="F34" s="127">
        <f>'5月'!AD32</f>
        <v>12.399999618530273</v>
      </c>
      <c r="G34" s="127">
        <f>'6月'!AD32</f>
        <v>16.469999313354492</v>
      </c>
      <c r="H34" s="127" t="str">
        <f>'7月'!AD32</f>
        <v>X</v>
      </c>
      <c r="I34" s="127">
        <f>'8月'!AD32</f>
        <v>17.649999618530273</v>
      </c>
      <c r="J34" s="127">
        <f>'9月'!AD32</f>
        <v>8.949999809265137</v>
      </c>
      <c r="K34" s="127">
        <f>'10月'!AD32</f>
        <v>6.525000095367432</v>
      </c>
      <c r="L34" s="127">
        <f>'11月'!AD32</f>
        <v>12.359999656677246</v>
      </c>
      <c r="M34" s="128">
        <f>'12月'!AD32</f>
        <v>-1.5010000467300415</v>
      </c>
      <c r="N34" s="107"/>
    </row>
    <row r="35" spans="1:14" ht="18" customHeight="1">
      <c r="A35" s="133">
        <v>31</v>
      </c>
      <c r="B35" s="130">
        <f>'1月'!AD33</f>
        <v>-4.241000175476074</v>
      </c>
      <c r="C35" s="131"/>
      <c r="D35" s="131">
        <f>'3月'!AD33</f>
        <v>4.107999801635742</v>
      </c>
      <c r="E35" s="250"/>
      <c r="F35" s="131">
        <f>'5月'!AD33</f>
        <v>15.470000267028809</v>
      </c>
      <c r="G35" s="250"/>
      <c r="H35" s="131" t="str">
        <f>'7月'!AD33</f>
        <v>X</v>
      </c>
      <c r="I35" s="131">
        <f>'8月'!AD33</f>
        <v>16</v>
      </c>
      <c r="J35" s="250"/>
      <c r="K35" s="131">
        <f>'10月'!AD33</f>
        <v>5.9070000648498535</v>
      </c>
      <c r="L35" s="131"/>
      <c r="M35" s="132">
        <f>'12月'!AD33</f>
        <v>-0.41999998688697815</v>
      </c>
      <c r="N35" s="107"/>
    </row>
    <row r="36" spans="1:14" ht="18" customHeight="1">
      <c r="A36" s="243" t="s">
        <v>64</v>
      </c>
      <c r="B36" s="188">
        <f>AVERAGE(B5:B35)</f>
        <v>-2.4845484031304235</v>
      </c>
      <c r="C36" s="189">
        <f aca="true" t="shared" si="0" ref="C36:M36">AVERAGE(C5:C35)</f>
        <v>-1.6632500093962466</v>
      </c>
      <c r="D36" s="189">
        <f t="shared" si="0"/>
        <v>-0.10625808073147651</v>
      </c>
      <c r="E36" s="189">
        <f t="shared" si="0"/>
        <v>6.688300013542175</v>
      </c>
      <c r="F36" s="189">
        <f t="shared" si="0"/>
        <v>10.54532257203133</v>
      </c>
      <c r="G36" s="189">
        <f t="shared" si="0"/>
        <v>15.49766674041748</v>
      </c>
      <c r="H36" s="189">
        <f t="shared" si="0"/>
        <v>15.90517231513714</v>
      </c>
      <c r="I36" s="189">
        <f t="shared" si="0"/>
        <v>19.37249994277954</v>
      </c>
      <c r="J36" s="189">
        <f t="shared" si="0"/>
        <v>16.43433337211609</v>
      </c>
      <c r="K36" s="189">
        <f t="shared" si="0"/>
        <v>8.974129107690626</v>
      </c>
      <c r="L36" s="189">
        <f t="shared" si="0"/>
        <v>6.965933279196421</v>
      </c>
      <c r="M36" s="190">
        <f t="shared" si="0"/>
        <v>-0.017354830138144955</v>
      </c>
      <c r="N36" s="107"/>
    </row>
    <row r="37" spans="1:14" ht="18" customHeight="1">
      <c r="A37" s="244" t="s">
        <v>496</v>
      </c>
      <c r="B37" s="240">
        <f>MIN(B5:B35)</f>
        <v>-6.611000061035156</v>
      </c>
      <c r="C37" s="241">
        <f aca="true" t="shared" si="1" ref="C37:M37">MIN(C5:C35)</f>
        <v>-5.593999862670898</v>
      </c>
      <c r="D37" s="241">
        <f t="shared" si="1"/>
        <v>-4.986999988555908</v>
      </c>
      <c r="E37" s="241">
        <f t="shared" si="1"/>
        <v>1.0709999799728394</v>
      </c>
      <c r="F37" s="241">
        <f t="shared" si="1"/>
        <v>4.091000080108643</v>
      </c>
      <c r="G37" s="241">
        <f t="shared" si="1"/>
        <v>11.079999923706055</v>
      </c>
      <c r="H37" s="241">
        <f t="shared" si="1"/>
        <v>13.710000038146973</v>
      </c>
      <c r="I37" s="241">
        <f t="shared" si="1"/>
        <v>16</v>
      </c>
      <c r="J37" s="241">
        <f t="shared" si="1"/>
        <v>7.900000095367432</v>
      </c>
      <c r="K37" s="241">
        <f t="shared" si="1"/>
        <v>4.572000026702881</v>
      </c>
      <c r="L37" s="241">
        <f t="shared" si="1"/>
        <v>0.7549999952316284</v>
      </c>
      <c r="M37" s="242">
        <f t="shared" si="1"/>
        <v>-5.580999851226807</v>
      </c>
      <c r="N37" s="107"/>
    </row>
    <row r="38" spans="1:14" ht="18" customHeight="1">
      <c r="A38" s="245" t="s">
        <v>480</v>
      </c>
      <c r="B38" s="134">
        <f>AVERAGE(B5:B14)</f>
        <v>-3.270999991893768</v>
      </c>
      <c r="C38" s="135">
        <f aca="true" t="shared" si="2" ref="C38:M38">AVERAGE(C5:C14)</f>
        <v>-2.0010000437498094</v>
      </c>
      <c r="D38" s="135">
        <f t="shared" si="2"/>
        <v>-0.8523000206798315</v>
      </c>
      <c r="E38" s="135">
        <f t="shared" si="2"/>
        <v>2.818400037288666</v>
      </c>
      <c r="F38" s="135">
        <f t="shared" si="2"/>
        <v>9.094500064849854</v>
      </c>
      <c r="G38" s="135">
        <f t="shared" si="2"/>
        <v>13.057999992370606</v>
      </c>
      <c r="H38" s="135">
        <f t="shared" si="2"/>
        <v>15.537999820709228</v>
      </c>
      <c r="I38" s="135" t="e">
        <f t="shared" si="2"/>
        <v>#DIV/0!</v>
      </c>
      <c r="J38" s="135">
        <f t="shared" si="2"/>
        <v>18.268000030517577</v>
      </c>
      <c r="K38" s="135">
        <f t="shared" si="2"/>
        <v>9.575000143051147</v>
      </c>
      <c r="L38" s="135">
        <f t="shared" si="2"/>
        <v>9.909299898147584</v>
      </c>
      <c r="M38" s="136">
        <f t="shared" si="2"/>
        <v>1.6594999797642231</v>
      </c>
      <c r="N38" s="107"/>
    </row>
    <row r="39" spans="1:14" ht="18" customHeight="1">
      <c r="A39" s="246" t="s">
        <v>481</v>
      </c>
      <c r="B39" s="196">
        <f>AVERAGE(B15:B24)</f>
        <v>-1.9577000200748444</v>
      </c>
      <c r="C39" s="137">
        <f aca="true" t="shared" si="3" ref="C39:M39">AVERAGE(C15:C24)</f>
        <v>-1.027300001680851</v>
      </c>
      <c r="D39" s="137">
        <f t="shared" si="3"/>
        <v>-2.043699985742569</v>
      </c>
      <c r="E39" s="137">
        <f t="shared" si="3"/>
        <v>8.333899939060212</v>
      </c>
      <c r="F39" s="137">
        <f t="shared" si="3"/>
        <v>10.898999977111817</v>
      </c>
      <c r="G39" s="137">
        <f t="shared" si="3"/>
        <v>17.325000286102295</v>
      </c>
      <c r="H39" s="137">
        <f t="shared" si="3"/>
        <v>16.348999977111816</v>
      </c>
      <c r="I39" s="137">
        <f t="shared" si="3"/>
        <v>17.899999618530273</v>
      </c>
      <c r="J39" s="137">
        <f t="shared" si="3"/>
        <v>18.69000005722046</v>
      </c>
      <c r="K39" s="137">
        <f t="shared" si="3"/>
        <v>9.544000101089477</v>
      </c>
      <c r="L39" s="137">
        <f t="shared" si="3"/>
        <v>4.813699984550476</v>
      </c>
      <c r="M39" s="138">
        <f t="shared" si="3"/>
        <v>-0.198299989849329</v>
      </c>
      <c r="N39" s="107"/>
    </row>
    <row r="40" spans="1:14" ht="18" customHeight="1">
      <c r="A40" s="247" t="s">
        <v>482</v>
      </c>
      <c r="B40" s="139">
        <f>AVERAGE(B25:B35)</f>
        <v>-2.248545488850637</v>
      </c>
      <c r="C40" s="140">
        <f aca="true" t="shared" si="4" ref="C40:M40">AVERAGE(C25:C35)</f>
        <v>-2.0359999760985374</v>
      </c>
      <c r="D40" s="140">
        <f t="shared" si="4"/>
        <v>2.333272687413476</v>
      </c>
      <c r="E40" s="140">
        <f t="shared" si="4"/>
        <v>8.91260006427765</v>
      </c>
      <c r="F40" s="140">
        <f t="shared" si="4"/>
        <v>11.542727210304953</v>
      </c>
      <c r="G40" s="140">
        <f t="shared" si="4"/>
        <v>16.10999994277954</v>
      </c>
      <c r="H40" s="140">
        <f t="shared" si="4"/>
        <v>15.819999906751844</v>
      </c>
      <c r="I40" s="140">
        <f t="shared" si="4"/>
        <v>19.506363608620383</v>
      </c>
      <c r="J40" s="140">
        <f t="shared" si="4"/>
        <v>12.34500002861023</v>
      </c>
      <c r="K40" s="140">
        <f t="shared" si="4"/>
        <v>7.909818172454834</v>
      </c>
      <c r="L40" s="140">
        <f t="shared" si="4"/>
        <v>6.1747999548912045</v>
      </c>
      <c r="M40" s="141">
        <f t="shared" si="4"/>
        <v>-1.3772726939483122</v>
      </c>
      <c r="N40" s="107"/>
    </row>
    <row r="41" spans="1:14" ht="18" customHeight="1">
      <c r="A41" s="248" t="s">
        <v>485</v>
      </c>
      <c r="B41" s="142">
        <f>DCOUNT($A3:$M35,2,B44:B45)</f>
        <v>28</v>
      </c>
      <c r="C41" s="143">
        <f aca="true" t="shared" si="5" ref="C41:M41">DCOUNT($A3:$M35,2,C44:C45)</f>
        <v>23</v>
      </c>
      <c r="D41" s="143">
        <f t="shared" si="5"/>
        <v>18</v>
      </c>
      <c r="E41" s="143">
        <f t="shared" si="5"/>
        <v>0</v>
      </c>
      <c r="F41" s="143">
        <f t="shared" si="5"/>
        <v>0</v>
      </c>
      <c r="G41" s="143">
        <f t="shared" si="5"/>
        <v>0</v>
      </c>
      <c r="H41" s="143">
        <f t="shared" si="5"/>
        <v>0</v>
      </c>
      <c r="I41" s="143">
        <f t="shared" si="5"/>
        <v>0</v>
      </c>
      <c r="J41" s="143">
        <f t="shared" si="5"/>
        <v>0</v>
      </c>
      <c r="K41" s="143">
        <f t="shared" si="5"/>
        <v>0</v>
      </c>
      <c r="L41" s="143">
        <f t="shared" si="5"/>
        <v>0</v>
      </c>
      <c r="M41" s="144">
        <f t="shared" si="5"/>
        <v>19</v>
      </c>
      <c r="N41" s="107"/>
    </row>
    <row r="42" spans="1:14" ht="18" customHeight="1">
      <c r="A42" s="247" t="s">
        <v>486</v>
      </c>
      <c r="B42" s="145">
        <f>DCOUNT($A3:$M35,2,B47:B48)</f>
        <v>0</v>
      </c>
      <c r="C42" s="146">
        <f aca="true" t="shared" si="6" ref="C42:M42">DCOUNT($A3:$M35,2,C47:C48)</f>
        <v>0</v>
      </c>
      <c r="D42" s="146">
        <f t="shared" si="6"/>
        <v>0</v>
      </c>
      <c r="E42" s="146">
        <f t="shared" si="6"/>
        <v>0</v>
      </c>
      <c r="F42" s="146">
        <f t="shared" si="6"/>
        <v>0</v>
      </c>
      <c r="G42" s="146">
        <f t="shared" si="6"/>
        <v>0</v>
      </c>
      <c r="H42" s="146">
        <f t="shared" si="6"/>
        <v>0</v>
      </c>
      <c r="I42" s="146">
        <f t="shared" si="6"/>
        <v>0</v>
      </c>
      <c r="J42" s="146">
        <f t="shared" si="6"/>
        <v>0</v>
      </c>
      <c r="K42" s="146">
        <f t="shared" si="6"/>
        <v>0</v>
      </c>
      <c r="L42" s="146">
        <f t="shared" si="6"/>
        <v>0</v>
      </c>
      <c r="M42" s="147">
        <f t="shared" si="6"/>
        <v>0</v>
      </c>
      <c r="N42" s="107"/>
    </row>
    <row r="43" spans="1:14" ht="18" customHeight="1">
      <c r="A43" s="249"/>
      <c r="B43" s="191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3"/>
      <c r="N43" s="107"/>
    </row>
    <row r="44" spans="1:13" ht="12">
      <c r="A44" s="148" t="s">
        <v>488</v>
      </c>
      <c r="B44" s="149" t="s">
        <v>467</v>
      </c>
      <c r="C44" s="149" t="s">
        <v>468</v>
      </c>
      <c r="D44" s="149" t="s">
        <v>469</v>
      </c>
      <c r="E44" s="149" t="s">
        <v>470</v>
      </c>
      <c r="F44" s="149" t="s">
        <v>471</v>
      </c>
      <c r="G44" s="149" t="s">
        <v>472</v>
      </c>
      <c r="H44" s="149" t="s">
        <v>473</v>
      </c>
      <c r="I44" s="149" t="s">
        <v>474</v>
      </c>
      <c r="J44" s="149" t="s">
        <v>475</v>
      </c>
      <c r="K44" s="149" t="s">
        <v>476</v>
      </c>
      <c r="L44" s="149" t="s">
        <v>477</v>
      </c>
      <c r="M44" s="149" t="s">
        <v>478</v>
      </c>
    </row>
    <row r="45" spans="2:13" ht="12">
      <c r="B45" s="252" t="s">
        <v>489</v>
      </c>
      <c r="C45" s="150" t="s">
        <v>489</v>
      </c>
      <c r="D45" s="150" t="s">
        <v>489</v>
      </c>
      <c r="E45" s="150" t="s">
        <v>489</v>
      </c>
      <c r="F45" s="150" t="s">
        <v>489</v>
      </c>
      <c r="G45" s="150" t="s">
        <v>489</v>
      </c>
      <c r="H45" s="150" t="s">
        <v>489</v>
      </c>
      <c r="I45" s="150" t="s">
        <v>489</v>
      </c>
      <c r="J45" s="150" t="s">
        <v>489</v>
      </c>
      <c r="K45" s="150" t="s">
        <v>489</v>
      </c>
      <c r="L45" s="150" t="s">
        <v>489</v>
      </c>
      <c r="M45" s="150" t="s">
        <v>489</v>
      </c>
    </row>
    <row r="47" spans="1:13" ht="12">
      <c r="A47" s="148" t="s">
        <v>490</v>
      </c>
      <c r="B47" s="149" t="s">
        <v>467</v>
      </c>
      <c r="C47" s="149" t="s">
        <v>468</v>
      </c>
      <c r="D47" s="149" t="s">
        <v>469</v>
      </c>
      <c r="E47" s="149" t="s">
        <v>470</v>
      </c>
      <c r="F47" s="149" t="s">
        <v>471</v>
      </c>
      <c r="G47" s="149" t="s">
        <v>472</v>
      </c>
      <c r="H47" s="149" t="s">
        <v>473</v>
      </c>
      <c r="I47" s="149" t="s">
        <v>474</v>
      </c>
      <c r="J47" s="149" t="s">
        <v>475</v>
      </c>
      <c r="K47" s="149" t="s">
        <v>476</v>
      </c>
      <c r="L47" s="149" t="s">
        <v>477</v>
      </c>
      <c r="M47" s="149" t="s">
        <v>478</v>
      </c>
    </row>
    <row r="48" spans="2:13" ht="12">
      <c r="B48" s="252" t="s">
        <v>491</v>
      </c>
      <c r="C48" s="150" t="s">
        <v>491</v>
      </c>
      <c r="D48" s="150" t="s">
        <v>491</v>
      </c>
      <c r="E48" s="150" t="s">
        <v>491</v>
      </c>
      <c r="F48" s="150" t="s">
        <v>491</v>
      </c>
      <c r="G48" s="150" t="s">
        <v>491</v>
      </c>
      <c r="H48" s="150" t="s">
        <v>491</v>
      </c>
      <c r="I48" s="150" t="s">
        <v>491</v>
      </c>
      <c r="J48" s="150" t="s">
        <v>491</v>
      </c>
      <c r="K48" s="150" t="s">
        <v>491</v>
      </c>
      <c r="L48" s="150" t="s">
        <v>491</v>
      </c>
      <c r="M48" s="150" t="s">
        <v>491</v>
      </c>
    </row>
    <row r="58" ht="12">
      <c r="A58" s="148" t="s">
        <v>494</v>
      </c>
    </row>
  </sheetData>
  <sheetProtection/>
  <printOptions horizontalCentered="1"/>
  <pageMargins left="0.5905511811023623" right="0.5905511811023623" top="0.7874015748031497" bottom="0.5905511811023623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&amp;C&amp;"Times New Roman,標準"&amp;9- 10 -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2003</v>
      </c>
      <c r="AA1" s="1" t="s">
        <v>2</v>
      </c>
      <c r="AB1" s="226">
        <v>2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-1.1449999809265137</v>
      </c>
      <c r="C3" s="207">
        <v>-1.3339999914169312</v>
      </c>
      <c r="D3" s="207">
        <v>-1.6169999837875366</v>
      </c>
      <c r="E3" s="207">
        <v>-1.4809999465942383</v>
      </c>
      <c r="F3" s="207">
        <v>-2.940000057220459</v>
      </c>
      <c r="G3" s="207">
        <v>-2.2160000801086426</v>
      </c>
      <c r="H3" s="207">
        <v>-3.0239999294281006</v>
      </c>
      <c r="I3" s="207">
        <v>-0.27300000190734863</v>
      </c>
      <c r="J3" s="207">
        <v>4.859000205993652</v>
      </c>
      <c r="K3" s="207">
        <v>6.374000072479248</v>
      </c>
      <c r="L3" s="207">
        <v>7.25</v>
      </c>
      <c r="M3" s="207">
        <v>7.829999923706055</v>
      </c>
      <c r="N3" s="207">
        <v>6.370999813079834</v>
      </c>
      <c r="O3" s="207">
        <v>4.150000095367432</v>
      </c>
      <c r="P3" s="207">
        <v>3.3940000534057617</v>
      </c>
      <c r="Q3" s="207">
        <v>2.625999927520752</v>
      </c>
      <c r="R3" s="207">
        <v>1.690999984741211</v>
      </c>
      <c r="S3" s="207">
        <v>0.5989999771118164</v>
      </c>
      <c r="T3" s="207">
        <v>-0.041999999433755875</v>
      </c>
      <c r="U3" s="207">
        <v>-0.671999990940094</v>
      </c>
      <c r="V3" s="207">
        <v>-0.8090000152587891</v>
      </c>
      <c r="W3" s="207">
        <v>-1.0709999799728394</v>
      </c>
      <c r="X3" s="207">
        <v>-2.5199999809265137</v>
      </c>
      <c r="Y3" s="207">
        <v>-3.065999984741211</v>
      </c>
      <c r="Z3" s="214">
        <f aca="true" t="shared" si="0" ref="Z3:Z30">AVERAGE(B3:Y3)</f>
        <v>0.9555833387809495</v>
      </c>
      <c r="AA3" s="151">
        <v>8.100000381469727</v>
      </c>
      <c r="AB3" s="152" t="s">
        <v>33</v>
      </c>
      <c r="AC3" s="2">
        <v>1</v>
      </c>
      <c r="AD3" s="151">
        <v>-3.444000005722046</v>
      </c>
      <c r="AE3" s="253" t="s">
        <v>76</v>
      </c>
      <c r="AF3" s="1"/>
    </row>
    <row r="4" spans="1:32" ht="11.25" customHeight="1">
      <c r="A4" s="215">
        <v>2</v>
      </c>
      <c r="B4" s="207">
        <v>-2.5409998893737793</v>
      </c>
      <c r="C4" s="207">
        <v>-3.6010000705718994</v>
      </c>
      <c r="D4" s="207">
        <v>-4.093999862670898</v>
      </c>
      <c r="E4" s="207">
        <v>-4.250999927520752</v>
      </c>
      <c r="F4" s="207">
        <v>-4.703000068664551</v>
      </c>
      <c r="G4" s="207">
        <v>-5.385000228881836</v>
      </c>
      <c r="H4" s="207">
        <v>-5.520999908447266</v>
      </c>
      <c r="I4" s="207">
        <v>-1.534000039100647</v>
      </c>
      <c r="J4" s="207">
        <v>3.753999948501587</v>
      </c>
      <c r="K4" s="207">
        <v>6.752999782562256</v>
      </c>
      <c r="L4" s="207">
        <v>7.639999866485596</v>
      </c>
      <c r="M4" s="207">
        <v>6.741000175476074</v>
      </c>
      <c r="N4" s="207">
        <v>5.046000003814697</v>
      </c>
      <c r="O4" s="207">
        <v>4.057000160217285</v>
      </c>
      <c r="P4" s="207">
        <v>3.625999927520752</v>
      </c>
      <c r="Q4" s="207">
        <v>2.743000030517578</v>
      </c>
      <c r="R4" s="207">
        <v>1.4809999465942383</v>
      </c>
      <c r="S4" s="208">
        <v>-0.2630000114440918</v>
      </c>
      <c r="T4" s="207">
        <v>-0.3569999933242798</v>
      </c>
      <c r="U4" s="207">
        <v>-0.041999999433755875</v>
      </c>
      <c r="V4" s="207">
        <v>-0.5360000133514404</v>
      </c>
      <c r="W4" s="207">
        <v>-1.1549999713897705</v>
      </c>
      <c r="X4" s="207">
        <v>-1.9220000505447388</v>
      </c>
      <c r="Y4" s="207">
        <v>-2.615000009536743</v>
      </c>
      <c r="Z4" s="214">
        <f t="shared" si="0"/>
        <v>0.13837499155973396</v>
      </c>
      <c r="AA4" s="151">
        <v>9.199999809265137</v>
      </c>
      <c r="AB4" s="152" t="s">
        <v>77</v>
      </c>
      <c r="AC4" s="2">
        <v>2</v>
      </c>
      <c r="AD4" s="151">
        <v>-5.593999862670898</v>
      </c>
      <c r="AE4" s="253" t="s">
        <v>52</v>
      </c>
      <c r="AF4" s="1"/>
    </row>
    <row r="5" spans="1:32" ht="11.25" customHeight="1">
      <c r="A5" s="215">
        <v>3</v>
      </c>
      <c r="B5" s="207">
        <v>-2.9820001125335693</v>
      </c>
      <c r="C5" s="207">
        <v>-2.5829999446868896</v>
      </c>
      <c r="D5" s="207">
        <v>-2.3310000896453857</v>
      </c>
      <c r="E5" s="207">
        <v>-2.625</v>
      </c>
      <c r="F5" s="207">
        <v>-3.2860000133514404</v>
      </c>
      <c r="G5" s="207">
        <v>-3.7060000896453857</v>
      </c>
      <c r="H5" s="207">
        <v>-3.9790000915527344</v>
      </c>
      <c r="I5" s="207">
        <v>0.32600000500679016</v>
      </c>
      <c r="J5" s="207">
        <v>5.574999809265137</v>
      </c>
      <c r="K5" s="207">
        <v>7.440000057220459</v>
      </c>
      <c r="L5" s="207">
        <v>9.270000457763672</v>
      </c>
      <c r="M5" s="207">
        <v>8.949999809265137</v>
      </c>
      <c r="N5" s="207">
        <v>6.046000003814697</v>
      </c>
      <c r="O5" s="207">
        <v>5.236000061035156</v>
      </c>
      <c r="P5" s="207">
        <v>3.930999994277954</v>
      </c>
      <c r="Q5" s="207">
        <v>3.5</v>
      </c>
      <c r="R5" s="207">
        <v>1.312999963760376</v>
      </c>
      <c r="S5" s="207">
        <v>-0.4410000145435333</v>
      </c>
      <c r="T5" s="207">
        <v>-1.0709999799728394</v>
      </c>
      <c r="U5" s="207">
        <v>-1.5859999656677246</v>
      </c>
      <c r="V5" s="207">
        <v>-1.9739999771118164</v>
      </c>
      <c r="W5" s="207">
        <v>-1.6699999570846558</v>
      </c>
      <c r="X5" s="207">
        <v>-1.9739999771118164</v>
      </c>
      <c r="Y5" s="207">
        <v>-1.9950000047683716</v>
      </c>
      <c r="Z5" s="214">
        <f t="shared" si="0"/>
        <v>0.8076666643222173</v>
      </c>
      <c r="AA5" s="151">
        <v>10.180000305175781</v>
      </c>
      <c r="AB5" s="152" t="s">
        <v>22</v>
      </c>
      <c r="AC5" s="2">
        <v>3</v>
      </c>
      <c r="AD5" s="151">
        <v>-4.063000202178955</v>
      </c>
      <c r="AE5" s="253" t="s">
        <v>78</v>
      </c>
      <c r="AF5" s="1"/>
    </row>
    <row r="6" spans="1:32" ht="11.25" customHeight="1">
      <c r="A6" s="215">
        <v>4</v>
      </c>
      <c r="B6" s="207">
        <v>-1.1660000085830688</v>
      </c>
      <c r="C6" s="207">
        <v>-0.7670000195503235</v>
      </c>
      <c r="D6" s="207">
        <v>-0.41999998688697815</v>
      </c>
      <c r="E6" s="207">
        <v>-0.8299999833106995</v>
      </c>
      <c r="F6" s="207">
        <v>-1.8380000591278076</v>
      </c>
      <c r="G6" s="207">
        <v>-2.5</v>
      </c>
      <c r="H6" s="207">
        <v>-2.572999954223633</v>
      </c>
      <c r="I6" s="207">
        <v>-0.03200000151991844</v>
      </c>
      <c r="J6" s="207">
        <v>2.450000047683716</v>
      </c>
      <c r="K6" s="207">
        <v>4.7230000495910645</v>
      </c>
      <c r="L6" s="207">
        <v>7.210000038146973</v>
      </c>
      <c r="M6" s="207">
        <v>6.1539998054504395</v>
      </c>
      <c r="N6" s="207">
        <v>7.21999979019165</v>
      </c>
      <c r="O6" s="207">
        <v>4.59499979019165</v>
      </c>
      <c r="P6" s="207">
        <v>4.017000198364258</v>
      </c>
      <c r="Q6" s="207">
        <v>3.3010001182556152</v>
      </c>
      <c r="R6" s="207">
        <v>2.1649999618530273</v>
      </c>
      <c r="S6" s="207">
        <v>1.2510000467300415</v>
      </c>
      <c r="T6" s="207">
        <v>0.1889999955892563</v>
      </c>
      <c r="U6" s="207">
        <v>-0.640999972820282</v>
      </c>
      <c r="V6" s="207">
        <v>-0.578000009059906</v>
      </c>
      <c r="W6" s="207">
        <v>-0.8830000162124634</v>
      </c>
      <c r="X6" s="207">
        <v>-0.7139999866485596</v>
      </c>
      <c r="Y6" s="207">
        <v>0.041999999433755875</v>
      </c>
      <c r="Z6" s="214">
        <f t="shared" si="0"/>
        <v>1.265624993480742</v>
      </c>
      <c r="AA6" s="151">
        <v>7.679999828338623</v>
      </c>
      <c r="AB6" s="152" t="s">
        <v>79</v>
      </c>
      <c r="AC6" s="2">
        <v>4</v>
      </c>
      <c r="AD6" s="151">
        <v>-2.688999891281128</v>
      </c>
      <c r="AE6" s="253" t="s">
        <v>80</v>
      </c>
      <c r="AF6" s="1"/>
    </row>
    <row r="7" spans="1:32" ht="11.25" customHeight="1">
      <c r="A7" s="215">
        <v>5</v>
      </c>
      <c r="B7" s="207">
        <v>0.1889999955892563</v>
      </c>
      <c r="C7" s="207">
        <v>0.05299999937415123</v>
      </c>
      <c r="D7" s="207">
        <v>0.0949999988079071</v>
      </c>
      <c r="E7" s="207">
        <v>0.15800000727176666</v>
      </c>
      <c r="F7" s="207">
        <v>0.07400000095367432</v>
      </c>
      <c r="G7" s="207">
        <v>0.12600000202655792</v>
      </c>
      <c r="H7" s="207">
        <v>0.03200000151991844</v>
      </c>
      <c r="I7" s="207">
        <v>0.4519999921321869</v>
      </c>
      <c r="J7" s="207">
        <v>3.555000066757202</v>
      </c>
      <c r="K7" s="207">
        <v>5.228000164031982</v>
      </c>
      <c r="L7" s="207">
        <v>5.354000091552734</v>
      </c>
      <c r="M7" s="207">
        <v>5.617000102996826</v>
      </c>
      <c r="N7" s="207">
        <v>5.7220001220703125</v>
      </c>
      <c r="O7" s="207">
        <v>5.14300012588501</v>
      </c>
      <c r="P7" s="207">
        <v>3.0380001068115234</v>
      </c>
      <c r="Q7" s="207">
        <v>2.2279999256134033</v>
      </c>
      <c r="R7" s="207">
        <v>1.850000023841858</v>
      </c>
      <c r="S7" s="207">
        <v>0.6520000100135803</v>
      </c>
      <c r="T7" s="207">
        <v>0.5249999761581421</v>
      </c>
      <c r="U7" s="207">
        <v>0.3569999933242798</v>
      </c>
      <c r="V7" s="207">
        <v>0.06300000101327896</v>
      </c>
      <c r="W7" s="207">
        <v>-0.020999999716877937</v>
      </c>
      <c r="X7" s="207">
        <v>-0.03200000151991844</v>
      </c>
      <c r="Y7" s="207">
        <v>-0.020999999716877937</v>
      </c>
      <c r="Z7" s="214">
        <f t="shared" si="0"/>
        <v>1.6848750294496615</v>
      </c>
      <c r="AA7" s="151">
        <v>6.889999866485596</v>
      </c>
      <c r="AB7" s="152" t="s">
        <v>81</v>
      </c>
      <c r="AC7" s="2">
        <v>5</v>
      </c>
      <c r="AD7" s="151">
        <v>-0.2939999997615814</v>
      </c>
      <c r="AE7" s="253" t="s">
        <v>82</v>
      </c>
      <c r="AF7" s="1"/>
    </row>
    <row r="8" spans="1:32" ht="11.25" customHeight="1">
      <c r="A8" s="215">
        <v>6</v>
      </c>
      <c r="B8" s="207">
        <v>-1.659999966621399</v>
      </c>
      <c r="C8" s="207">
        <v>-2.8570001125335693</v>
      </c>
      <c r="D8" s="207">
        <v>-3.5390000343322754</v>
      </c>
      <c r="E8" s="207">
        <v>-3.549999952316284</v>
      </c>
      <c r="F8" s="207">
        <v>-3.8959999084472656</v>
      </c>
      <c r="G8" s="207">
        <v>-4.304999828338623</v>
      </c>
      <c r="H8" s="207">
        <v>-4.315999984741211</v>
      </c>
      <c r="I8" s="207">
        <v>-0.10499999672174454</v>
      </c>
      <c r="J8" s="207">
        <v>3.869999885559082</v>
      </c>
      <c r="K8" s="207">
        <v>6.565999984741211</v>
      </c>
      <c r="L8" s="207">
        <v>7.440000057220459</v>
      </c>
      <c r="M8" s="207">
        <v>7.78000020980835</v>
      </c>
      <c r="N8" s="207">
        <v>6.5320000648498535</v>
      </c>
      <c r="O8" s="207">
        <v>6.468999862670898</v>
      </c>
      <c r="P8" s="207">
        <v>4.690000057220459</v>
      </c>
      <c r="Q8" s="207">
        <v>4.310999870300293</v>
      </c>
      <c r="R8" s="207">
        <v>2.628000020980835</v>
      </c>
      <c r="S8" s="207">
        <v>0.020999999716877937</v>
      </c>
      <c r="T8" s="207">
        <v>-0.3050000071525574</v>
      </c>
      <c r="U8" s="207">
        <v>-0.9980000257492065</v>
      </c>
      <c r="V8" s="207">
        <v>-1.3450000286102295</v>
      </c>
      <c r="W8" s="207">
        <v>-1.5130000114440918</v>
      </c>
      <c r="X8" s="207">
        <v>-1.8799999952316284</v>
      </c>
      <c r="Y8" s="207">
        <v>-2.6050000190734863</v>
      </c>
      <c r="Z8" s="214">
        <f t="shared" si="0"/>
        <v>0.7263750059064478</v>
      </c>
      <c r="AA8" s="151">
        <v>8.550000190734863</v>
      </c>
      <c r="AB8" s="152" t="s">
        <v>83</v>
      </c>
      <c r="AC8" s="2">
        <v>6</v>
      </c>
      <c r="AD8" s="151">
        <v>-4.431000232696533</v>
      </c>
      <c r="AE8" s="253" t="s">
        <v>84</v>
      </c>
      <c r="AF8" s="1"/>
    </row>
    <row r="9" spans="1:32" ht="11.25" customHeight="1">
      <c r="A9" s="215">
        <v>7</v>
      </c>
      <c r="B9" s="207">
        <v>-2.940999984741211</v>
      </c>
      <c r="C9" s="207">
        <v>-2.9509999752044678</v>
      </c>
      <c r="D9" s="207">
        <v>-3.0250000953674316</v>
      </c>
      <c r="E9" s="207">
        <v>-2.993000030517578</v>
      </c>
      <c r="F9" s="207">
        <v>-2.99399995803833</v>
      </c>
      <c r="G9" s="207">
        <v>-2.930999994277954</v>
      </c>
      <c r="H9" s="207">
        <v>-2.8469998836517334</v>
      </c>
      <c r="I9" s="207">
        <v>1.5880000591278076</v>
      </c>
      <c r="J9" s="207">
        <v>8.220000267028809</v>
      </c>
      <c r="K9" s="207">
        <v>10.100000381469727</v>
      </c>
      <c r="L9" s="207">
        <v>11.020000457763672</v>
      </c>
      <c r="M9" s="207">
        <v>11.130000114440918</v>
      </c>
      <c r="N9" s="207">
        <v>11.380000114440918</v>
      </c>
      <c r="O9" s="207">
        <v>9.3100004196167</v>
      </c>
      <c r="P9" s="207">
        <v>7.900000095367432</v>
      </c>
      <c r="Q9" s="207">
        <v>5.267000198364258</v>
      </c>
      <c r="R9" s="207">
        <v>2.984999895095825</v>
      </c>
      <c r="S9" s="207">
        <v>1.2079999446868896</v>
      </c>
      <c r="T9" s="207">
        <v>0.9139999747276306</v>
      </c>
      <c r="U9" s="207">
        <v>0.7360000014305115</v>
      </c>
      <c r="V9" s="207">
        <v>0.8410000205039978</v>
      </c>
      <c r="W9" s="207">
        <v>0.9559999704360962</v>
      </c>
      <c r="X9" s="207">
        <v>0.9980000257492065</v>
      </c>
      <c r="Y9" s="207">
        <v>0.5989999771118164</v>
      </c>
      <c r="Z9" s="214">
        <f t="shared" si="0"/>
        <v>2.6862500831484795</v>
      </c>
      <c r="AA9" s="151">
        <v>13.539999961853027</v>
      </c>
      <c r="AB9" s="152" t="s">
        <v>85</v>
      </c>
      <c r="AC9" s="2">
        <v>7</v>
      </c>
      <c r="AD9" s="151">
        <v>-3.130000114440918</v>
      </c>
      <c r="AE9" s="253" t="s">
        <v>86</v>
      </c>
      <c r="AF9" s="1"/>
    </row>
    <row r="10" spans="1:32" ht="11.25" customHeight="1">
      <c r="A10" s="215">
        <v>8</v>
      </c>
      <c r="B10" s="207">
        <v>0.1889999955892563</v>
      </c>
      <c r="C10" s="207">
        <v>-0.2840000092983246</v>
      </c>
      <c r="D10" s="207">
        <v>-0.41999998688697815</v>
      </c>
      <c r="E10" s="207">
        <v>-0.39899998903274536</v>
      </c>
      <c r="F10" s="207">
        <v>-0.41999998688697815</v>
      </c>
      <c r="G10" s="207">
        <v>-0.20999999344348907</v>
      </c>
      <c r="H10" s="207">
        <v>-0.39899998903274536</v>
      </c>
      <c r="I10" s="207">
        <v>3.9649999141693115</v>
      </c>
      <c r="J10" s="207">
        <v>11.449999809265137</v>
      </c>
      <c r="K10" s="207">
        <v>13.619999885559082</v>
      </c>
      <c r="L10" s="207">
        <v>14.220000267028809</v>
      </c>
      <c r="M10" s="207">
        <v>15.4399995803833</v>
      </c>
      <c r="N10" s="207">
        <v>13.829999923706055</v>
      </c>
      <c r="O10" s="207">
        <v>11.640000343322754</v>
      </c>
      <c r="P10" s="207">
        <v>10.710000038146973</v>
      </c>
      <c r="Q10" s="207">
        <v>9.600000381469727</v>
      </c>
      <c r="R10" s="207">
        <v>8.329999923706055</v>
      </c>
      <c r="S10" s="207">
        <v>6.76200008392334</v>
      </c>
      <c r="T10" s="207">
        <v>6.0879998207092285</v>
      </c>
      <c r="U10" s="207">
        <v>5.7729997634887695</v>
      </c>
      <c r="V10" s="207">
        <v>5.510000228881836</v>
      </c>
      <c r="W10" s="207">
        <v>5.552000045776367</v>
      </c>
      <c r="X10" s="207">
        <v>5.247000217437744</v>
      </c>
      <c r="Y10" s="207">
        <v>4.888999938964844</v>
      </c>
      <c r="Z10" s="214">
        <f t="shared" si="0"/>
        <v>6.278458341956139</v>
      </c>
      <c r="AA10" s="151">
        <v>15.8100004196167</v>
      </c>
      <c r="AB10" s="152" t="s">
        <v>87</v>
      </c>
      <c r="AC10" s="2">
        <v>8</v>
      </c>
      <c r="AD10" s="151">
        <v>-0.5249999761581421</v>
      </c>
      <c r="AE10" s="253" t="s">
        <v>88</v>
      </c>
      <c r="AF10" s="1"/>
    </row>
    <row r="11" spans="1:32" ht="11.25" customHeight="1">
      <c r="A11" s="215">
        <v>9</v>
      </c>
      <c r="B11" s="207">
        <v>4.909999847412109</v>
      </c>
      <c r="C11" s="207">
        <v>4.953000068664551</v>
      </c>
      <c r="D11" s="207">
        <v>4.9629998207092285</v>
      </c>
      <c r="E11" s="207">
        <v>4.9629998207092285</v>
      </c>
      <c r="F11" s="207">
        <v>5.374000072479248</v>
      </c>
      <c r="G11" s="207">
        <v>5.511000156402588</v>
      </c>
      <c r="H11" s="207">
        <v>5.353000164031982</v>
      </c>
      <c r="I11" s="207">
        <v>7.789999961853027</v>
      </c>
      <c r="J11" s="207">
        <v>12.40999984741211</v>
      </c>
      <c r="K11" s="207">
        <v>13.479999542236328</v>
      </c>
      <c r="L11" s="207">
        <v>13.670000076293945</v>
      </c>
      <c r="M11" s="207">
        <v>13.420000076293945</v>
      </c>
      <c r="N11" s="207">
        <v>12.329999923706055</v>
      </c>
      <c r="O11" s="207">
        <v>10.880000114440918</v>
      </c>
      <c r="P11" s="207">
        <v>9.779999732971191</v>
      </c>
      <c r="Q11" s="207">
        <v>9.550000190734863</v>
      </c>
      <c r="R11" s="207">
        <v>8.550000190734863</v>
      </c>
      <c r="S11" s="207">
        <v>6.044000148773193</v>
      </c>
      <c r="T11" s="207">
        <v>5.5920000076293945</v>
      </c>
      <c r="U11" s="207">
        <v>5.360000133514404</v>
      </c>
      <c r="V11" s="207">
        <v>4.5289998054504395</v>
      </c>
      <c r="W11" s="207">
        <v>3.7200000286102295</v>
      </c>
      <c r="X11" s="207">
        <v>2.931999921798706</v>
      </c>
      <c r="Y11" s="207">
        <v>2.86899995803833</v>
      </c>
      <c r="Z11" s="214">
        <f t="shared" si="0"/>
        <v>7.455541650454204</v>
      </c>
      <c r="AA11" s="151">
        <v>14.680000305175781</v>
      </c>
      <c r="AB11" s="152" t="s">
        <v>89</v>
      </c>
      <c r="AC11" s="2">
        <v>9</v>
      </c>
      <c r="AD11" s="151">
        <v>2.678999900817871</v>
      </c>
      <c r="AE11" s="253" t="s">
        <v>90</v>
      </c>
      <c r="AF11" s="1"/>
    </row>
    <row r="12" spans="1:32" ht="11.25" customHeight="1">
      <c r="A12" s="223">
        <v>10</v>
      </c>
      <c r="B12" s="209">
        <v>2.1540000438690186</v>
      </c>
      <c r="C12" s="209">
        <v>1.9229999780654907</v>
      </c>
      <c r="D12" s="209">
        <v>1.6390000581741333</v>
      </c>
      <c r="E12" s="209">
        <v>1.9859999418258667</v>
      </c>
      <c r="F12" s="209">
        <v>1.8700000047683716</v>
      </c>
      <c r="G12" s="209">
        <v>2.8589999675750732</v>
      </c>
      <c r="H12" s="209">
        <v>4.005000114440918</v>
      </c>
      <c r="I12" s="209">
        <v>5.256999969482422</v>
      </c>
      <c r="J12" s="209">
        <v>8.630000114440918</v>
      </c>
      <c r="K12" s="209">
        <v>9.850000381469727</v>
      </c>
      <c r="L12" s="209">
        <v>13.210000038146973</v>
      </c>
      <c r="M12" s="209">
        <v>14.649999618530273</v>
      </c>
      <c r="N12" s="209">
        <v>14.720000267028809</v>
      </c>
      <c r="O12" s="209">
        <v>12.859999656677246</v>
      </c>
      <c r="P12" s="209">
        <v>10.960000038146973</v>
      </c>
      <c r="Q12" s="209">
        <v>10.109999656677246</v>
      </c>
      <c r="R12" s="209">
        <v>6.895999908447266</v>
      </c>
      <c r="S12" s="209">
        <v>5.171000003814697</v>
      </c>
      <c r="T12" s="209">
        <v>4.718999862670898</v>
      </c>
      <c r="U12" s="209">
        <v>5.171000003814697</v>
      </c>
      <c r="V12" s="209">
        <v>5.422999858856201</v>
      </c>
      <c r="W12" s="209">
        <v>5.445000171661377</v>
      </c>
      <c r="X12" s="209">
        <v>5.770999908447266</v>
      </c>
      <c r="Y12" s="209">
        <v>5.9720001220703125</v>
      </c>
      <c r="Z12" s="224">
        <f t="shared" si="0"/>
        <v>6.71879165371259</v>
      </c>
      <c r="AA12" s="157">
        <v>15.510000228881836</v>
      </c>
      <c r="AB12" s="210" t="s">
        <v>91</v>
      </c>
      <c r="AC12" s="211">
        <v>10</v>
      </c>
      <c r="AD12" s="157">
        <v>1.4809999465942383</v>
      </c>
      <c r="AE12" s="254" t="s">
        <v>92</v>
      </c>
      <c r="AF12" s="1"/>
    </row>
    <row r="13" spans="1:32" ht="11.25" customHeight="1">
      <c r="A13" s="215">
        <v>11</v>
      </c>
      <c r="B13" s="207">
        <v>5.835000038146973</v>
      </c>
      <c r="C13" s="207">
        <v>5.7820000648498535</v>
      </c>
      <c r="D13" s="207">
        <v>5.53000020980835</v>
      </c>
      <c r="E13" s="207">
        <v>5.382999897003174</v>
      </c>
      <c r="F13" s="207">
        <v>5.4039998054504395</v>
      </c>
      <c r="G13" s="207">
        <v>5.519000053405762</v>
      </c>
      <c r="H13" s="207">
        <v>5.551000118255615</v>
      </c>
      <c r="I13" s="207">
        <v>5.793000221252441</v>
      </c>
      <c r="J13" s="207">
        <v>6.160999774932861</v>
      </c>
      <c r="K13" s="207">
        <v>6.434999942779541</v>
      </c>
      <c r="L13" s="207">
        <v>7.179999828338623</v>
      </c>
      <c r="M13" s="207">
        <v>6.803999900817871</v>
      </c>
      <c r="N13" s="207">
        <v>6.814000129699707</v>
      </c>
      <c r="O13" s="207">
        <v>7.480000019073486</v>
      </c>
      <c r="P13" s="207">
        <v>7.150000095367432</v>
      </c>
      <c r="Q13" s="207">
        <v>6.888000011444092</v>
      </c>
      <c r="R13" s="207">
        <v>6.656000137329102</v>
      </c>
      <c r="S13" s="207">
        <v>6.425000190734863</v>
      </c>
      <c r="T13" s="207">
        <v>6.077000141143799</v>
      </c>
      <c r="U13" s="207">
        <v>6.066999912261963</v>
      </c>
      <c r="V13" s="207">
        <v>5.951000213623047</v>
      </c>
      <c r="W13" s="207">
        <v>5.793000221252441</v>
      </c>
      <c r="X13" s="207">
        <v>5.446000099182129</v>
      </c>
      <c r="Y13" s="207">
        <v>4.203999996185303</v>
      </c>
      <c r="Z13" s="214">
        <f t="shared" si="0"/>
        <v>6.097000042597453</v>
      </c>
      <c r="AA13" s="151">
        <v>7.800000190734863</v>
      </c>
      <c r="AB13" s="152" t="s">
        <v>93</v>
      </c>
      <c r="AC13" s="2">
        <v>11</v>
      </c>
      <c r="AD13" s="151">
        <v>4.193999767303467</v>
      </c>
      <c r="AE13" s="253" t="s">
        <v>14</v>
      </c>
      <c r="AF13" s="1"/>
    </row>
    <row r="14" spans="1:32" ht="11.25" customHeight="1">
      <c r="A14" s="215">
        <v>12</v>
      </c>
      <c r="B14" s="207">
        <v>3.9730000495910645</v>
      </c>
      <c r="C14" s="207">
        <v>2.984999895095825</v>
      </c>
      <c r="D14" s="207">
        <v>2.5220000743865967</v>
      </c>
      <c r="E14" s="207">
        <v>2.994999885559082</v>
      </c>
      <c r="F14" s="207">
        <v>1.3029999732971191</v>
      </c>
      <c r="G14" s="207">
        <v>0.41999998688697815</v>
      </c>
      <c r="H14" s="207">
        <v>0.5669999718666077</v>
      </c>
      <c r="I14" s="207">
        <v>3.5950000286102295</v>
      </c>
      <c r="J14" s="207">
        <v>5.908999919891357</v>
      </c>
      <c r="K14" s="207">
        <v>7.090000152587891</v>
      </c>
      <c r="L14" s="207">
        <v>7.679999828338623</v>
      </c>
      <c r="M14" s="207">
        <v>7.730000019073486</v>
      </c>
      <c r="N14" s="207">
        <v>8.130000114440918</v>
      </c>
      <c r="O14" s="207">
        <v>6.304999828338623</v>
      </c>
      <c r="P14" s="207">
        <v>4.24399995803833</v>
      </c>
      <c r="Q14" s="207">
        <v>3.7709999084472656</v>
      </c>
      <c r="R14" s="207">
        <v>2.131999969482422</v>
      </c>
      <c r="S14" s="207">
        <v>0.4729999899864197</v>
      </c>
      <c r="T14" s="207">
        <v>-0.23100000619888306</v>
      </c>
      <c r="U14" s="207">
        <v>-0.3569999933242798</v>
      </c>
      <c r="V14" s="207">
        <v>-0.3779999911785126</v>
      </c>
      <c r="W14" s="207">
        <v>-0.7879999876022339</v>
      </c>
      <c r="X14" s="207">
        <v>-0.41999998688697815</v>
      </c>
      <c r="Y14" s="207">
        <v>-0.12600000202655792</v>
      </c>
      <c r="Z14" s="214">
        <f t="shared" si="0"/>
        <v>2.896833316112558</v>
      </c>
      <c r="AA14" s="151">
        <v>8.380000114440918</v>
      </c>
      <c r="AB14" s="152" t="s">
        <v>94</v>
      </c>
      <c r="AC14" s="2">
        <v>12</v>
      </c>
      <c r="AD14" s="151">
        <v>-0.8500000238418579</v>
      </c>
      <c r="AE14" s="253" t="s">
        <v>95</v>
      </c>
      <c r="AF14" s="1"/>
    </row>
    <row r="15" spans="1:32" ht="11.25" customHeight="1">
      <c r="A15" s="215">
        <v>13</v>
      </c>
      <c r="B15" s="207">
        <v>-0.041999999433755875</v>
      </c>
      <c r="C15" s="207">
        <v>-0.335999995470047</v>
      </c>
      <c r="D15" s="207">
        <v>-0.3889999985694885</v>
      </c>
      <c r="E15" s="207">
        <v>-0.9869999885559082</v>
      </c>
      <c r="F15" s="207">
        <v>-2.6659998893737793</v>
      </c>
      <c r="G15" s="207">
        <v>-3.684000015258789</v>
      </c>
      <c r="H15" s="207">
        <v>-3.809999942779541</v>
      </c>
      <c r="I15" s="207">
        <v>1.9759999513626099</v>
      </c>
      <c r="J15" s="207">
        <v>6.184000015258789</v>
      </c>
      <c r="K15" s="207">
        <v>6.741000175476074</v>
      </c>
      <c r="L15" s="207">
        <v>6.824999809265137</v>
      </c>
      <c r="M15" s="207">
        <v>7.869999885559082</v>
      </c>
      <c r="N15" s="207">
        <v>6.822999954223633</v>
      </c>
      <c r="O15" s="207">
        <v>5.107999801635742</v>
      </c>
      <c r="P15" s="207">
        <v>5.054999828338623</v>
      </c>
      <c r="Q15" s="207">
        <v>3.9189999103546143</v>
      </c>
      <c r="R15" s="207">
        <v>2.184999942779541</v>
      </c>
      <c r="S15" s="207">
        <v>0.3050000071525574</v>
      </c>
      <c r="T15" s="207">
        <v>-0.4410000145435333</v>
      </c>
      <c r="U15" s="207">
        <v>-0.5149999856948853</v>
      </c>
      <c r="V15" s="207">
        <v>-0.4830000102519989</v>
      </c>
      <c r="W15" s="207">
        <v>-0.8930000066757202</v>
      </c>
      <c r="X15" s="207">
        <v>-0.7879999876022339</v>
      </c>
      <c r="Y15" s="207">
        <v>-0.871999979019165</v>
      </c>
      <c r="Z15" s="214">
        <f t="shared" si="0"/>
        <v>1.5452083111740649</v>
      </c>
      <c r="AA15" s="151">
        <v>8.25</v>
      </c>
      <c r="AB15" s="152" t="s">
        <v>96</v>
      </c>
      <c r="AC15" s="2">
        <v>13</v>
      </c>
      <c r="AD15" s="151">
        <v>-3.9779999256134033</v>
      </c>
      <c r="AE15" s="253" t="s">
        <v>97</v>
      </c>
      <c r="AF15" s="1"/>
    </row>
    <row r="16" spans="1:32" ht="11.25" customHeight="1">
      <c r="A16" s="215">
        <v>14</v>
      </c>
      <c r="B16" s="207">
        <v>-1.1239999532699585</v>
      </c>
      <c r="C16" s="207">
        <v>-1.4600000381469727</v>
      </c>
      <c r="D16" s="207">
        <v>-1.7640000581741333</v>
      </c>
      <c r="E16" s="207">
        <v>-1.9220000505447388</v>
      </c>
      <c r="F16" s="207">
        <v>-2.0480000972747803</v>
      </c>
      <c r="G16" s="207">
        <v>-2.00600004196167</v>
      </c>
      <c r="H16" s="207">
        <v>-2.0269999504089355</v>
      </c>
      <c r="I16" s="207">
        <v>2.74399995803833</v>
      </c>
      <c r="J16" s="207">
        <v>9.239999771118164</v>
      </c>
      <c r="K16" s="207">
        <v>10.289999961853027</v>
      </c>
      <c r="L16" s="207">
        <v>10.59000015258789</v>
      </c>
      <c r="M16" s="207">
        <v>9.640000343322754</v>
      </c>
      <c r="N16" s="207">
        <v>8.210000038146973</v>
      </c>
      <c r="O16" s="207">
        <v>8.470000267028809</v>
      </c>
      <c r="P16" s="207">
        <v>7</v>
      </c>
      <c r="Q16" s="207">
        <v>5.697999954223633</v>
      </c>
      <c r="R16" s="207">
        <v>4.057000160217285</v>
      </c>
      <c r="S16" s="207">
        <v>1.3240000009536743</v>
      </c>
      <c r="T16" s="207">
        <v>0.07400000095367432</v>
      </c>
      <c r="U16" s="207">
        <v>-0.5879999995231628</v>
      </c>
      <c r="V16" s="207">
        <v>-1.2389999628067017</v>
      </c>
      <c r="W16" s="207">
        <v>-1.406999945640564</v>
      </c>
      <c r="X16" s="207">
        <v>-1.565000057220459</v>
      </c>
      <c r="Y16" s="207">
        <v>-1.4809999465942383</v>
      </c>
      <c r="Z16" s="214">
        <f t="shared" si="0"/>
        <v>2.4460833544532457</v>
      </c>
      <c r="AA16" s="151">
        <v>12.779999732971191</v>
      </c>
      <c r="AB16" s="152" t="s">
        <v>98</v>
      </c>
      <c r="AC16" s="2">
        <v>14</v>
      </c>
      <c r="AD16" s="151">
        <v>-2.184000015258789</v>
      </c>
      <c r="AE16" s="253" t="s">
        <v>99</v>
      </c>
      <c r="AF16" s="1"/>
    </row>
    <row r="17" spans="1:32" ht="11.25" customHeight="1">
      <c r="A17" s="215">
        <v>15</v>
      </c>
      <c r="B17" s="207">
        <v>-1.0290000438690186</v>
      </c>
      <c r="C17" s="207">
        <v>-0.8820000290870667</v>
      </c>
      <c r="D17" s="207">
        <v>-1.3339999914169312</v>
      </c>
      <c r="E17" s="207">
        <v>-1.7960000038146973</v>
      </c>
      <c r="F17" s="207">
        <v>-1.9110000133514404</v>
      </c>
      <c r="G17" s="207">
        <v>-2.194999933242798</v>
      </c>
      <c r="H17" s="207">
        <v>-2.4149999618530273</v>
      </c>
      <c r="I17" s="207">
        <v>2.7119998931884766</v>
      </c>
      <c r="J17" s="207">
        <v>7.599999904632568</v>
      </c>
      <c r="K17" s="207">
        <v>9.729999542236328</v>
      </c>
      <c r="L17" s="207">
        <v>11.90999984741211</v>
      </c>
      <c r="M17" s="207">
        <v>12.130000114440918</v>
      </c>
      <c r="N17" s="207">
        <v>11.850000381469727</v>
      </c>
      <c r="O17" s="207">
        <v>9.319999694824219</v>
      </c>
      <c r="P17" s="207">
        <v>6.749000072479248</v>
      </c>
      <c r="Q17" s="207">
        <v>5.960000038146973</v>
      </c>
      <c r="R17" s="207">
        <v>3.5199999809265137</v>
      </c>
      <c r="S17" s="207">
        <v>1.6490000486373901</v>
      </c>
      <c r="T17" s="207">
        <v>0.9769999980926514</v>
      </c>
      <c r="U17" s="207">
        <v>0.2939999997615814</v>
      </c>
      <c r="V17" s="207">
        <v>-0.010999999940395355</v>
      </c>
      <c r="W17" s="207">
        <v>-0.07400000095367432</v>
      </c>
      <c r="X17" s="207">
        <v>0</v>
      </c>
      <c r="Y17" s="207">
        <v>0.3050000071525574</v>
      </c>
      <c r="Z17" s="214">
        <f t="shared" si="0"/>
        <v>3.0441249810780087</v>
      </c>
      <c r="AA17" s="151">
        <v>13.479999542236328</v>
      </c>
      <c r="AB17" s="152" t="s">
        <v>100</v>
      </c>
      <c r="AC17" s="2">
        <v>15</v>
      </c>
      <c r="AD17" s="151">
        <v>-2.562000036239624</v>
      </c>
      <c r="AE17" s="253" t="s">
        <v>80</v>
      </c>
      <c r="AF17" s="1"/>
    </row>
    <row r="18" spans="1:32" ht="11.25" customHeight="1">
      <c r="A18" s="215">
        <v>16</v>
      </c>
      <c r="B18" s="207">
        <v>0.7559999823570251</v>
      </c>
      <c r="C18" s="207">
        <v>1.8489999771118164</v>
      </c>
      <c r="D18" s="207">
        <v>2.500999927520752</v>
      </c>
      <c r="E18" s="207">
        <v>2.7960000038146973</v>
      </c>
      <c r="F18" s="207">
        <v>2.2909998893737793</v>
      </c>
      <c r="G18" s="207">
        <v>2.6589999198913574</v>
      </c>
      <c r="H18" s="207">
        <v>2.943000078201294</v>
      </c>
      <c r="I18" s="207">
        <v>4.131999969482422</v>
      </c>
      <c r="J18" s="207">
        <v>5.5320000648498535</v>
      </c>
      <c r="K18" s="207">
        <v>6.77400016784668</v>
      </c>
      <c r="L18" s="207">
        <v>6.426000118255615</v>
      </c>
      <c r="M18" s="207">
        <v>5.415999889373779</v>
      </c>
      <c r="N18" s="207">
        <v>3.7639999389648438</v>
      </c>
      <c r="O18" s="207">
        <v>2.553999900817871</v>
      </c>
      <c r="P18" s="207">
        <v>2.0280001163482666</v>
      </c>
      <c r="Q18" s="207">
        <v>2.1019999980926514</v>
      </c>
      <c r="R18" s="207">
        <v>2.7009999752044678</v>
      </c>
      <c r="S18" s="207">
        <v>2.7119998931884766</v>
      </c>
      <c r="T18" s="207">
        <v>2.8589999675750732</v>
      </c>
      <c r="U18" s="207">
        <v>0.9350000023841858</v>
      </c>
      <c r="V18" s="207">
        <v>0.4620000123977661</v>
      </c>
      <c r="W18" s="207">
        <v>0.1889999955892563</v>
      </c>
      <c r="X18" s="207">
        <v>0.23100000619888306</v>
      </c>
      <c r="Y18" s="207">
        <v>-0.12600000202655792</v>
      </c>
      <c r="Z18" s="214">
        <f t="shared" si="0"/>
        <v>2.6869166580339274</v>
      </c>
      <c r="AA18" s="151">
        <v>6.901000022888184</v>
      </c>
      <c r="AB18" s="152" t="s">
        <v>101</v>
      </c>
      <c r="AC18" s="2">
        <v>16</v>
      </c>
      <c r="AD18" s="151">
        <v>-0.15800000727176666</v>
      </c>
      <c r="AE18" s="253" t="s">
        <v>102</v>
      </c>
      <c r="AF18" s="1"/>
    </row>
    <row r="19" spans="1:32" ht="11.25" customHeight="1">
      <c r="A19" s="215">
        <v>17</v>
      </c>
      <c r="B19" s="207">
        <v>-0.32600000500679016</v>
      </c>
      <c r="C19" s="207">
        <v>-0.6200000047683716</v>
      </c>
      <c r="D19" s="207">
        <v>-0.7459999918937683</v>
      </c>
      <c r="E19" s="207">
        <v>-1.0709999799728394</v>
      </c>
      <c r="F19" s="207">
        <v>-1.406999945640564</v>
      </c>
      <c r="G19" s="207">
        <v>-1.3969999551773071</v>
      </c>
      <c r="H19" s="207">
        <v>-1.0399999618530273</v>
      </c>
      <c r="I19" s="207">
        <v>2.3440001010894775</v>
      </c>
      <c r="J19" s="207">
        <v>7.360000133514404</v>
      </c>
      <c r="K19" s="207">
        <v>9.399999618530273</v>
      </c>
      <c r="L19" s="207">
        <v>11.170000076293945</v>
      </c>
      <c r="M19" s="207">
        <v>11.130000114440918</v>
      </c>
      <c r="N19" s="207">
        <v>10.130000114440918</v>
      </c>
      <c r="O19" s="207">
        <v>9.619999885559082</v>
      </c>
      <c r="P19" s="207">
        <v>8.289999961853027</v>
      </c>
      <c r="Q19" s="207">
        <v>7.059999942779541</v>
      </c>
      <c r="R19" s="207">
        <v>5.877999782562256</v>
      </c>
      <c r="S19" s="207">
        <v>3.2269999980926514</v>
      </c>
      <c r="T19" s="207">
        <v>1.4919999837875366</v>
      </c>
      <c r="U19" s="207">
        <v>0.41999998688697815</v>
      </c>
      <c r="V19" s="207">
        <v>0.020999999716877937</v>
      </c>
      <c r="W19" s="207">
        <v>-0.4309999942779541</v>
      </c>
      <c r="X19" s="207">
        <v>-0.8399999737739563</v>
      </c>
      <c r="Y19" s="207">
        <v>-1.187000036239624</v>
      </c>
      <c r="Z19" s="214">
        <f t="shared" si="0"/>
        <v>3.2698749937893203</v>
      </c>
      <c r="AA19" s="151">
        <v>11.779999732971191</v>
      </c>
      <c r="AB19" s="152" t="s">
        <v>103</v>
      </c>
      <c r="AC19" s="2">
        <v>17</v>
      </c>
      <c r="AD19" s="151">
        <v>-1.4809999465942383</v>
      </c>
      <c r="AE19" s="253" t="s">
        <v>104</v>
      </c>
      <c r="AF19" s="1"/>
    </row>
    <row r="20" spans="1:32" ht="11.25" customHeight="1">
      <c r="A20" s="215">
        <v>18</v>
      </c>
      <c r="B20" s="207">
        <v>-1.1970000267028809</v>
      </c>
      <c r="C20" s="207">
        <v>-1.3229999542236328</v>
      </c>
      <c r="D20" s="207">
        <v>-1.4179999828338623</v>
      </c>
      <c r="E20" s="207">
        <v>-1.6069999933242798</v>
      </c>
      <c r="F20" s="207">
        <v>-2.257999897003174</v>
      </c>
      <c r="G20" s="207">
        <v>-2.552000045776367</v>
      </c>
      <c r="H20" s="207">
        <v>-1.996000051498413</v>
      </c>
      <c r="I20" s="207">
        <v>0.41999998688697815</v>
      </c>
      <c r="J20" s="207">
        <v>4.196000099182129</v>
      </c>
      <c r="K20" s="207">
        <v>3.816999912261963</v>
      </c>
      <c r="L20" s="207">
        <v>3.9119999408721924</v>
      </c>
      <c r="M20" s="207">
        <v>4.14300012588501</v>
      </c>
      <c r="N20" s="207">
        <v>3.890000104904175</v>
      </c>
      <c r="O20" s="207">
        <v>4.1539998054504395</v>
      </c>
      <c r="P20" s="207">
        <v>3.7330000400543213</v>
      </c>
      <c r="Q20" s="207">
        <v>3.322000026702881</v>
      </c>
      <c r="R20" s="207">
        <v>3.1010000705718994</v>
      </c>
      <c r="S20" s="207">
        <v>2.007999897003174</v>
      </c>
      <c r="T20" s="207">
        <v>1.7450000047683716</v>
      </c>
      <c r="U20" s="207">
        <v>1.1770000457763672</v>
      </c>
      <c r="V20" s="207">
        <v>1.156000018119812</v>
      </c>
      <c r="W20" s="207">
        <v>1.0509999990463257</v>
      </c>
      <c r="X20" s="207">
        <v>1.0829999446868896</v>
      </c>
      <c r="Y20" s="207">
        <v>0.6620000004768372</v>
      </c>
      <c r="Z20" s="214">
        <f t="shared" si="0"/>
        <v>1.3007916696369648</v>
      </c>
      <c r="AA20" s="151">
        <v>5.573999881744385</v>
      </c>
      <c r="AB20" s="152" t="s">
        <v>105</v>
      </c>
      <c r="AC20" s="2">
        <v>18</v>
      </c>
      <c r="AD20" s="151">
        <v>-2.635999917984009</v>
      </c>
      <c r="AE20" s="253" t="s">
        <v>106</v>
      </c>
      <c r="AF20" s="1"/>
    </row>
    <row r="21" spans="1:32" ht="11.25" customHeight="1">
      <c r="A21" s="215">
        <v>19</v>
      </c>
      <c r="B21" s="207">
        <v>0.23100000619888306</v>
      </c>
      <c r="C21" s="207">
        <v>-0.925000011920929</v>
      </c>
      <c r="D21" s="207">
        <v>-1.4709999561309814</v>
      </c>
      <c r="E21" s="207">
        <v>-2.059000015258789</v>
      </c>
      <c r="F21" s="207">
        <v>-2.4159998893737793</v>
      </c>
      <c r="G21" s="207">
        <v>-2.3949999809265137</v>
      </c>
      <c r="H21" s="207">
        <v>-2.194999933242798</v>
      </c>
      <c r="I21" s="207">
        <v>1.9869999885559082</v>
      </c>
      <c r="J21" s="207">
        <v>7.309999942779541</v>
      </c>
      <c r="K21" s="207">
        <v>9.050000190734863</v>
      </c>
      <c r="L21" s="207">
        <v>9.239999771118164</v>
      </c>
      <c r="M21" s="207">
        <v>9.880000114440918</v>
      </c>
      <c r="N21" s="207">
        <v>9.289999961853027</v>
      </c>
      <c r="O21" s="207">
        <v>8.529999732971191</v>
      </c>
      <c r="P21" s="207">
        <v>5.625</v>
      </c>
      <c r="Q21" s="207">
        <v>4.172999858856201</v>
      </c>
      <c r="R21" s="207">
        <v>3.131999969482422</v>
      </c>
      <c r="S21" s="207">
        <v>1.565999984741211</v>
      </c>
      <c r="T21" s="207">
        <v>1.74399995803833</v>
      </c>
      <c r="U21" s="207">
        <v>2.996000051498413</v>
      </c>
      <c r="V21" s="207">
        <v>2.869999885559082</v>
      </c>
      <c r="W21" s="207">
        <v>3.121999979019165</v>
      </c>
      <c r="X21" s="207">
        <v>3.7219998836517334</v>
      </c>
      <c r="Y21" s="207">
        <v>3.1540000438690186</v>
      </c>
      <c r="Z21" s="214">
        <f t="shared" si="0"/>
        <v>3.173374980688095</v>
      </c>
      <c r="AA21" s="151">
        <v>11.010000228881836</v>
      </c>
      <c r="AB21" s="152" t="s">
        <v>107</v>
      </c>
      <c r="AC21" s="2">
        <v>19</v>
      </c>
      <c r="AD21" s="151">
        <v>-2.5309998989105225</v>
      </c>
      <c r="AE21" s="253" t="s">
        <v>108</v>
      </c>
      <c r="AF21" s="1"/>
    </row>
    <row r="22" spans="1:32" ht="11.25" customHeight="1">
      <c r="A22" s="223">
        <v>20</v>
      </c>
      <c r="B22" s="209">
        <v>3.069999933242798</v>
      </c>
      <c r="C22" s="209">
        <v>3.375</v>
      </c>
      <c r="D22" s="209">
        <v>2.322999954223633</v>
      </c>
      <c r="E22" s="209">
        <v>2.0810000896453857</v>
      </c>
      <c r="F22" s="209">
        <v>2.3550000190734863</v>
      </c>
      <c r="G22" s="209">
        <v>2.5759999752044678</v>
      </c>
      <c r="H22" s="209">
        <v>2.2070000171661377</v>
      </c>
      <c r="I22" s="209">
        <v>2.25</v>
      </c>
      <c r="J22" s="209">
        <v>2.4489998817443848</v>
      </c>
      <c r="K22" s="209">
        <v>3.122999906539917</v>
      </c>
      <c r="L22" s="209">
        <v>3.7119998931884766</v>
      </c>
      <c r="M22" s="209">
        <v>2.502000093460083</v>
      </c>
      <c r="N22" s="209">
        <v>2.6389999389648438</v>
      </c>
      <c r="O22" s="209">
        <v>3.890000104904175</v>
      </c>
      <c r="P22" s="209">
        <v>4.385000228881836</v>
      </c>
      <c r="Q22" s="209">
        <v>3.5329999923706055</v>
      </c>
      <c r="R22" s="209">
        <v>3.628000020980835</v>
      </c>
      <c r="S22" s="209">
        <v>3.059000015258789</v>
      </c>
      <c r="T22" s="209">
        <v>2.9119999408721924</v>
      </c>
      <c r="U22" s="209">
        <v>2.5969998836517334</v>
      </c>
      <c r="V22" s="209">
        <v>2.996000051498413</v>
      </c>
      <c r="W22" s="209">
        <v>2.9019999504089355</v>
      </c>
      <c r="X22" s="209">
        <v>2.427999973297119</v>
      </c>
      <c r="Y22" s="209">
        <v>2.365000009536743</v>
      </c>
      <c r="Z22" s="224">
        <f t="shared" si="0"/>
        <v>2.8898749947547913</v>
      </c>
      <c r="AA22" s="157">
        <v>4.7220001220703125</v>
      </c>
      <c r="AB22" s="210" t="s">
        <v>109</v>
      </c>
      <c r="AC22" s="211">
        <v>20</v>
      </c>
      <c r="AD22" s="157">
        <v>1.9129999876022339</v>
      </c>
      <c r="AE22" s="254" t="s">
        <v>110</v>
      </c>
      <c r="AF22" s="1"/>
    </row>
    <row r="23" spans="1:32" ht="11.25" customHeight="1">
      <c r="A23" s="215">
        <v>21</v>
      </c>
      <c r="B23" s="207">
        <v>1.9240000247955322</v>
      </c>
      <c r="C23" s="207">
        <v>1.4609999656677246</v>
      </c>
      <c r="D23" s="207">
        <v>1.156000018119812</v>
      </c>
      <c r="E23" s="207">
        <v>1.3559999465942383</v>
      </c>
      <c r="F23" s="207">
        <v>1.0190000534057617</v>
      </c>
      <c r="G23" s="207">
        <v>0.6200000047683716</v>
      </c>
      <c r="H23" s="207">
        <v>1.1039999723434448</v>
      </c>
      <c r="I23" s="207">
        <v>3.944000005722046</v>
      </c>
      <c r="J23" s="207">
        <v>7.760000228881836</v>
      </c>
      <c r="K23" s="207">
        <v>9.170000076293945</v>
      </c>
      <c r="L23" s="207">
        <v>10.539999961853027</v>
      </c>
      <c r="M23" s="207">
        <v>10.75</v>
      </c>
      <c r="N23" s="207">
        <v>10.9399995803833</v>
      </c>
      <c r="O23" s="207">
        <v>7.179999828338623</v>
      </c>
      <c r="P23" s="207">
        <v>4.604000091552734</v>
      </c>
      <c r="Q23" s="207">
        <v>3.742000102996826</v>
      </c>
      <c r="R23" s="207">
        <v>2.9110000133514404</v>
      </c>
      <c r="S23" s="207">
        <v>2.3540000915527344</v>
      </c>
      <c r="T23" s="207">
        <v>1.850000023841858</v>
      </c>
      <c r="U23" s="207">
        <v>0.49399998784065247</v>
      </c>
      <c r="V23" s="207">
        <v>-0.4729999899864197</v>
      </c>
      <c r="W23" s="207">
        <v>-0.9240000247955322</v>
      </c>
      <c r="X23" s="207">
        <v>-1.3339999914169312</v>
      </c>
      <c r="Y23" s="207">
        <v>-0.609000027179718</v>
      </c>
      <c r="Z23" s="214">
        <f t="shared" si="0"/>
        <v>3.3974583310385547</v>
      </c>
      <c r="AA23" s="151">
        <v>11.739999771118164</v>
      </c>
      <c r="AB23" s="152" t="s">
        <v>111</v>
      </c>
      <c r="AC23" s="2">
        <v>21</v>
      </c>
      <c r="AD23" s="151">
        <v>-1.3550000190734863</v>
      </c>
      <c r="AE23" s="253" t="s">
        <v>112</v>
      </c>
      <c r="AF23" s="1"/>
    </row>
    <row r="24" spans="1:32" ht="11.25" customHeight="1">
      <c r="A24" s="215">
        <v>22</v>
      </c>
      <c r="B24" s="207">
        <v>0.15800000727176666</v>
      </c>
      <c r="C24" s="207">
        <v>0.5149999856948853</v>
      </c>
      <c r="D24" s="207">
        <v>-0.1679999977350235</v>
      </c>
      <c r="E24" s="207">
        <v>-0.3889999985694885</v>
      </c>
      <c r="F24" s="207">
        <v>0.22100000083446503</v>
      </c>
      <c r="G24" s="207">
        <v>0.5460000038146973</v>
      </c>
      <c r="H24" s="207">
        <v>0.4620000123977661</v>
      </c>
      <c r="I24" s="207">
        <v>1.7029999494552612</v>
      </c>
      <c r="J24" s="207">
        <v>3.4590001106262207</v>
      </c>
      <c r="K24" s="207">
        <v>4.711999893188477</v>
      </c>
      <c r="L24" s="207">
        <v>5.10099983215332</v>
      </c>
      <c r="M24" s="207">
        <v>4.732999801635742</v>
      </c>
      <c r="N24" s="207">
        <v>5.702000141143799</v>
      </c>
      <c r="O24" s="207">
        <v>5.711999893188477</v>
      </c>
      <c r="P24" s="207">
        <v>5.638000011444092</v>
      </c>
      <c r="Q24" s="207">
        <v>5.047999858856201</v>
      </c>
      <c r="R24" s="207">
        <v>3.7850000858306885</v>
      </c>
      <c r="S24" s="207">
        <v>3.500999927520752</v>
      </c>
      <c r="T24" s="207">
        <v>2.88100004196167</v>
      </c>
      <c r="U24" s="207">
        <v>2.3340001106262207</v>
      </c>
      <c r="V24" s="207">
        <v>2.0920000076293945</v>
      </c>
      <c r="W24" s="207">
        <v>1.996999979019165</v>
      </c>
      <c r="X24" s="207">
        <v>2.049999952316284</v>
      </c>
      <c r="Y24" s="207">
        <v>2.3340001106262207</v>
      </c>
      <c r="Z24" s="214">
        <f t="shared" si="0"/>
        <v>2.6719583217054605</v>
      </c>
      <c r="AA24" s="151">
        <v>7.610000133514404</v>
      </c>
      <c r="AB24" s="152" t="s">
        <v>113</v>
      </c>
      <c r="AC24" s="2">
        <v>22</v>
      </c>
      <c r="AD24" s="151">
        <v>-0.640999972820282</v>
      </c>
      <c r="AE24" s="253" t="s">
        <v>60</v>
      </c>
      <c r="AF24" s="1"/>
    </row>
    <row r="25" spans="1:32" ht="11.25" customHeight="1">
      <c r="A25" s="215">
        <v>23</v>
      </c>
      <c r="B25" s="207">
        <v>2.4179999828338623</v>
      </c>
      <c r="C25" s="207">
        <v>2.4600000381469727</v>
      </c>
      <c r="D25" s="207">
        <v>2.513000011444092</v>
      </c>
      <c r="E25" s="207">
        <v>2.618000030517578</v>
      </c>
      <c r="F25" s="207">
        <v>2.944000005722046</v>
      </c>
      <c r="G25" s="207">
        <v>3.690999984741211</v>
      </c>
      <c r="H25" s="207">
        <v>3.1649999618530273</v>
      </c>
      <c r="I25" s="207">
        <v>5.281000137329102</v>
      </c>
      <c r="J25" s="207">
        <v>9.119999885559082</v>
      </c>
      <c r="K25" s="207">
        <v>8.680000305175781</v>
      </c>
      <c r="L25" s="207">
        <v>5.436999797821045</v>
      </c>
      <c r="M25" s="207">
        <v>3.921999931335449</v>
      </c>
      <c r="N25" s="207">
        <v>3.3329999446868896</v>
      </c>
      <c r="O25" s="207">
        <v>4.23799991607666</v>
      </c>
      <c r="P25" s="207">
        <v>4.090000152587891</v>
      </c>
      <c r="Q25" s="207">
        <v>3.312000036239624</v>
      </c>
      <c r="R25" s="207">
        <v>2.9649999141693115</v>
      </c>
      <c r="S25" s="207">
        <v>1.9869999885559082</v>
      </c>
      <c r="T25" s="207">
        <v>3.4170000553131104</v>
      </c>
      <c r="U25" s="207">
        <v>2.007999897003174</v>
      </c>
      <c r="V25" s="207">
        <v>2.88100004196167</v>
      </c>
      <c r="W25" s="207">
        <v>2.7019999027252197</v>
      </c>
      <c r="X25" s="207">
        <v>2.3440001010894775</v>
      </c>
      <c r="Y25" s="207">
        <v>2.5969998836517334</v>
      </c>
      <c r="Z25" s="214">
        <f t="shared" si="0"/>
        <v>3.6717916627724967</v>
      </c>
      <c r="AA25" s="151">
        <v>10.710000038146973</v>
      </c>
      <c r="AB25" s="152" t="s">
        <v>12</v>
      </c>
      <c r="AC25" s="2">
        <v>23</v>
      </c>
      <c r="AD25" s="151">
        <v>1.6920000314712524</v>
      </c>
      <c r="AE25" s="253" t="s">
        <v>114</v>
      </c>
      <c r="AF25" s="1"/>
    </row>
    <row r="26" spans="1:32" ht="11.25" customHeight="1">
      <c r="A26" s="215">
        <v>24</v>
      </c>
      <c r="B26" s="207">
        <v>2.4600000381469727</v>
      </c>
      <c r="C26" s="207">
        <v>1.6080000400543213</v>
      </c>
      <c r="D26" s="207">
        <v>1.8289999961853027</v>
      </c>
      <c r="E26" s="207">
        <v>2.0920000076293945</v>
      </c>
      <c r="F26" s="207">
        <v>2.0179998874664307</v>
      </c>
      <c r="G26" s="207">
        <v>1.3880000114440918</v>
      </c>
      <c r="H26" s="207">
        <v>1.6399999856948853</v>
      </c>
      <c r="I26" s="207">
        <v>1.5140000581741333</v>
      </c>
      <c r="J26" s="207">
        <v>2.0290000438690186</v>
      </c>
      <c r="K26" s="207">
        <v>1.902999997138977</v>
      </c>
      <c r="L26" s="207">
        <v>1.4930000305175781</v>
      </c>
      <c r="M26" s="207">
        <v>1.8289999961853027</v>
      </c>
      <c r="N26" s="207">
        <v>1.409000039100647</v>
      </c>
      <c r="O26" s="207">
        <v>1.902999997138977</v>
      </c>
      <c r="P26" s="207">
        <v>1.156000018119812</v>
      </c>
      <c r="Q26" s="207">
        <v>0.4519999921321869</v>
      </c>
      <c r="R26" s="207">
        <v>0.2840000092983246</v>
      </c>
      <c r="S26" s="207">
        <v>0.23100000619888306</v>
      </c>
      <c r="T26" s="207">
        <v>0</v>
      </c>
      <c r="U26" s="207">
        <v>-0.010999999940395355</v>
      </c>
      <c r="V26" s="207">
        <v>-0.3149999976158142</v>
      </c>
      <c r="W26" s="207">
        <v>-1.0820000171661377</v>
      </c>
      <c r="X26" s="207">
        <v>-2.0910000801086426</v>
      </c>
      <c r="Y26" s="207">
        <v>-2.364000082015991</v>
      </c>
      <c r="Z26" s="214">
        <f t="shared" si="0"/>
        <v>0.8906249990686774</v>
      </c>
      <c r="AA26" s="151">
        <v>3.74399995803833</v>
      </c>
      <c r="AB26" s="152" t="s">
        <v>115</v>
      </c>
      <c r="AC26" s="2">
        <v>24</v>
      </c>
      <c r="AD26" s="151">
        <v>-2.4790000915527344</v>
      </c>
      <c r="AE26" s="253" t="s">
        <v>116</v>
      </c>
      <c r="AF26" s="1"/>
    </row>
    <row r="27" spans="1:32" ht="11.25" customHeight="1">
      <c r="A27" s="215">
        <v>25</v>
      </c>
      <c r="B27" s="207">
        <v>-3.6649999618530273</v>
      </c>
      <c r="C27" s="207">
        <v>-4.421000003814697</v>
      </c>
      <c r="D27" s="207">
        <v>-4.820000171661377</v>
      </c>
      <c r="E27" s="207">
        <v>-4.505000114440918</v>
      </c>
      <c r="F27" s="207">
        <v>-4.736000061035156</v>
      </c>
      <c r="G27" s="207">
        <v>-5.166999816894531</v>
      </c>
      <c r="H27" s="207">
        <v>-4.663000106811523</v>
      </c>
      <c r="I27" s="207">
        <v>0.11599999666213989</v>
      </c>
      <c r="J27" s="207">
        <v>6.072000026702881</v>
      </c>
      <c r="K27" s="207">
        <v>8.609999656677246</v>
      </c>
      <c r="L27" s="207">
        <v>9.609999656677246</v>
      </c>
      <c r="M27" s="207">
        <v>9.1899995803833</v>
      </c>
      <c r="N27" s="207">
        <v>10.020000457763672</v>
      </c>
      <c r="O27" s="207">
        <v>5.353000164031982</v>
      </c>
      <c r="P27" s="207">
        <v>5.00600004196167</v>
      </c>
      <c r="Q27" s="207">
        <v>4.973999977111816</v>
      </c>
      <c r="R27" s="207">
        <v>3.0380001068115234</v>
      </c>
      <c r="S27" s="207">
        <v>0.9769999980926514</v>
      </c>
      <c r="T27" s="207">
        <v>-0.1469999998807907</v>
      </c>
      <c r="U27" s="207">
        <v>-0.6200000047683716</v>
      </c>
      <c r="V27" s="207">
        <v>-0.871999979019165</v>
      </c>
      <c r="W27" s="207">
        <v>-1.1979999542236328</v>
      </c>
      <c r="X27" s="207">
        <v>-1.5859999656677246</v>
      </c>
      <c r="Y27" s="207">
        <v>-1.7230000495910645</v>
      </c>
      <c r="Z27" s="214">
        <f t="shared" si="0"/>
        <v>1.0351249780505896</v>
      </c>
      <c r="AA27" s="151">
        <v>10.050000190734863</v>
      </c>
      <c r="AB27" s="152" t="s">
        <v>117</v>
      </c>
      <c r="AC27" s="2">
        <v>25</v>
      </c>
      <c r="AD27" s="151">
        <v>-5.323999881744385</v>
      </c>
      <c r="AE27" s="253" t="s">
        <v>118</v>
      </c>
      <c r="AF27" s="1"/>
    </row>
    <row r="28" spans="1:32" ht="11.25" customHeight="1">
      <c r="A28" s="215">
        <v>26</v>
      </c>
      <c r="B28" s="207">
        <v>-1.7860000133514404</v>
      </c>
      <c r="C28" s="207">
        <v>-1.9429999589920044</v>
      </c>
      <c r="D28" s="207">
        <v>-2.0169999599456787</v>
      </c>
      <c r="E28" s="207">
        <v>-2.2269999980926514</v>
      </c>
      <c r="F28" s="207">
        <v>-2.2899999618530273</v>
      </c>
      <c r="G28" s="207">
        <v>-1.4609999656677246</v>
      </c>
      <c r="H28" s="207">
        <v>-0.2840000092983246</v>
      </c>
      <c r="I28" s="207">
        <v>1.4299999475479126</v>
      </c>
      <c r="J28" s="207">
        <v>3.513000011444092</v>
      </c>
      <c r="K28" s="207">
        <v>5.618000030517578</v>
      </c>
      <c r="L28" s="207">
        <v>7.150000095367432</v>
      </c>
      <c r="M28" s="207">
        <v>6.682000160217285</v>
      </c>
      <c r="N28" s="207">
        <v>8.149999618530273</v>
      </c>
      <c r="O28" s="207">
        <v>7.380000114440918</v>
      </c>
      <c r="P28" s="207">
        <v>6.618000030517578</v>
      </c>
      <c r="Q28" s="207">
        <v>6.238999843597412</v>
      </c>
      <c r="R28" s="207">
        <v>4.658999919891357</v>
      </c>
      <c r="S28" s="207">
        <v>3.5329999923706055</v>
      </c>
      <c r="T28" s="207">
        <v>3.0920000076293945</v>
      </c>
      <c r="U28" s="207">
        <v>2.986999988555908</v>
      </c>
      <c r="V28" s="207">
        <v>2.428999900817871</v>
      </c>
      <c r="W28" s="207">
        <v>1.7769999504089355</v>
      </c>
      <c r="X28" s="207">
        <v>1.3880000114440918</v>
      </c>
      <c r="Y28" s="207">
        <v>1.0299999713897705</v>
      </c>
      <c r="Z28" s="214">
        <f t="shared" si="0"/>
        <v>2.5694583219786487</v>
      </c>
      <c r="AA28" s="151">
        <v>8.779999732971191</v>
      </c>
      <c r="AB28" s="152" t="s">
        <v>119</v>
      </c>
      <c r="AC28" s="2">
        <v>26</v>
      </c>
      <c r="AD28" s="151">
        <v>-2.3529999256134033</v>
      </c>
      <c r="AE28" s="253" t="s">
        <v>120</v>
      </c>
      <c r="AF28" s="1"/>
    </row>
    <row r="29" spans="1:32" ht="11.25" customHeight="1">
      <c r="A29" s="215">
        <v>27</v>
      </c>
      <c r="B29" s="207">
        <v>0.925000011920929</v>
      </c>
      <c r="C29" s="207">
        <v>2.6710000038146973</v>
      </c>
      <c r="D29" s="207">
        <v>1.819000005722046</v>
      </c>
      <c r="E29" s="207">
        <v>2.88100004196167</v>
      </c>
      <c r="F29" s="207">
        <v>2.7660000324249268</v>
      </c>
      <c r="G29" s="207">
        <v>0.5149999856948853</v>
      </c>
      <c r="H29" s="207">
        <v>0.5149999856948853</v>
      </c>
      <c r="I29" s="207">
        <v>3.680999994277954</v>
      </c>
      <c r="J29" s="207">
        <v>7.5</v>
      </c>
      <c r="K29" s="207">
        <v>8.920000076293945</v>
      </c>
      <c r="L29" s="207">
        <v>10.109999656677246</v>
      </c>
      <c r="M29" s="207">
        <v>10.550000190734863</v>
      </c>
      <c r="N29" s="207">
        <v>9.640000343322754</v>
      </c>
      <c r="O29" s="207">
        <v>8.40999984741211</v>
      </c>
      <c r="P29" s="207">
        <v>5.583000183105469</v>
      </c>
      <c r="Q29" s="207">
        <v>4.046999931335449</v>
      </c>
      <c r="R29" s="207">
        <v>2.5329999923706055</v>
      </c>
      <c r="S29" s="207">
        <v>1.1239999532699585</v>
      </c>
      <c r="T29" s="207">
        <v>0.009999999776482582</v>
      </c>
      <c r="U29" s="207">
        <v>-0.3569999933242798</v>
      </c>
      <c r="V29" s="207">
        <v>-0.6200000047683716</v>
      </c>
      <c r="W29" s="207">
        <v>-0.4830000102519989</v>
      </c>
      <c r="X29" s="207">
        <v>-1.2079999446868896</v>
      </c>
      <c r="Y29" s="207">
        <v>-1.628000020980835</v>
      </c>
      <c r="Z29" s="214">
        <f t="shared" si="0"/>
        <v>3.329333344241604</v>
      </c>
      <c r="AA29" s="151">
        <v>10.579999923706055</v>
      </c>
      <c r="AB29" s="152" t="s">
        <v>121</v>
      </c>
      <c r="AC29" s="2">
        <v>27</v>
      </c>
      <c r="AD29" s="151">
        <v>-1.6490000486373901</v>
      </c>
      <c r="AE29" s="253" t="s">
        <v>14</v>
      </c>
      <c r="AF29" s="1"/>
    </row>
    <row r="30" spans="1:32" ht="11.25" customHeight="1">
      <c r="A30" s="215">
        <v>28</v>
      </c>
      <c r="B30" s="207">
        <v>-1.4500000476837158</v>
      </c>
      <c r="C30" s="207">
        <v>-1.4600000381469727</v>
      </c>
      <c r="D30" s="207">
        <v>-1.5230000019073486</v>
      </c>
      <c r="E30" s="207">
        <v>-1.4809999465942383</v>
      </c>
      <c r="F30" s="207">
        <v>-1.9119999408721924</v>
      </c>
      <c r="G30" s="207">
        <v>-3.244999885559082</v>
      </c>
      <c r="H30" s="207">
        <v>-4.053999900817871</v>
      </c>
      <c r="I30" s="207">
        <v>0.5360000133514404</v>
      </c>
      <c r="J30" s="207">
        <v>6.366000175476074</v>
      </c>
      <c r="K30" s="207">
        <v>9.300000190734863</v>
      </c>
      <c r="L30" s="207">
        <v>8.880000114440918</v>
      </c>
      <c r="M30" s="207">
        <v>9.0600004196167</v>
      </c>
      <c r="N30" s="207">
        <v>8.829999923706055</v>
      </c>
      <c r="O30" s="207">
        <v>7.949999809265137</v>
      </c>
      <c r="P30" s="207">
        <v>5.172999858856201</v>
      </c>
      <c r="Q30" s="207">
        <v>3.8369998931884766</v>
      </c>
      <c r="R30" s="207">
        <v>2.0280001163482666</v>
      </c>
      <c r="S30" s="207">
        <v>0.0949999988079071</v>
      </c>
      <c r="T30" s="207">
        <v>-0.7350000143051147</v>
      </c>
      <c r="U30" s="207">
        <v>-1.3339999914169312</v>
      </c>
      <c r="V30" s="207">
        <v>-1.3339999914169312</v>
      </c>
      <c r="W30" s="207">
        <v>-1.3240000009536743</v>
      </c>
      <c r="X30" s="207">
        <v>0.15800000727176666</v>
      </c>
      <c r="Y30" s="207">
        <v>0.7360000014305115</v>
      </c>
      <c r="Z30" s="214">
        <f t="shared" si="0"/>
        <v>1.79570836511751</v>
      </c>
      <c r="AA30" s="151">
        <v>9.869999885559082</v>
      </c>
      <c r="AB30" s="152" t="s">
        <v>122</v>
      </c>
      <c r="AC30" s="2">
        <v>28</v>
      </c>
      <c r="AD30" s="151">
        <v>-4.178999900817871</v>
      </c>
      <c r="AE30" s="253" t="s">
        <v>123</v>
      </c>
      <c r="AF30" s="1"/>
    </row>
    <row r="31" spans="1:32" ht="11.25" customHeight="1">
      <c r="A31" s="215">
        <v>29</v>
      </c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14"/>
      <c r="AA31" s="151"/>
      <c r="AB31" s="152"/>
      <c r="AC31" s="2"/>
      <c r="AD31" s="151"/>
      <c r="AE31" s="253"/>
      <c r="AF31" s="1"/>
    </row>
    <row r="32" spans="1:32" ht="11.25" customHeight="1">
      <c r="A32" s="215">
        <v>30</v>
      </c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14"/>
      <c r="AA32" s="151"/>
      <c r="AB32" s="152"/>
      <c r="AC32" s="2"/>
      <c r="AD32" s="151"/>
      <c r="AE32" s="253"/>
      <c r="AF32" s="1"/>
    </row>
    <row r="33" spans="1:32" ht="11.25" customHeight="1">
      <c r="A33" s="215">
        <v>31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14"/>
      <c r="AA33" s="151"/>
      <c r="AB33" s="152"/>
      <c r="AC33" s="2"/>
      <c r="AD33" s="151"/>
      <c r="AE33" s="253"/>
      <c r="AF33" s="1"/>
    </row>
    <row r="34" spans="1:32" ht="15" customHeight="1">
      <c r="A34" s="216" t="s">
        <v>64</v>
      </c>
      <c r="B34" s="217">
        <f aca="true" t="shared" si="1" ref="B34:Q34">AVERAGE(B3:B33)</f>
        <v>0.2192142843934042</v>
      </c>
      <c r="C34" s="217">
        <f t="shared" si="1"/>
        <v>0.06742856638239962</v>
      </c>
      <c r="D34" s="217">
        <f t="shared" si="1"/>
        <v>-0.1502142883837223</v>
      </c>
      <c r="E34" s="217">
        <f t="shared" si="1"/>
        <v>-0.17371429449745587</v>
      </c>
      <c r="F34" s="217">
        <f t="shared" si="1"/>
        <v>-0.5029285715094635</v>
      </c>
      <c r="G34" s="217">
        <f t="shared" si="1"/>
        <v>-0.675892850118024</v>
      </c>
      <c r="H34" s="217">
        <f t="shared" si="1"/>
        <v>-0.6285356848633715</v>
      </c>
      <c r="I34" s="217">
        <f t="shared" si="1"/>
        <v>2.2711428594110266</v>
      </c>
      <c r="J34" s="217">
        <f t="shared" si="1"/>
        <v>6.161892856870379</v>
      </c>
      <c r="K34" s="217">
        <f t="shared" si="1"/>
        <v>7.624892860651016</v>
      </c>
      <c r="L34" s="217">
        <f t="shared" si="1"/>
        <v>8.330357134342194</v>
      </c>
      <c r="M34" s="217">
        <f t="shared" si="1"/>
        <v>8.274035717759814</v>
      </c>
      <c r="N34" s="217">
        <f t="shared" si="1"/>
        <v>7.812892884016037</v>
      </c>
      <c r="O34" s="217">
        <f t="shared" si="1"/>
        <v>6.710607115711484</v>
      </c>
      <c r="P34" s="217">
        <f t="shared" si="1"/>
        <v>5.506178604704993</v>
      </c>
      <c r="Q34" s="217">
        <f t="shared" si="1"/>
        <v>4.689749984868935</v>
      </c>
      <c r="R34" s="217">
        <f>AVERAGE(R3:R33)</f>
        <v>3.4672142852629935</v>
      </c>
      <c r="S34" s="217">
        <f aca="true" t="shared" si="2" ref="S34:Y34">AVERAGE(S3:S33)</f>
        <v>2.055500006103622</v>
      </c>
      <c r="T34" s="217">
        <f t="shared" si="2"/>
        <v>1.5652857052295335</v>
      </c>
      <c r="U34" s="217">
        <f t="shared" si="2"/>
        <v>1.1423214228291596</v>
      </c>
      <c r="V34" s="217">
        <f t="shared" si="2"/>
        <v>0.9377500027018998</v>
      </c>
      <c r="W34" s="217">
        <f t="shared" si="2"/>
        <v>0.7246071541282747</v>
      </c>
      <c r="X34" s="217">
        <f t="shared" si="2"/>
        <v>0.5330000026151538</v>
      </c>
      <c r="Y34" s="217">
        <f t="shared" si="2"/>
        <v>0.404999994872404</v>
      </c>
      <c r="Z34" s="217">
        <f>AVERAGE(B3:Y33)</f>
        <v>2.765324406395112</v>
      </c>
      <c r="AA34" s="218">
        <f>(AVERAGE(最高))</f>
        <v>9.782178589275905</v>
      </c>
      <c r="AB34" s="219"/>
      <c r="AC34" s="220"/>
      <c r="AD34" s="218">
        <f>(AVERAGE(最低))</f>
        <v>-1.6632500093962466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65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66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67</v>
      </c>
      <c r="B38" s="201"/>
      <c r="C38" s="201"/>
      <c r="D38" s="154">
        <f>COUNTIF(mean,"&gt;=25")</f>
        <v>0</v>
      </c>
      <c r="E38" s="197"/>
      <c r="F38" s="197"/>
      <c r="G38" s="197"/>
      <c r="H38" s="197"/>
      <c r="I38" s="197"/>
    </row>
    <row r="39" spans="1:9" ht="11.25" customHeight="1">
      <c r="A39" s="198" t="s">
        <v>68</v>
      </c>
      <c r="B39" s="199"/>
      <c r="C39" s="199"/>
      <c r="D39" s="153">
        <f>COUNTIF(最低,"&lt;0")</f>
        <v>23</v>
      </c>
      <c r="E39" s="197"/>
      <c r="F39" s="197"/>
      <c r="G39" s="197"/>
      <c r="H39" s="197"/>
      <c r="I39" s="197"/>
    </row>
    <row r="40" spans="1:9" ht="11.25" customHeight="1">
      <c r="A40" s="200" t="s">
        <v>69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70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71</v>
      </c>
      <c r="B42" s="201"/>
      <c r="C42" s="201"/>
      <c r="D42" s="154">
        <f>COUNTIF(最高,"&gt;=25")</f>
        <v>0</v>
      </c>
      <c r="E42" s="197"/>
      <c r="F42" s="197"/>
      <c r="G42" s="197"/>
      <c r="H42" s="197"/>
      <c r="I42" s="197"/>
    </row>
    <row r="43" spans="1:9" ht="11.25" customHeight="1">
      <c r="A43" s="202" t="s">
        <v>72</v>
      </c>
      <c r="B43" s="203"/>
      <c r="C43" s="203"/>
      <c r="D43" s="155">
        <f>COUNTIF(最高,"&gt;=30")</f>
        <v>0</v>
      </c>
      <c r="E43" s="197"/>
      <c r="F43" s="197"/>
      <c r="G43" s="197"/>
      <c r="H43" s="197"/>
      <c r="I43" s="197"/>
    </row>
    <row r="44" spans="1:9" ht="11.25" customHeight="1">
      <c r="A44" s="197" t="s">
        <v>73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74</v>
      </c>
      <c r="B45" s="204"/>
      <c r="C45" s="204" t="s">
        <v>4</v>
      </c>
      <c r="D45" s="206" t="s">
        <v>7</v>
      </c>
      <c r="E45" s="197"/>
      <c r="F45" s="205" t="s">
        <v>75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15.8100004196167</v>
      </c>
      <c r="C46" s="3">
        <v>8</v>
      </c>
      <c r="D46" s="159" t="s">
        <v>87</v>
      </c>
      <c r="E46" s="197"/>
      <c r="F46" s="156"/>
      <c r="G46" s="157">
        <f>MIN(最低)</f>
        <v>-5.593999862670898</v>
      </c>
      <c r="H46" s="3">
        <v>2</v>
      </c>
      <c r="I46" s="255" t="s">
        <v>52</v>
      </c>
    </row>
    <row r="47" spans="1:9" ht="11.25" customHeight="1">
      <c r="A47" s="160"/>
      <c r="B47" s="161"/>
      <c r="C47" s="158"/>
      <c r="D47" s="162"/>
      <c r="E47" s="197"/>
      <c r="F47" s="160"/>
      <c r="G47" s="161"/>
      <c r="H47" s="167"/>
      <c r="I47" s="168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2003</v>
      </c>
      <c r="AA1" s="1" t="s">
        <v>2</v>
      </c>
      <c r="AB1" s="226">
        <v>3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0.009999999776482582</v>
      </c>
      <c r="C3" s="207">
        <v>0.4729999899864197</v>
      </c>
      <c r="D3" s="207">
        <v>0.9980000257492065</v>
      </c>
      <c r="E3" s="207">
        <v>1.0089999437332153</v>
      </c>
      <c r="F3" s="207">
        <v>2.6600000858306885</v>
      </c>
      <c r="G3" s="207">
        <v>2.071000099182129</v>
      </c>
      <c r="H3" s="207">
        <v>3.1019999980926514</v>
      </c>
      <c r="I3" s="207">
        <v>7.079999923706055</v>
      </c>
      <c r="J3" s="207">
        <v>7.920000076293945</v>
      </c>
      <c r="K3" s="207">
        <v>8.180000305175781</v>
      </c>
      <c r="L3" s="207">
        <v>8.119999885559082</v>
      </c>
      <c r="M3" s="207">
        <v>7.320000171661377</v>
      </c>
      <c r="N3" s="207">
        <v>6.997000217437744</v>
      </c>
      <c r="O3" s="207">
        <v>6.892000198364258</v>
      </c>
      <c r="P3" s="207">
        <v>6.934000015258789</v>
      </c>
      <c r="Q3" s="207">
        <v>7.619999885559082</v>
      </c>
      <c r="R3" s="207">
        <v>7.699999809265137</v>
      </c>
      <c r="S3" s="207">
        <v>8.149999618530273</v>
      </c>
      <c r="T3" s="207">
        <v>8.5</v>
      </c>
      <c r="U3" s="207">
        <v>8.970000267028809</v>
      </c>
      <c r="V3" s="207">
        <v>9.520000457763672</v>
      </c>
      <c r="W3" s="207">
        <v>9.899999618530273</v>
      </c>
      <c r="X3" s="207">
        <v>10.550000190734863</v>
      </c>
      <c r="Y3" s="207">
        <v>10.899999618530273</v>
      </c>
      <c r="Z3" s="214">
        <f aca="true" t="shared" si="0" ref="Z3:Z33">AVERAGE(B3:Y3)</f>
        <v>6.315666683406259</v>
      </c>
      <c r="AA3" s="151">
        <v>10.899999618530273</v>
      </c>
      <c r="AB3" s="152" t="s">
        <v>60</v>
      </c>
      <c r="AC3" s="2">
        <v>1</v>
      </c>
      <c r="AD3" s="151">
        <v>-0.05299999937415123</v>
      </c>
      <c r="AE3" s="253" t="s">
        <v>124</v>
      </c>
      <c r="AF3" s="1"/>
    </row>
    <row r="4" spans="1:32" ht="11.25" customHeight="1">
      <c r="A4" s="215">
        <v>2</v>
      </c>
      <c r="B4" s="207">
        <v>10.680000305175781</v>
      </c>
      <c r="C4" s="207">
        <v>7.599999904632568</v>
      </c>
      <c r="D4" s="207">
        <v>7.070000171661377</v>
      </c>
      <c r="E4" s="207">
        <v>6.374000072479248</v>
      </c>
      <c r="F4" s="207">
        <v>6.385000228881836</v>
      </c>
      <c r="G4" s="207">
        <v>6.14300012588501</v>
      </c>
      <c r="H4" s="207">
        <v>6.64900016784668</v>
      </c>
      <c r="I4" s="207">
        <v>7.630000114440918</v>
      </c>
      <c r="J4" s="207">
        <v>8.550000190734863</v>
      </c>
      <c r="K4" s="207">
        <v>11.210000038146973</v>
      </c>
      <c r="L4" s="207">
        <v>11</v>
      </c>
      <c r="M4" s="207">
        <v>14.40999984741211</v>
      </c>
      <c r="N4" s="207">
        <v>13.75</v>
      </c>
      <c r="O4" s="207">
        <v>12.869999885559082</v>
      </c>
      <c r="P4" s="207">
        <v>10.380000114440918</v>
      </c>
      <c r="Q4" s="207">
        <v>9.380000114440918</v>
      </c>
      <c r="R4" s="207">
        <v>8.300000190734863</v>
      </c>
      <c r="S4" s="208">
        <v>7.420000076293945</v>
      </c>
      <c r="T4" s="207">
        <v>3.868000030517578</v>
      </c>
      <c r="U4" s="207">
        <v>2.059000015258789</v>
      </c>
      <c r="V4" s="207">
        <v>1.8179999589920044</v>
      </c>
      <c r="W4" s="207">
        <v>1.659999966621399</v>
      </c>
      <c r="X4" s="207">
        <v>1.3760000467300415</v>
      </c>
      <c r="Y4" s="207">
        <v>0.8090000152587891</v>
      </c>
      <c r="Z4" s="214">
        <f t="shared" si="0"/>
        <v>7.391291732589404</v>
      </c>
      <c r="AA4" s="151">
        <v>14.800000190734863</v>
      </c>
      <c r="AB4" s="152" t="s">
        <v>125</v>
      </c>
      <c r="AC4" s="2">
        <v>2</v>
      </c>
      <c r="AD4" s="151">
        <v>0.7139999866485596</v>
      </c>
      <c r="AE4" s="253" t="s">
        <v>126</v>
      </c>
      <c r="AF4" s="1"/>
    </row>
    <row r="5" spans="1:32" ht="11.25" customHeight="1">
      <c r="A5" s="215">
        <v>3</v>
      </c>
      <c r="B5" s="207">
        <v>0.8619999885559082</v>
      </c>
      <c r="C5" s="207">
        <v>1.5870000123977661</v>
      </c>
      <c r="D5" s="207">
        <v>1.7760000228881836</v>
      </c>
      <c r="E5" s="207">
        <v>1.8389999866485596</v>
      </c>
      <c r="F5" s="207">
        <v>2.2070000171661377</v>
      </c>
      <c r="G5" s="207">
        <v>2.2179999351501465</v>
      </c>
      <c r="H5" s="207">
        <v>3.3429999351501465</v>
      </c>
      <c r="I5" s="207">
        <v>4.910999774932861</v>
      </c>
      <c r="J5" s="207">
        <v>5.880000114440918</v>
      </c>
      <c r="K5" s="207">
        <v>6.447999954223633</v>
      </c>
      <c r="L5" s="207">
        <v>11.65999984741211</v>
      </c>
      <c r="M5" s="207">
        <v>13.279999732971191</v>
      </c>
      <c r="N5" s="207">
        <v>10.9399995803833</v>
      </c>
      <c r="O5" s="207">
        <v>9.779999732971191</v>
      </c>
      <c r="P5" s="207">
        <v>9.699999809265137</v>
      </c>
      <c r="Q5" s="207">
        <v>9.90999984741211</v>
      </c>
      <c r="R5" s="207">
        <v>9.029999732971191</v>
      </c>
      <c r="S5" s="207">
        <v>7.909999847412109</v>
      </c>
      <c r="T5" s="207">
        <v>6.984000205993652</v>
      </c>
      <c r="U5" s="207">
        <v>7.130000114440918</v>
      </c>
      <c r="V5" s="207">
        <v>5.826000213623047</v>
      </c>
      <c r="W5" s="207">
        <v>4.984000205993652</v>
      </c>
      <c r="X5" s="207">
        <v>4.616000175476074</v>
      </c>
      <c r="Y5" s="207">
        <v>3.7320001125335693</v>
      </c>
      <c r="Z5" s="214">
        <f t="shared" si="0"/>
        <v>6.106374954183896</v>
      </c>
      <c r="AA5" s="151">
        <v>14.1899995803833</v>
      </c>
      <c r="AB5" s="152" t="s">
        <v>127</v>
      </c>
      <c r="AC5" s="2">
        <v>3</v>
      </c>
      <c r="AD5" s="151">
        <v>0.7139999866485596</v>
      </c>
      <c r="AE5" s="253" t="s">
        <v>128</v>
      </c>
      <c r="AF5" s="1"/>
    </row>
    <row r="6" spans="1:32" ht="11.25" customHeight="1">
      <c r="A6" s="215">
        <v>4</v>
      </c>
      <c r="B6" s="207">
        <v>2.7219998836517334</v>
      </c>
      <c r="C6" s="207">
        <v>2.5859999656677246</v>
      </c>
      <c r="D6" s="207">
        <v>1.8389999866485596</v>
      </c>
      <c r="E6" s="207">
        <v>1.2510000467300415</v>
      </c>
      <c r="F6" s="207">
        <v>0.49399998784065247</v>
      </c>
      <c r="G6" s="207">
        <v>-0.03200000151991844</v>
      </c>
      <c r="H6" s="207">
        <v>-0.3050000071525574</v>
      </c>
      <c r="I6" s="207">
        <v>1.1770000457763672</v>
      </c>
      <c r="J6" s="207">
        <v>5.710999965667725</v>
      </c>
      <c r="K6" s="207">
        <v>6.543000221252441</v>
      </c>
      <c r="L6" s="207">
        <v>5.541999816894531</v>
      </c>
      <c r="M6" s="207">
        <v>5.3420000076293945</v>
      </c>
      <c r="N6" s="207">
        <v>2.9739999771118164</v>
      </c>
      <c r="O6" s="207">
        <v>2.7960000038146973</v>
      </c>
      <c r="P6" s="207">
        <v>2.196000099182129</v>
      </c>
      <c r="Q6" s="207">
        <v>1.0399999618530273</v>
      </c>
      <c r="R6" s="207">
        <v>0.3149999976158142</v>
      </c>
      <c r="S6" s="207">
        <v>-0.27300000190734863</v>
      </c>
      <c r="T6" s="207">
        <v>-0.7250000238418579</v>
      </c>
      <c r="U6" s="207">
        <v>-1.5750000476837158</v>
      </c>
      <c r="V6" s="207">
        <v>-2.194999933242798</v>
      </c>
      <c r="W6" s="207">
        <v>-2.803999900817871</v>
      </c>
      <c r="X6" s="207">
        <v>-3.6010000705718994</v>
      </c>
      <c r="Y6" s="207">
        <v>-4.020999908447266</v>
      </c>
      <c r="Z6" s="214">
        <f t="shared" si="0"/>
        <v>1.1248750030063093</v>
      </c>
      <c r="AA6" s="151">
        <v>7.340000152587891</v>
      </c>
      <c r="AB6" s="152" t="s">
        <v>129</v>
      </c>
      <c r="AC6" s="2">
        <v>4</v>
      </c>
      <c r="AD6" s="151">
        <v>-4.031000137329102</v>
      </c>
      <c r="AE6" s="253" t="s">
        <v>130</v>
      </c>
      <c r="AF6" s="1"/>
    </row>
    <row r="7" spans="1:32" ht="11.25" customHeight="1">
      <c r="A7" s="215">
        <v>5</v>
      </c>
      <c r="B7" s="207">
        <v>-3.759000062942505</v>
      </c>
      <c r="C7" s="207">
        <v>-3.747999906539917</v>
      </c>
      <c r="D7" s="207">
        <v>-3.3919999599456787</v>
      </c>
      <c r="E7" s="207">
        <v>-3.8429999351501465</v>
      </c>
      <c r="F7" s="207">
        <v>-4.168000221252441</v>
      </c>
      <c r="G7" s="207">
        <v>-4.85099983215332</v>
      </c>
      <c r="H7" s="207">
        <v>-4.23199987411499</v>
      </c>
      <c r="I7" s="207">
        <v>-0.23100000619888306</v>
      </c>
      <c r="J7" s="207">
        <v>5.048999786376953</v>
      </c>
      <c r="K7" s="207">
        <v>5.74399995803833</v>
      </c>
      <c r="L7" s="207">
        <v>5.51200008392334</v>
      </c>
      <c r="M7" s="207">
        <v>5.995999813079834</v>
      </c>
      <c r="N7" s="207">
        <v>7.210000038146973</v>
      </c>
      <c r="O7" s="207">
        <v>6.331999778747559</v>
      </c>
      <c r="P7" s="207">
        <v>6.015999794006348</v>
      </c>
      <c r="Q7" s="207">
        <v>3.680000066757202</v>
      </c>
      <c r="R7" s="207">
        <v>3.312000036239624</v>
      </c>
      <c r="S7" s="207">
        <v>0.9559999704360962</v>
      </c>
      <c r="T7" s="207">
        <v>-0.4519999921321869</v>
      </c>
      <c r="U7" s="207">
        <v>-0.9559999704360962</v>
      </c>
      <c r="V7" s="207">
        <v>-1.0399999618530273</v>
      </c>
      <c r="W7" s="207">
        <v>-0.8930000066757202</v>
      </c>
      <c r="X7" s="207">
        <v>-1.0299999713897705</v>
      </c>
      <c r="Y7" s="207">
        <v>-1.753999948501587</v>
      </c>
      <c r="Z7" s="214">
        <f t="shared" si="0"/>
        <v>0.6440833198527495</v>
      </c>
      <c r="AA7" s="151">
        <v>8.260000228881836</v>
      </c>
      <c r="AB7" s="152" t="s">
        <v>131</v>
      </c>
      <c r="AC7" s="2">
        <v>5</v>
      </c>
      <c r="AD7" s="151">
        <v>-4.986999988555908</v>
      </c>
      <c r="AE7" s="253" t="s">
        <v>106</v>
      </c>
      <c r="AF7" s="1"/>
    </row>
    <row r="8" spans="1:32" ht="11.25" customHeight="1">
      <c r="A8" s="215">
        <v>6</v>
      </c>
      <c r="B8" s="207">
        <v>-2.0480000972747803</v>
      </c>
      <c r="C8" s="207">
        <v>-2.2790000438690186</v>
      </c>
      <c r="D8" s="207">
        <v>-2.3320000171661377</v>
      </c>
      <c r="E8" s="207">
        <v>-2.0380001068115234</v>
      </c>
      <c r="F8" s="207">
        <v>-1.7020000219345093</v>
      </c>
      <c r="G8" s="207">
        <v>-1.8489999771118164</v>
      </c>
      <c r="H8" s="207">
        <v>-0.8410000205039978</v>
      </c>
      <c r="I8" s="207">
        <v>2.3970000743865967</v>
      </c>
      <c r="J8" s="207">
        <v>7.150000095367432</v>
      </c>
      <c r="K8" s="207">
        <v>8.729999542236328</v>
      </c>
      <c r="L8" s="207">
        <v>9.75</v>
      </c>
      <c r="M8" s="207">
        <v>8.380000114440918</v>
      </c>
      <c r="N8" s="207">
        <v>7.269999980926514</v>
      </c>
      <c r="O8" s="207">
        <v>5.6479997634887695</v>
      </c>
      <c r="P8" s="207">
        <v>4.669000148773193</v>
      </c>
      <c r="Q8" s="207">
        <v>4.111000061035156</v>
      </c>
      <c r="R8" s="207">
        <v>4.00600004196167</v>
      </c>
      <c r="S8" s="207">
        <v>3.5850000381469727</v>
      </c>
      <c r="T8" s="207">
        <v>3.617000102996826</v>
      </c>
      <c r="U8" s="207">
        <v>3.437999963760376</v>
      </c>
      <c r="V8" s="207">
        <v>3.8380000591278076</v>
      </c>
      <c r="W8" s="207">
        <v>2.859999895095825</v>
      </c>
      <c r="X8" s="207">
        <v>2.3970000743865967</v>
      </c>
      <c r="Y8" s="207">
        <v>2.2179999351501465</v>
      </c>
      <c r="Z8" s="214">
        <f t="shared" si="0"/>
        <v>2.957291650275389</v>
      </c>
      <c r="AA8" s="151">
        <v>10.1899995803833</v>
      </c>
      <c r="AB8" s="152" t="s">
        <v>132</v>
      </c>
      <c r="AC8" s="2">
        <v>6</v>
      </c>
      <c r="AD8" s="151">
        <v>-2.4579999446868896</v>
      </c>
      <c r="AE8" s="253" t="s">
        <v>133</v>
      </c>
      <c r="AF8" s="1"/>
    </row>
    <row r="9" spans="1:32" ht="11.25" customHeight="1">
      <c r="A9" s="215">
        <v>7</v>
      </c>
      <c r="B9" s="207">
        <v>2.2079999446868896</v>
      </c>
      <c r="C9" s="207">
        <v>2.239000082015991</v>
      </c>
      <c r="D9" s="207">
        <v>2.1019999980926514</v>
      </c>
      <c r="E9" s="207">
        <v>2.680999994277954</v>
      </c>
      <c r="F9" s="207">
        <v>3.4700000286102295</v>
      </c>
      <c r="G9" s="207">
        <v>4.260000228881836</v>
      </c>
      <c r="H9" s="207">
        <v>4.311999797821045</v>
      </c>
      <c r="I9" s="207">
        <v>4.618000030517578</v>
      </c>
      <c r="J9" s="207">
        <v>5.1539998054504395</v>
      </c>
      <c r="K9" s="207">
        <v>5.048999786376953</v>
      </c>
      <c r="L9" s="207">
        <v>5.690999984741211</v>
      </c>
      <c r="M9" s="207">
        <v>6.25</v>
      </c>
      <c r="N9" s="207">
        <v>6.565000057220459</v>
      </c>
      <c r="O9" s="207">
        <v>7.599999904632568</v>
      </c>
      <c r="P9" s="207">
        <v>7.960000038146973</v>
      </c>
      <c r="Q9" s="207">
        <v>8.529999732971191</v>
      </c>
      <c r="R9" s="207">
        <v>8.550000190734863</v>
      </c>
      <c r="S9" s="207">
        <v>8.609999656677246</v>
      </c>
      <c r="T9" s="207">
        <v>8.739999771118164</v>
      </c>
      <c r="U9" s="207">
        <v>7.679999828338623</v>
      </c>
      <c r="V9" s="207">
        <v>6.185999870300293</v>
      </c>
      <c r="W9" s="207">
        <v>5.690999984741211</v>
      </c>
      <c r="X9" s="207">
        <v>5.1539998054504395</v>
      </c>
      <c r="Y9" s="207">
        <v>5.091000080108643</v>
      </c>
      <c r="Z9" s="214">
        <f t="shared" si="0"/>
        <v>5.599624941746394</v>
      </c>
      <c r="AA9" s="151">
        <v>9.520000457763672</v>
      </c>
      <c r="AB9" s="152" t="s">
        <v>134</v>
      </c>
      <c r="AC9" s="2">
        <v>7</v>
      </c>
      <c r="AD9" s="151">
        <v>1.965999960899353</v>
      </c>
      <c r="AE9" s="253" t="s">
        <v>135</v>
      </c>
      <c r="AF9" s="1"/>
    </row>
    <row r="10" spans="1:32" ht="11.25" customHeight="1">
      <c r="A10" s="215">
        <v>8</v>
      </c>
      <c r="B10" s="207">
        <v>5.006999969482422</v>
      </c>
      <c r="C10" s="207">
        <v>5.386000156402588</v>
      </c>
      <c r="D10" s="207">
        <v>3.2699999809265137</v>
      </c>
      <c r="E10" s="207">
        <v>2.302000045776367</v>
      </c>
      <c r="F10" s="207">
        <v>1.61899995803833</v>
      </c>
      <c r="G10" s="207">
        <v>1.3980000019073486</v>
      </c>
      <c r="H10" s="207">
        <v>2.322999954223633</v>
      </c>
      <c r="I10" s="207">
        <v>3.859999895095825</v>
      </c>
      <c r="J10" s="207">
        <v>7.889999866485596</v>
      </c>
      <c r="K10" s="207">
        <v>12.199999809265137</v>
      </c>
      <c r="L10" s="207">
        <v>10.319999694824219</v>
      </c>
      <c r="M10" s="207">
        <v>12.170000076293945</v>
      </c>
      <c r="N10" s="207">
        <v>11.670000076293945</v>
      </c>
      <c r="O10" s="207">
        <v>10.619999885559082</v>
      </c>
      <c r="P10" s="207">
        <v>9.130000114440918</v>
      </c>
      <c r="Q10" s="207">
        <v>8.119999885559082</v>
      </c>
      <c r="R10" s="207">
        <v>5.909999847412109</v>
      </c>
      <c r="S10" s="207">
        <v>4.85699987411499</v>
      </c>
      <c r="T10" s="207">
        <v>4.3420000076293945</v>
      </c>
      <c r="U10" s="207">
        <v>3.7839999198913574</v>
      </c>
      <c r="V10" s="207">
        <v>4.111000061035156</v>
      </c>
      <c r="W10" s="207">
        <v>3.921999931335449</v>
      </c>
      <c r="X10" s="207">
        <v>3.6689999103546143</v>
      </c>
      <c r="Y10" s="207">
        <v>3.6059999465942383</v>
      </c>
      <c r="Z10" s="214">
        <f t="shared" si="0"/>
        <v>5.895249952872594</v>
      </c>
      <c r="AA10" s="151">
        <v>13.119999885559082</v>
      </c>
      <c r="AB10" s="152" t="s">
        <v>136</v>
      </c>
      <c r="AC10" s="2">
        <v>8</v>
      </c>
      <c r="AD10" s="151">
        <v>1.2719999551773071</v>
      </c>
      <c r="AE10" s="253" t="s">
        <v>137</v>
      </c>
      <c r="AF10" s="1"/>
    </row>
    <row r="11" spans="1:32" ht="11.25" customHeight="1">
      <c r="A11" s="215">
        <v>9</v>
      </c>
      <c r="B11" s="207">
        <v>2.1440000534057617</v>
      </c>
      <c r="C11" s="207">
        <v>1.281999945640564</v>
      </c>
      <c r="D11" s="207">
        <v>1.5130000114440918</v>
      </c>
      <c r="E11" s="207">
        <v>1.7760000228881836</v>
      </c>
      <c r="F11" s="207">
        <v>1.0190000534057617</v>
      </c>
      <c r="G11" s="207">
        <v>0.12600000202655792</v>
      </c>
      <c r="H11" s="207">
        <v>1.125</v>
      </c>
      <c r="I11" s="207">
        <v>4.068999767303467</v>
      </c>
      <c r="J11" s="207">
        <v>8.800000190734863</v>
      </c>
      <c r="K11" s="207">
        <v>8.979999542236328</v>
      </c>
      <c r="L11" s="207">
        <v>8.300000190734863</v>
      </c>
      <c r="M11" s="207">
        <v>9.960000038146973</v>
      </c>
      <c r="N11" s="207">
        <v>9.989999771118164</v>
      </c>
      <c r="O11" s="207">
        <v>9.579999923706055</v>
      </c>
      <c r="P11" s="207">
        <v>7.53000020980835</v>
      </c>
      <c r="Q11" s="207">
        <v>6.35099983215332</v>
      </c>
      <c r="R11" s="207">
        <v>4.510000228881836</v>
      </c>
      <c r="S11" s="207">
        <v>3.236999988555908</v>
      </c>
      <c r="T11" s="207">
        <v>2.196000099182129</v>
      </c>
      <c r="U11" s="207">
        <v>1.312999963760376</v>
      </c>
      <c r="V11" s="207">
        <v>0.9459999799728394</v>
      </c>
      <c r="W11" s="207">
        <v>0.34700000286102295</v>
      </c>
      <c r="X11" s="207">
        <v>-0.5669999718666077</v>
      </c>
      <c r="Y11" s="207">
        <v>-0.11599999666213989</v>
      </c>
      <c r="Z11" s="214">
        <f t="shared" si="0"/>
        <v>3.9337916603932777</v>
      </c>
      <c r="AA11" s="151">
        <v>11.239999771118164</v>
      </c>
      <c r="AB11" s="152" t="s">
        <v>138</v>
      </c>
      <c r="AC11" s="2">
        <v>9</v>
      </c>
      <c r="AD11" s="151">
        <v>-0.7670000195503235</v>
      </c>
      <c r="AE11" s="253" t="s">
        <v>139</v>
      </c>
      <c r="AF11" s="1"/>
    </row>
    <row r="12" spans="1:32" ht="11.25" customHeight="1">
      <c r="A12" s="223">
        <v>10</v>
      </c>
      <c r="B12" s="209">
        <v>-0.06300000101327896</v>
      </c>
      <c r="C12" s="209">
        <v>-0.609000027179718</v>
      </c>
      <c r="D12" s="209">
        <v>-0.49399998784065247</v>
      </c>
      <c r="E12" s="209">
        <v>-0.20000000298023224</v>
      </c>
      <c r="F12" s="209">
        <v>-0.4830000102519989</v>
      </c>
      <c r="G12" s="209">
        <v>-0.6620000004768372</v>
      </c>
      <c r="H12" s="209">
        <v>0.1679999977350235</v>
      </c>
      <c r="I12" s="209">
        <v>2.565000057220459</v>
      </c>
      <c r="J12" s="209">
        <v>6.544000148773193</v>
      </c>
      <c r="K12" s="209">
        <v>7.289999961853027</v>
      </c>
      <c r="L12" s="209">
        <v>9.710000038146973</v>
      </c>
      <c r="M12" s="209">
        <v>9.569999694824219</v>
      </c>
      <c r="N12" s="209">
        <v>9.989999771118164</v>
      </c>
      <c r="O12" s="209">
        <v>8.970000267028809</v>
      </c>
      <c r="P12" s="209">
        <v>7.510000228881836</v>
      </c>
      <c r="Q12" s="209">
        <v>5.697999954223633</v>
      </c>
      <c r="R12" s="209">
        <v>3.940999984741211</v>
      </c>
      <c r="S12" s="209">
        <v>2.1649999618530273</v>
      </c>
      <c r="T12" s="209">
        <v>1.156000018119812</v>
      </c>
      <c r="U12" s="209">
        <v>1.1030000448226929</v>
      </c>
      <c r="V12" s="209">
        <v>0.671999990940094</v>
      </c>
      <c r="W12" s="209">
        <v>0.22100000083446503</v>
      </c>
      <c r="X12" s="209">
        <v>-0.23100000619888306</v>
      </c>
      <c r="Y12" s="209">
        <v>-0.6830000281333923</v>
      </c>
      <c r="Z12" s="224">
        <f t="shared" si="0"/>
        <v>3.077000002376735</v>
      </c>
      <c r="AA12" s="157">
        <v>11.100000381469727</v>
      </c>
      <c r="AB12" s="210" t="s">
        <v>103</v>
      </c>
      <c r="AC12" s="211">
        <v>10</v>
      </c>
      <c r="AD12" s="157">
        <v>-0.8930000066757202</v>
      </c>
      <c r="AE12" s="254" t="s">
        <v>140</v>
      </c>
      <c r="AF12" s="1"/>
    </row>
    <row r="13" spans="1:32" ht="11.25" customHeight="1">
      <c r="A13" s="215">
        <v>11</v>
      </c>
      <c r="B13" s="207">
        <v>-0.8820000290870667</v>
      </c>
      <c r="C13" s="207">
        <v>-1.565000057220459</v>
      </c>
      <c r="D13" s="207">
        <v>-2.447000026702881</v>
      </c>
      <c r="E13" s="207">
        <v>-3.118000030517578</v>
      </c>
      <c r="F13" s="207">
        <v>-3.38100004196167</v>
      </c>
      <c r="G13" s="207">
        <v>-3.7070000171661377</v>
      </c>
      <c r="H13" s="207">
        <v>-2.489000082015991</v>
      </c>
      <c r="I13" s="207">
        <v>1.2510000467300415</v>
      </c>
      <c r="J13" s="207">
        <v>6.681000232696533</v>
      </c>
      <c r="K13" s="207">
        <v>7.519999980926514</v>
      </c>
      <c r="L13" s="207">
        <v>7.980000019073486</v>
      </c>
      <c r="M13" s="207">
        <v>7.809999942779541</v>
      </c>
      <c r="N13" s="207">
        <v>5.795000076293945</v>
      </c>
      <c r="O13" s="207">
        <v>5.173999786376953</v>
      </c>
      <c r="P13" s="207">
        <v>4.394999980926514</v>
      </c>
      <c r="Q13" s="207">
        <v>2.8910000324249268</v>
      </c>
      <c r="R13" s="207">
        <v>1.7339999675750732</v>
      </c>
      <c r="S13" s="207">
        <v>0.9039999842643738</v>
      </c>
      <c r="T13" s="207">
        <v>-0.15800000727176666</v>
      </c>
      <c r="U13" s="207">
        <v>-0.7770000100135803</v>
      </c>
      <c r="V13" s="207">
        <v>-1.1030000448226929</v>
      </c>
      <c r="W13" s="207">
        <v>-2.372999906539917</v>
      </c>
      <c r="X13" s="207">
        <v>-3.0980000495910645</v>
      </c>
      <c r="Y13" s="207">
        <v>-3.674999952316284</v>
      </c>
      <c r="Z13" s="214">
        <f t="shared" si="0"/>
        <v>0.9734166581183672</v>
      </c>
      <c r="AA13" s="151">
        <v>8.710000038146973</v>
      </c>
      <c r="AB13" s="152" t="s">
        <v>141</v>
      </c>
      <c r="AC13" s="2">
        <v>11</v>
      </c>
      <c r="AD13" s="151">
        <v>-3.947000026702881</v>
      </c>
      <c r="AE13" s="253" t="s">
        <v>142</v>
      </c>
      <c r="AF13" s="1"/>
    </row>
    <row r="14" spans="1:32" ht="11.25" customHeight="1">
      <c r="A14" s="215">
        <v>12</v>
      </c>
      <c r="B14" s="207">
        <v>-3.812000036239624</v>
      </c>
      <c r="C14" s="207">
        <v>-3.8540000915527344</v>
      </c>
      <c r="D14" s="207">
        <v>-4.043000221252441</v>
      </c>
      <c r="E14" s="207">
        <v>-4.085000038146973</v>
      </c>
      <c r="F14" s="207">
        <v>-4.052999973297119</v>
      </c>
      <c r="G14" s="207">
        <v>-4.169000148773193</v>
      </c>
      <c r="H14" s="207">
        <v>-2.374000072479248</v>
      </c>
      <c r="I14" s="207">
        <v>1.0299999713897705</v>
      </c>
      <c r="J14" s="207">
        <v>6.261000156402588</v>
      </c>
      <c r="K14" s="207">
        <v>7.03000020980835</v>
      </c>
      <c r="L14" s="207">
        <v>8.5600004196167</v>
      </c>
      <c r="M14" s="207">
        <v>8.760000228881836</v>
      </c>
      <c r="N14" s="207">
        <v>9.029999732971191</v>
      </c>
      <c r="O14" s="207">
        <v>9.380000114440918</v>
      </c>
      <c r="P14" s="207">
        <v>8.300000190734863</v>
      </c>
      <c r="Q14" s="207">
        <v>5.236999988555908</v>
      </c>
      <c r="R14" s="207">
        <v>3.805999994277954</v>
      </c>
      <c r="S14" s="207">
        <v>2.186000108718872</v>
      </c>
      <c r="T14" s="207">
        <v>-0.23100000619888306</v>
      </c>
      <c r="U14" s="207">
        <v>1.0299999713897705</v>
      </c>
      <c r="V14" s="207">
        <v>0.49399998784065247</v>
      </c>
      <c r="W14" s="207">
        <v>0.4410000145435333</v>
      </c>
      <c r="X14" s="207">
        <v>0.11599999666213989</v>
      </c>
      <c r="Y14" s="207">
        <v>0.5040000081062317</v>
      </c>
      <c r="Z14" s="214">
        <f t="shared" si="0"/>
        <v>1.897666687766711</v>
      </c>
      <c r="AA14" s="151">
        <v>10.149999618530273</v>
      </c>
      <c r="AB14" s="152" t="s">
        <v>143</v>
      </c>
      <c r="AC14" s="2">
        <v>12</v>
      </c>
      <c r="AD14" s="151">
        <v>-4.23199987411499</v>
      </c>
      <c r="AE14" s="253" t="s">
        <v>144</v>
      </c>
      <c r="AF14" s="1"/>
    </row>
    <row r="15" spans="1:32" ht="11.25" customHeight="1">
      <c r="A15" s="215">
        <v>13</v>
      </c>
      <c r="B15" s="207">
        <v>-0.03200000151991844</v>
      </c>
      <c r="C15" s="207">
        <v>-0.6620000004768372</v>
      </c>
      <c r="D15" s="207">
        <v>-1.2289999723434448</v>
      </c>
      <c r="E15" s="207">
        <v>-1.8279999494552612</v>
      </c>
      <c r="F15" s="207">
        <v>-1.5549999475479126</v>
      </c>
      <c r="G15" s="207">
        <v>-3.1510000228881836</v>
      </c>
      <c r="H15" s="207">
        <v>-2.635999917984009</v>
      </c>
      <c r="I15" s="207">
        <v>1.3559999465942383</v>
      </c>
      <c r="J15" s="207">
        <v>6.966000080108643</v>
      </c>
      <c r="K15" s="207">
        <v>9.25</v>
      </c>
      <c r="L15" s="207">
        <v>9.9399995803833</v>
      </c>
      <c r="M15" s="207">
        <v>9.170000076293945</v>
      </c>
      <c r="N15" s="207">
        <v>9.149999618530273</v>
      </c>
      <c r="O15" s="207">
        <v>8.619999885559082</v>
      </c>
      <c r="P15" s="207">
        <v>6.3520002365112305</v>
      </c>
      <c r="Q15" s="207">
        <v>4.26800012588501</v>
      </c>
      <c r="R15" s="207">
        <v>2.4070000648498535</v>
      </c>
      <c r="S15" s="207">
        <v>0.7559999823570251</v>
      </c>
      <c r="T15" s="207">
        <v>-0.36800000071525574</v>
      </c>
      <c r="U15" s="207">
        <v>-0.9980000257492065</v>
      </c>
      <c r="V15" s="207">
        <v>-1.281000018119812</v>
      </c>
      <c r="W15" s="207">
        <v>-1.5440000295639038</v>
      </c>
      <c r="X15" s="207">
        <v>-1.9010000228881836</v>
      </c>
      <c r="Y15" s="207">
        <v>-2.0899999141693115</v>
      </c>
      <c r="Z15" s="214">
        <f t="shared" si="0"/>
        <v>2.039999990568807</v>
      </c>
      <c r="AA15" s="151">
        <v>11.550000190734863</v>
      </c>
      <c r="AB15" s="152" t="s">
        <v>145</v>
      </c>
      <c r="AC15" s="2">
        <v>13</v>
      </c>
      <c r="AD15" s="151">
        <v>-3.3610000610351562</v>
      </c>
      <c r="AE15" s="253" t="s">
        <v>146</v>
      </c>
      <c r="AF15" s="1"/>
    </row>
    <row r="16" spans="1:32" ht="11.25" customHeight="1">
      <c r="A16" s="215">
        <v>14</v>
      </c>
      <c r="B16" s="207">
        <v>-2.311000108718872</v>
      </c>
      <c r="C16" s="207">
        <v>-2.5940001010894775</v>
      </c>
      <c r="D16" s="207">
        <v>-2.635999917984009</v>
      </c>
      <c r="E16" s="207">
        <v>-2.825000047683716</v>
      </c>
      <c r="F16" s="207">
        <v>-3.055999994277954</v>
      </c>
      <c r="G16" s="207">
        <v>-2.9509999752044678</v>
      </c>
      <c r="H16" s="207">
        <v>-1.8489999771118164</v>
      </c>
      <c r="I16" s="207">
        <v>2.3970000743865967</v>
      </c>
      <c r="J16" s="207">
        <v>7.110000133514404</v>
      </c>
      <c r="K16" s="207">
        <v>9.359999656677246</v>
      </c>
      <c r="L16" s="207">
        <v>10.550000190734863</v>
      </c>
      <c r="M16" s="207">
        <v>11.40999984741211</v>
      </c>
      <c r="N16" s="207">
        <v>12.510000228881836</v>
      </c>
      <c r="O16" s="207">
        <v>10.5600004196167</v>
      </c>
      <c r="P16" s="207">
        <v>7.889999866485596</v>
      </c>
      <c r="Q16" s="207">
        <v>6.236999988555908</v>
      </c>
      <c r="R16" s="207">
        <v>5.026000022888184</v>
      </c>
      <c r="S16" s="207">
        <v>3.500999927520752</v>
      </c>
      <c r="T16" s="207">
        <v>1.597000002861023</v>
      </c>
      <c r="U16" s="207">
        <v>0.578000009059906</v>
      </c>
      <c r="V16" s="207">
        <v>0.27300000190734863</v>
      </c>
      <c r="W16" s="207">
        <v>-0.07400000095367432</v>
      </c>
      <c r="X16" s="207">
        <v>-0.08399999886751175</v>
      </c>
      <c r="Y16" s="207">
        <v>0.49399998784065247</v>
      </c>
      <c r="Z16" s="214">
        <f t="shared" si="0"/>
        <v>2.963041676518818</v>
      </c>
      <c r="AA16" s="151">
        <v>13.319999694824219</v>
      </c>
      <c r="AB16" s="152" t="s">
        <v>147</v>
      </c>
      <c r="AC16" s="2">
        <v>14</v>
      </c>
      <c r="AD16" s="151">
        <v>-3.181999921798706</v>
      </c>
      <c r="AE16" s="253" t="s">
        <v>148</v>
      </c>
      <c r="AF16" s="1"/>
    </row>
    <row r="17" spans="1:32" ht="11.25" customHeight="1">
      <c r="A17" s="215">
        <v>15</v>
      </c>
      <c r="B17" s="207">
        <v>1.4290000200271606</v>
      </c>
      <c r="C17" s="207">
        <v>2.375999927520752</v>
      </c>
      <c r="D17" s="207">
        <v>2.628000020980835</v>
      </c>
      <c r="E17" s="207">
        <v>2.859999895095825</v>
      </c>
      <c r="F17" s="207">
        <v>2.9749999046325684</v>
      </c>
      <c r="G17" s="207">
        <v>3.51200008392334</v>
      </c>
      <c r="H17" s="207">
        <v>4.164000034332275</v>
      </c>
      <c r="I17" s="207">
        <v>4.322000026702881</v>
      </c>
      <c r="J17" s="207">
        <v>5.10099983215332</v>
      </c>
      <c r="K17" s="207">
        <v>5.322000026702881</v>
      </c>
      <c r="L17" s="207">
        <v>5.807000160217285</v>
      </c>
      <c r="M17" s="207">
        <v>7.619999885559082</v>
      </c>
      <c r="N17" s="207">
        <v>8.699999809265137</v>
      </c>
      <c r="O17" s="207">
        <v>9.210000038146973</v>
      </c>
      <c r="P17" s="207">
        <v>8.859999656677246</v>
      </c>
      <c r="Q17" s="207">
        <v>7.230000019073486</v>
      </c>
      <c r="R17" s="207">
        <v>5.973999977111816</v>
      </c>
      <c r="S17" s="207">
        <v>4.0269999504089355</v>
      </c>
      <c r="T17" s="207">
        <v>3.121999979019165</v>
      </c>
      <c r="U17" s="207">
        <v>3.8480000495910645</v>
      </c>
      <c r="V17" s="207">
        <v>1.965999960899353</v>
      </c>
      <c r="W17" s="207">
        <v>0.6520000100135803</v>
      </c>
      <c r="X17" s="207">
        <v>0.041999999433755875</v>
      </c>
      <c r="Y17" s="207">
        <v>-0.5569999814033508</v>
      </c>
      <c r="Z17" s="214">
        <f t="shared" si="0"/>
        <v>4.216249970253557</v>
      </c>
      <c r="AA17" s="151">
        <v>9.949999809265137</v>
      </c>
      <c r="AB17" s="152" t="s">
        <v>149</v>
      </c>
      <c r="AC17" s="2">
        <v>15</v>
      </c>
      <c r="AD17" s="151">
        <v>-0.5989999771118164</v>
      </c>
      <c r="AE17" s="253" t="s">
        <v>130</v>
      </c>
      <c r="AF17" s="1"/>
    </row>
    <row r="18" spans="1:32" ht="11.25" customHeight="1">
      <c r="A18" s="215">
        <v>16</v>
      </c>
      <c r="B18" s="207">
        <v>-0.7559999823570251</v>
      </c>
      <c r="C18" s="207">
        <v>-1.1979999542236328</v>
      </c>
      <c r="D18" s="207">
        <v>-1.5440000295639038</v>
      </c>
      <c r="E18" s="207">
        <v>-1.5440000295639038</v>
      </c>
      <c r="F18" s="207">
        <v>-0.9980000257492065</v>
      </c>
      <c r="G18" s="207">
        <v>-0.5149999856948853</v>
      </c>
      <c r="H18" s="207">
        <v>0.4309999942779541</v>
      </c>
      <c r="I18" s="207">
        <v>4.416999816894531</v>
      </c>
      <c r="J18" s="207">
        <v>10.670000076293945</v>
      </c>
      <c r="K18" s="207">
        <v>12.5600004196167</v>
      </c>
      <c r="L18" s="207">
        <v>13.850000381469727</v>
      </c>
      <c r="M18" s="207">
        <v>11.800000190734863</v>
      </c>
      <c r="N18" s="207">
        <v>11.449999809265137</v>
      </c>
      <c r="O18" s="207">
        <v>9.460000038146973</v>
      </c>
      <c r="P18" s="207">
        <v>8.489999771118164</v>
      </c>
      <c r="Q18" s="207">
        <v>8.09000015258789</v>
      </c>
      <c r="R18" s="207">
        <v>7.159999847412109</v>
      </c>
      <c r="S18" s="207">
        <v>6.427000045776367</v>
      </c>
      <c r="T18" s="207">
        <v>6.426000118255615</v>
      </c>
      <c r="U18" s="207">
        <v>6.0269999504089355</v>
      </c>
      <c r="V18" s="207">
        <v>5.86899995803833</v>
      </c>
      <c r="W18" s="207">
        <v>5.541999816894531</v>
      </c>
      <c r="X18" s="207">
        <v>5.468999862670898</v>
      </c>
      <c r="Y18" s="207">
        <v>5.331999778747559</v>
      </c>
      <c r="Z18" s="214">
        <f t="shared" si="0"/>
        <v>5.53812500089407</v>
      </c>
      <c r="AA18" s="151">
        <v>14.470000267028809</v>
      </c>
      <c r="AB18" s="152" t="s">
        <v>129</v>
      </c>
      <c r="AC18" s="2">
        <v>16</v>
      </c>
      <c r="AD18" s="151">
        <v>-1.6490000486373901</v>
      </c>
      <c r="AE18" s="253" t="s">
        <v>82</v>
      </c>
      <c r="AF18" s="1"/>
    </row>
    <row r="19" spans="1:32" ht="11.25" customHeight="1">
      <c r="A19" s="215">
        <v>17</v>
      </c>
      <c r="B19" s="207">
        <v>4.564000129699707</v>
      </c>
      <c r="C19" s="207">
        <v>2.828000068664551</v>
      </c>
      <c r="D19" s="207">
        <v>2.5859999656677246</v>
      </c>
      <c r="E19" s="207">
        <v>2.375999927520752</v>
      </c>
      <c r="F19" s="207">
        <v>1.7760000228881836</v>
      </c>
      <c r="G19" s="207">
        <v>1.4609999656677246</v>
      </c>
      <c r="H19" s="207">
        <v>2.0810000896453857</v>
      </c>
      <c r="I19" s="207">
        <v>1.6820000410079956</v>
      </c>
      <c r="J19" s="207">
        <v>2.565000057220459</v>
      </c>
      <c r="K19" s="207">
        <v>2.6389999389648438</v>
      </c>
      <c r="L19" s="207">
        <v>3.6059999465942383</v>
      </c>
      <c r="M19" s="207">
        <v>3.933000087738037</v>
      </c>
      <c r="N19" s="207">
        <v>3.627000093460083</v>
      </c>
      <c r="O19" s="207">
        <v>3.805999994277954</v>
      </c>
      <c r="P19" s="207">
        <v>3.5850000381469727</v>
      </c>
      <c r="Q19" s="207">
        <v>3.364000082015991</v>
      </c>
      <c r="R19" s="207">
        <v>2.9230000972747803</v>
      </c>
      <c r="S19" s="207">
        <v>2.5859999656677246</v>
      </c>
      <c r="T19" s="207">
        <v>2.6600000858306885</v>
      </c>
      <c r="U19" s="207">
        <v>2.3340001106262207</v>
      </c>
      <c r="V19" s="207">
        <v>2.187000036239624</v>
      </c>
      <c r="W19" s="207">
        <v>1.0399999618530273</v>
      </c>
      <c r="X19" s="207">
        <v>0.6620000004768372</v>
      </c>
      <c r="Y19" s="207">
        <v>0.7670000195503235</v>
      </c>
      <c r="Z19" s="214">
        <f t="shared" si="0"/>
        <v>2.5682500302791595</v>
      </c>
      <c r="AA19" s="151">
        <v>5.385000228881836</v>
      </c>
      <c r="AB19" s="152" t="s">
        <v>60</v>
      </c>
      <c r="AC19" s="2">
        <v>17</v>
      </c>
      <c r="AD19" s="151">
        <v>0.578000009059906</v>
      </c>
      <c r="AE19" s="253" t="s">
        <v>150</v>
      </c>
      <c r="AF19" s="1"/>
    </row>
    <row r="20" spans="1:32" ht="11.25" customHeight="1">
      <c r="A20" s="215">
        <v>18</v>
      </c>
      <c r="B20" s="207">
        <v>0.640999972820282</v>
      </c>
      <c r="C20" s="207">
        <v>0.06300000101327896</v>
      </c>
      <c r="D20" s="207">
        <v>-0.17900000512599945</v>
      </c>
      <c r="E20" s="207">
        <v>-0.5249999761581421</v>
      </c>
      <c r="F20" s="207">
        <v>-0.9559999704360962</v>
      </c>
      <c r="G20" s="207">
        <v>-1.0720000267028809</v>
      </c>
      <c r="H20" s="207">
        <v>-0.32600000500679016</v>
      </c>
      <c r="I20" s="207">
        <v>2.9649999141693115</v>
      </c>
      <c r="J20" s="207">
        <v>8.109999656677246</v>
      </c>
      <c r="K20" s="207">
        <v>8.869999885559082</v>
      </c>
      <c r="L20" s="207">
        <v>8.710000038146973</v>
      </c>
      <c r="M20" s="207">
        <v>6.448999881744385</v>
      </c>
      <c r="N20" s="207">
        <v>6.059000015258789</v>
      </c>
      <c r="O20" s="207">
        <v>6.74399995803833</v>
      </c>
      <c r="P20" s="207">
        <v>6.459000110626221</v>
      </c>
      <c r="Q20" s="207">
        <v>4.605999946594238</v>
      </c>
      <c r="R20" s="207">
        <v>3.121999979019165</v>
      </c>
      <c r="S20" s="207">
        <v>1.3980000019073486</v>
      </c>
      <c r="T20" s="207">
        <v>-0.05299999937415123</v>
      </c>
      <c r="U20" s="207">
        <v>-0.640999972820282</v>
      </c>
      <c r="V20" s="207">
        <v>-0.871999979019165</v>
      </c>
      <c r="W20" s="207">
        <v>-0.4620000123977661</v>
      </c>
      <c r="X20" s="207">
        <v>-0.4410000145435333</v>
      </c>
      <c r="Y20" s="207">
        <v>-0.9459999799728394</v>
      </c>
      <c r="Z20" s="214">
        <f t="shared" si="0"/>
        <v>2.405124975834042</v>
      </c>
      <c r="AA20" s="151">
        <v>9.449999809265137</v>
      </c>
      <c r="AB20" s="152" t="s">
        <v>151</v>
      </c>
      <c r="AC20" s="2">
        <v>18</v>
      </c>
      <c r="AD20" s="151">
        <v>-1.156000018119812</v>
      </c>
      <c r="AE20" s="253" t="s">
        <v>152</v>
      </c>
      <c r="AF20" s="1"/>
    </row>
    <row r="21" spans="1:32" ht="11.25" customHeight="1">
      <c r="A21" s="215">
        <v>19</v>
      </c>
      <c r="B21" s="207">
        <v>-0.7990000247955322</v>
      </c>
      <c r="C21" s="207">
        <v>-0.871999979019165</v>
      </c>
      <c r="D21" s="207">
        <v>-0.6299999952316284</v>
      </c>
      <c r="E21" s="207">
        <v>0.020999999716877937</v>
      </c>
      <c r="F21" s="207">
        <v>-0.1889999955892563</v>
      </c>
      <c r="G21" s="207">
        <v>-0.15800000727176666</v>
      </c>
      <c r="H21" s="207">
        <v>0.8930000066757202</v>
      </c>
      <c r="I21" s="207">
        <v>4.048999786376953</v>
      </c>
      <c r="J21" s="207">
        <v>8.050000190734863</v>
      </c>
      <c r="K21" s="207">
        <v>10.449999809265137</v>
      </c>
      <c r="L21" s="207">
        <v>12.109999656677246</v>
      </c>
      <c r="M21" s="207">
        <v>12.520000457763672</v>
      </c>
      <c r="N21" s="207">
        <v>12.4399995803833</v>
      </c>
      <c r="O21" s="207">
        <v>7.639999866485596</v>
      </c>
      <c r="P21" s="207">
        <v>8.539999961853027</v>
      </c>
      <c r="Q21" s="207">
        <v>6.626999855041504</v>
      </c>
      <c r="R21" s="207">
        <v>5.047999858856201</v>
      </c>
      <c r="S21" s="207">
        <v>3.196000099182129</v>
      </c>
      <c r="T21" s="207">
        <v>1.8389999866485596</v>
      </c>
      <c r="U21" s="207">
        <v>1.2610000371932983</v>
      </c>
      <c r="V21" s="207">
        <v>0.8930000066757202</v>
      </c>
      <c r="W21" s="207">
        <v>0.0949999988079071</v>
      </c>
      <c r="X21" s="207">
        <v>-0.010999999940395355</v>
      </c>
      <c r="Y21" s="207">
        <v>-0.17900000512599945</v>
      </c>
      <c r="Z21" s="214">
        <f t="shared" si="0"/>
        <v>3.8680832979734987</v>
      </c>
      <c r="AA21" s="151">
        <v>13.350000381469727</v>
      </c>
      <c r="AB21" s="152" t="s">
        <v>153</v>
      </c>
      <c r="AC21" s="2">
        <v>19</v>
      </c>
      <c r="AD21" s="151">
        <v>-0.9769999980926514</v>
      </c>
      <c r="AE21" s="253" t="s">
        <v>154</v>
      </c>
      <c r="AF21" s="1"/>
    </row>
    <row r="22" spans="1:32" ht="11.25" customHeight="1">
      <c r="A22" s="223">
        <v>20</v>
      </c>
      <c r="B22" s="209">
        <v>-0.6299999952316284</v>
      </c>
      <c r="C22" s="209">
        <v>-1.187000036239624</v>
      </c>
      <c r="D22" s="209">
        <v>-1.2610000371932983</v>
      </c>
      <c r="E22" s="209">
        <v>-1.3339999914169312</v>
      </c>
      <c r="F22" s="209">
        <v>-1.597000002861023</v>
      </c>
      <c r="G22" s="209">
        <v>-1.774999976158142</v>
      </c>
      <c r="H22" s="209">
        <v>-0.12600000202655792</v>
      </c>
      <c r="I22" s="209">
        <v>5.839000225067139</v>
      </c>
      <c r="J22" s="209">
        <v>9.350000381469727</v>
      </c>
      <c r="K22" s="209">
        <v>11.3100004196167</v>
      </c>
      <c r="L22" s="209">
        <v>10.989999771118164</v>
      </c>
      <c r="M22" s="209">
        <v>9.529999732971191</v>
      </c>
      <c r="N22" s="209">
        <v>11.239999771118164</v>
      </c>
      <c r="O22" s="209">
        <v>10.859999656677246</v>
      </c>
      <c r="P22" s="209">
        <v>9.989999771118164</v>
      </c>
      <c r="Q22" s="209">
        <v>6.690000057220459</v>
      </c>
      <c r="R22" s="209">
        <v>5.068999767303467</v>
      </c>
      <c r="S22" s="209">
        <v>3.0380001068115234</v>
      </c>
      <c r="T22" s="209">
        <v>2.0280001163482666</v>
      </c>
      <c r="U22" s="209">
        <v>1.61899995803833</v>
      </c>
      <c r="V22" s="209">
        <v>1.2610000371932983</v>
      </c>
      <c r="W22" s="209">
        <v>0.7990000247955322</v>
      </c>
      <c r="X22" s="209">
        <v>1.1670000553131104</v>
      </c>
      <c r="Y22" s="209">
        <v>0.925000011920929</v>
      </c>
      <c r="Z22" s="224">
        <f t="shared" si="0"/>
        <v>3.908124992623925</v>
      </c>
      <c r="AA22" s="157">
        <v>11.6899995803833</v>
      </c>
      <c r="AB22" s="210" t="s">
        <v>155</v>
      </c>
      <c r="AC22" s="211">
        <v>20</v>
      </c>
      <c r="AD22" s="157">
        <v>-1.9119999408721924</v>
      </c>
      <c r="AE22" s="254" t="s">
        <v>156</v>
      </c>
      <c r="AF22" s="1"/>
    </row>
    <row r="23" spans="1:32" ht="11.25" customHeight="1">
      <c r="A23" s="215">
        <v>21</v>
      </c>
      <c r="B23" s="207">
        <v>0.6729999780654907</v>
      </c>
      <c r="C23" s="207">
        <v>0.3779999911785126</v>
      </c>
      <c r="D23" s="207">
        <v>0.4729999899864197</v>
      </c>
      <c r="E23" s="207">
        <v>0.20999999344348907</v>
      </c>
      <c r="F23" s="207">
        <v>0.03200000151991844</v>
      </c>
      <c r="G23" s="207">
        <v>-0.9459999799728394</v>
      </c>
      <c r="H23" s="207">
        <v>0.10499999672174454</v>
      </c>
      <c r="I23" s="207">
        <v>5.1539998054504395</v>
      </c>
      <c r="J23" s="207">
        <v>8.550000190734863</v>
      </c>
      <c r="K23" s="207">
        <v>9.59000015258789</v>
      </c>
      <c r="L23" s="207">
        <v>9.420000076293945</v>
      </c>
      <c r="M23" s="207">
        <v>8.869999885559082</v>
      </c>
      <c r="N23" s="207">
        <v>8.84000015258789</v>
      </c>
      <c r="O23" s="207">
        <v>8.579999923706055</v>
      </c>
      <c r="P23" s="207">
        <v>7.630000114440918</v>
      </c>
      <c r="Q23" s="207">
        <v>4.488999843597412</v>
      </c>
      <c r="R23" s="207">
        <v>3.184999942779541</v>
      </c>
      <c r="S23" s="207">
        <v>1.534000039100647</v>
      </c>
      <c r="T23" s="207">
        <v>0.08399999886751175</v>
      </c>
      <c r="U23" s="207">
        <v>-0.640999972820282</v>
      </c>
      <c r="V23" s="207">
        <v>-0.9449999928474426</v>
      </c>
      <c r="W23" s="207">
        <v>-1.1449999809265137</v>
      </c>
      <c r="X23" s="207">
        <v>-1.281000018119812</v>
      </c>
      <c r="Y23" s="207">
        <v>-1.2289999723434448</v>
      </c>
      <c r="Z23" s="214">
        <f t="shared" si="0"/>
        <v>2.983750006649643</v>
      </c>
      <c r="AA23" s="151">
        <v>10.8100004196167</v>
      </c>
      <c r="AB23" s="152" t="s">
        <v>157</v>
      </c>
      <c r="AC23" s="2">
        <v>21</v>
      </c>
      <c r="AD23" s="151">
        <v>-1.3339999914169312</v>
      </c>
      <c r="AE23" s="253" t="s">
        <v>158</v>
      </c>
      <c r="AF23" s="1"/>
    </row>
    <row r="24" spans="1:32" ht="11.25" customHeight="1">
      <c r="A24" s="215">
        <v>22</v>
      </c>
      <c r="B24" s="207">
        <v>-1.312999963760376</v>
      </c>
      <c r="C24" s="207">
        <v>-0.6299999952316284</v>
      </c>
      <c r="D24" s="207">
        <v>-1.0399999618530273</v>
      </c>
      <c r="E24" s="207">
        <v>-0.6299999952316284</v>
      </c>
      <c r="F24" s="207">
        <v>-1.187000036239624</v>
      </c>
      <c r="G24" s="207">
        <v>-1.2400000095367432</v>
      </c>
      <c r="H24" s="207">
        <v>0.7670000195503235</v>
      </c>
      <c r="I24" s="207">
        <v>3.765000104904175</v>
      </c>
      <c r="J24" s="207">
        <v>5.448999881744385</v>
      </c>
      <c r="K24" s="207">
        <v>6.144000053405762</v>
      </c>
      <c r="L24" s="207">
        <v>7.090000152587891</v>
      </c>
      <c r="M24" s="207">
        <v>7.130000114440918</v>
      </c>
      <c r="N24" s="207">
        <v>7.199999809265137</v>
      </c>
      <c r="O24" s="207">
        <v>7.46999979019165</v>
      </c>
      <c r="P24" s="207">
        <v>6.406000137329102</v>
      </c>
      <c r="Q24" s="207">
        <v>5.564000129699707</v>
      </c>
      <c r="R24" s="207">
        <v>5.131999969482422</v>
      </c>
      <c r="S24" s="207">
        <v>3.8380000591278076</v>
      </c>
      <c r="T24" s="207">
        <v>2.9119999408721924</v>
      </c>
      <c r="U24" s="207">
        <v>2.7330000400543213</v>
      </c>
      <c r="V24" s="207">
        <v>2.4809999465942383</v>
      </c>
      <c r="W24" s="207">
        <v>2.302000045776367</v>
      </c>
      <c r="X24" s="207">
        <v>2.197000026702881</v>
      </c>
      <c r="Y24" s="207">
        <v>2.6700000762939453</v>
      </c>
      <c r="Z24" s="214">
        <f t="shared" si="0"/>
        <v>3.1337500140070915</v>
      </c>
      <c r="AA24" s="151">
        <v>8.260000228881836</v>
      </c>
      <c r="AB24" s="152" t="s">
        <v>159</v>
      </c>
      <c r="AC24" s="2">
        <v>22</v>
      </c>
      <c r="AD24" s="151">
        <v>-1.3869999647140503</v>
      </c>
      <c r="AE24" s="253" t="s">
        <v>160</v>
      </c>
      <c r="AF24" s="1"/>
    </row>
    <row r="25" spans="1:32" ht="11.25" customHeight="1">
      <c r="A25" s="215">
        <v>23</v>
      </c>
      <c r="B25" s="207">
        <v>1.5980000495910645</v>
      </c>
      <c r="C25" s="207">
        <v>1.1770000457763672</v>
      </c>
      <c r="D25" s="207">
        <v>2.628000020980835</v>
      </c>
      <c r="E25" s="207">
        <v>3.4070000648498535</v>
      </c>
      <c r="F25" s="207">
        <v>3.4489998817443848</v>
      </c>
      <c r="G25" s="207">
        <v>1.8819999694824219</v>
      </c>
      <c r="H25" s="207">
        <v>3.5959999561309814</v>
      </c>
      <c r="I25" s="207">
        <v>8.84000015258789</v>
      </c>
      <c r="J25" s="207">
        <v>11.119999885559082</v>
      </c>
      <c r="K25" s="207">
        <v>12.140000343322754</v>
      </c>
      <c r="L25" s="207">
        <v>11.020000457763672</v>
      </c>
      <c r="M25" s="207">
        <v>10.84000015258789</v>
      </c>
      <c r="N25" s="207">
        <v>11.630000114440918</v>
      </c>
      <c r="O25" s="207">
        <v>12.020000457763672</v>
      </c>
      <c r="P25" s="207">
        <v>12.430000305175781</v>
      </c>
      <c r="Q25" s="207">
        <v>9.989999771118164</v>
      </c>
      <c r="R25" s="207">
        <v>9.039999961853027</v>
      </c>
      <c r="S25" s="207">
        <v>6.435999870300293</v>
      </c>
      <c r="T25" s="207">
        <v>5.247000217437744</v>
      </c>
      <c r="U25" s="207">
        <v>4.699999809265137</v>
      </c>
      <c r="V25" s="207">
        <v>4.668000221252441</v>
      </c>
      <c r="W25" s="207">
        <v>5.3420000076293945</v>
      </c>
      <c r="X25" s="207">
        <v>5.383999824523926</v>
      </c>
      <c r="Y25" s="207">
        <v>5.7210001945495605</v>
      </c>
      <c r="Z25" s="214">
        <f t="shared" si="0"/>
        <v>6.846041738986969</v>
      </c>
      <c r="AA25" s="151">
        <v>13.180000305175781</v>
      </c>
      <c r="AB25" s="152" t="s">
        <v>161</v>
      </c>
      <c r="AC25" s="2">
        <v>23</v>
      </c>
      <c r="AD25" s="151">
        <v>1.0509999990463257</v>
      </c>
      <c r="AE25" s="253" t="s">
        <v>162</v>
      </c>
      <c r="AF25" s="1"/>
    </row>
    <row r="26" spans="1:32" ht="11.25" customHeight="1">
      <c r="A26" s="215">
        <v>24</v>
      </c>
      <c r="B26" s="207">
        <v>5.63700008392334</v>
      </c>
      <c r="C26" s="207">
        <v>5.678999900817871</v>
      </c>
      <c r="D26" s="207">
        <v>4.953000068664551</v>
      </c>
      <c r="E26" s="207">
        <v>4.73199987411499</v>
      </c>
      <c r="F26" s="207">
        <v>4.626999855041504</v>
      </c>
      <c r="G26" s="207">
        <v>3.9739999771118164</v>
      </c>
      <c r="H26" s="207">
        <v>5.626999855041504</v>
      </c>
      <c r="I26" s="207">
        <v>11.279999732971191</v>
      </c>
      <c r="J26" s="207">
        <v>14.850000381469727</v>
      </c>
      <c r="K26" s="207">
        <v>16.239999771118164</v>
      </c>
      <c r="L26" s="207">
        <v>16.489999771118164</v>
      </c>
      <c r="M26" s="207">
        <v>16.09000015258789</v>
      </c>
      <c r="N26" s="207">
        <v>16.510000228881836</v>
      </c>
      <c r="O26" s="207">
        <v>17.200000762939453</v>
      </c>
      <c r="P26" s="207">
        <v>16.84000015258789</v>
      </c>
      <c r="Q26" s="207">
        <v>14.970000267028809</v>
      </c>
      <c r="R26" s="207">
        <v>13.140000343322754</v>
      </c>
      <c r="S26" s="207">
        <v>10.119999885559082</v>
      </c>
      <c r="T26" s="207">
        <v>8.319999694824219</v>
      </c>
      <c r="U26" s="207">
        <v>7.510000228881836</v>
      </c>
      <c r="V26" s="207">
        <v>7.389999866485596</v>
      </c>
      <c r="W26" s="207">
        <v>7.71999979019165</v>
      </c>
      <c r="X26" s="207">
        <v>8.09000015258789</v>
      </c>
      <c r="Y26" s="207">
        <v>8.699999809265137</v>
      </c>
      <c r="Z26" s="214">
        <f t="shared" si="0"/>
        <v>10.278708358605703</v>
      </c>
      <c r="AA26" s="151">
        <v>17.799999237060547</v>
      </c>
      <c r="AB26" s="152" t="s">
        <v>163</v>
      </c>
      <c r="AC26" s="2">
        <v>24</v>
      </c>
      <c r="AD26" s="151">
        <v>3.931999921798706</v>
      </c>
      <c r="AE26" s="253" t="s">
        <v>164</v>
      </c>
      <c r="AF26" s="1"/>
    </row>
    <row r="27" spans="1:32" ht="11.25" customHeight="1">
      <c r="A27" s="215">
        <v>25</v>
      </c>
      <c r="B27" s="207">
        <v>8.789999961853027</v>
      </c>
      <c r="C27" s="207">
        <v>9.069999694824219</v>
      </c>
      <c r="D27" s="207">
        <v>9.109999656677246</v>
      </c>
      <c r="E27" s="207">
        <v>8.760000228881836</v>
      </c>
      <c r="F27" s="207">
        <v>8.789999961853027</v>
      </c>
      <c r="G27" s="207">
        <v>8.699999809265137</v>
      </c>
      <c r="H27" s="207">
        <v>9.029999732971191</v>
      </c>
      <c r="I27" s="207">
        <v>9.529999732971191</v>
      </c>
      <c r="J27" s="207">
        <v>9.789999961853027</v>
      </c>
      <c r="K27" s="207">
        <v>10.210000038146973</v>
      </c>
      <c r="L27" s="207">
        <v>8.210000038146973</v>
      </c>
      <c r="M27" s="207">
        <v>7.690000057220459</v>
      </c>
      <c r="N27" s="207">
        <v>7.789999961853027</v>
      </c>
      <c r="O27" s="207">
        <v>8.079999923706055</v>
      </c>
      <c r="P27" s="207">
        <v>7.650000095367432</v>
      </c>
      <c r="Q27" s="207">
        <v>7.659999847412109</v>
      </c>
      <c r="R27" s="207">
        <v>7.349999904632568</v>
      </c>
      <c r="S27" s="207">
        <v>7.46999979019165</v>
      </c>
      <c r="T27" s="207">
        <v>7.21999979019165</v>
      </c>
      <c r="U27" s="207">
        <v>7.059999942779541</v>
      </c>
      <c r="V27" s="207">
        <v>7.690000057220459</v>
      </c>
      <c r="W27" s="207">
        <v>6.929999828338623</v>
      </c>
      <c r="X27" s="207">
        <v>6.793000221252441</v>
      </c>
      <c r="Y27" s="207">
        <v>7.980000019073486</v>
      </c>
      <c r="Z27" s="214">
        <f t="shared" si="0"/>
        <v>8.223041594028473</v>
      </c>
      <c r="AA27" s="151">
        <v>10.59000015258789</v>
      </c>
      <c r="AB27" s="152" t="s">
        <v>165</v>
      </c>
      <c r="AC27" s="2">
        <v>25</v>
      </c>
      <c r="AD27" s="151">
        <v>6.730000019073486</v>
      </c>
      <c r="AE27" s="253" t="s">
        <v>166</v>
      </c>
      <c r="AF27" s="1"/>
    </row>
    <row r="28" spans="1:32" ht="11.25" customHeight="1">
      <c r="A28" s="215">
        <v>26</v>
      </c>
      <c r="B28" s="207">
        <v>7.690000057220459</v>
      </c>
      <c r="C28" s="207">
        <v>6.698999881744385</v>
      </c>
      <c r="D28" s="207">
        <v>7.5</v>
      </c>
      <c r="E28" s="207">
        <v>7.889999866485596</v>
      </c>
      <c r="F28" s="207">
        <v>6.940999984741211</v>
      </c>
      <c r="G28" s="207">
        <v>7.239999771118164</v>
      </c>
      <c r="H28" s="207">
        <v>8.130000114440918</v>
      </c>
      <c r="I28" s="207">
        <v>11.15999984741211</v>
      </c>
      <c r="J28" s="207">
        <v>13.989999771118164</v>
      </c>
      <c r="K28" s="207">
        <v>16.770000457763672</v>
      </c>
      <c r="L28" s="207">
        <v>17.329999923706055</v>
      </c>
      <c r="M28" s="207">
        <v>17.8700008392334</v>
      </c>
      <c r="N28" s="207">
        <v>18.469999313354492</v>
      </c>
      <c r="O28" s="207">
        <v>18.75</v>
      </c>
      <c r="P28" s="207">
        <v>18.299999237060547</v>
      </c>
      <c r="Q28" s="207">
        <v>13.789999961853027</v>
      </c>
      <c r="R28" s="207">
        <v>11.760000228881836</v>
      </c>
      <c r="S28" s="207">
        <v>8.800000190734863</v>
      </c>
      <c r="T28" s="207">
        <v>6.7170000076293945</v>
      </c>
      <c r="U28" s="207">
        <v>5.181000232696533</v>
      </c>
      <c r="V28" s="207">
        <v>4.372000217437744</v>
      </c>
      <c r="W28" s="207">
        <v>4.381999969482422</v>
      </c>
      <c r="X28" s="207">
        <v>4.4770002365112305</v>
      </c>
      <c r="Y28" s="207">
        <v>4.309000015258789</v>
      </c>
      <c r="Z28" s="214">
        <f t="shared" si="0"/>
        <v>10.354916671911875</v>
      </c>
      <c r="AA28" s="151">
        <v>19.75</v>
      </c>
      <c r="AB28" s="152" t="s">
        <v>167</v>
      </c>
      <c r="AC28" s="2">
        <v>26</v>
      </c>
      <c r="AD28" s="151">
        <v>4.265999794006348</v>
      </c>
      <c r="AE28" s="253" t="s">
        <v>126</v>
      </c>
      <c r="AF28" s="1"/>
    </row>
    <row r="29" spans="1:32" ht="11.25" customHeight="1">
      <c r="A29" s="215">
        <v>27</v>
      </c>
      <c r="B29" s="207">
        <v>3.9719998836517334</v>
      </c>
      <c r="C29" s="207">
        <v>3.6459999084472656</v>
      </c>
      <c r="D29" s="207">
        <v>3.6670000553131104</v>
      </c>
      <c r="E29" s="207">
        <v>3.888000011444092</v>
      </c>
      <c r="F29" s="207">
        <v>4.603000164031982</v>
      </c>
      <c r="G29" s="207">
        <v>5.571000099182129</v>
      </c>
      <c r="H29" s="207">
        <v>7</v>
      </c>
      <c r="I29" s="207">
        <v>11.380000114440918</v>
      </c>
      <c r="J29" s="207">
        <v>16.049999237060547</v>
      </c>
      <c r="K29" s="207">
        <v>17.65999984741211</v>
      </c>
      <c r="L29" s="207">
        <v>18.610000610351562</v>
      </c>
      <c r="M29" s="207">
        <v>19.190000534057617</v>
      </c>
      <c r="N29" s="207">
        <v>20.020000457763672</v>
      </c>
      <c r="O29" s="207">
        <v>19.760000228881836</v>
      </c>
      <c r="P29" s="207">
        <v>18.729999542236328</v>
      </c>
      <c r="Q29" s="207">
        <v>16.90999984741211</v>
      </c>
      <c r="R29" s="207">
        <v>16.25</v>
      </c>
      <c r="S29" s="207">
        <v>14.779999732971191</v>
      </c>
      <c r="T29" s="207">
        <v>14.760000228881836</v>
      </c>
      <c r="U29" s="207">
        <v>14.329999923706055</v>
      </c>
      <c r="V29" s="207">
        <v>14.239999771118164</v>
      </c>
      <c r="W29" s="207">
        <v>13.949999809265137</v>
      </c>
      <c r="X29" s="207">
        <v>13.359999656677246</v>
      </c>
      <c r="Y29" s="207">
        <v>12.34000015258789</v>
      </c>
      <c r="Z29" s="214">
        <f t="shared" si="0"/>
        <v>12.69445832570394</v>
      </c>
      <c r="AA29" s="151">
        <v>20.700000762939453</v>
      </c>
      <c r="AB29" s="152" t="s">
        <v>168</v>
      </c>
      <c r="AC29" s="2">
        <v>27</v>
      </c>
      <c r="AD29" s="151">
        <v>3.48799991607666</v>
      </c>
      <c r="AE29" s="253" t="s">
        <v>169</v>
      </c>
      <c r="AF29" s="1"/>
    </row>
    <row r="30" spans="1:32" ht="11.25" customHeight="1">
      <c r="A30" s="215">
        <v>28</v>
      </c>
      <c r="B30" s="207">
        <v>11.84000015258789</v>
      </c>
      <c r="C30" s="207">
        <v>11.609999656677246</v>
      </c>
      <c r="D30" s="207">
        <v>10.1899995803833</v>
      </c>
      <c r="E30" s="207">
        <v>8.970000267028809</v>
      </c>
      <c r="F30" s="207">
        <v>7.739999771118164</v>
      </c>
      <c r="G30" s="207">
        <v>7.170000076293945</v>
      </c>
      <c r="H30" s="207">
        <v>7.429999828338623</v>
      </c>
      <c r="I30" s="207">
        <v>11.359999656677246</v>
      </c>
      <c r="J30" s="207">
        <v>14.100000381469727</v>
      </c>
      <c r="K30" s="207">
        <v>15.699999809265137</v>
      </c>
      <c r="L30" s="207">
        <v>17.59000015258789</v>
      </c>
      <c r="M30" s="207">
        <v>17.93000030517578</v>
      </c>
      <c r="N30" s="207">
        <v>17.239999771118164</v>
      </c>
      <c r="O30" s="207">
        <v>17.299999237060547</v>
      </c>
      <c r="P30" s="207">
        <v>17</v>
      </c>
      <c r="Q30" s="207">
        <v>13.859999656677246</v>
      </c>
      <c r="R30" s="207">
        <v>12.199999809265137</v>
      </c>
      <c r="S30" s="207">
        <v>10.069999694824219</v>
      </c>
      <c r="T30" s="207">
        <v>7.599999904632568</v>
      </c>
      <c r="U30" s="207">
        <v>6.3470001220703125</v>
      </c>
      <c r="V30" s="207">
        <v>5.515999794006348</v>
      </c>
      <c r="W30" s="207">
        <v>5.90500020980835</v>
      </c>
      <c r="X30" s="207">
        <v>6.882999897003174</v>
      </c>
      <c r="Y30" s="207">
        <v>6.484000205993652</v>
      </c>
      <c r="Z30" s="214">
        <f t="shared" si="0"/>
        <v>11.168124914169312</v>
      </c>
      <c r="AA30" s="151">
        <v>19.469999313354492</v>
      </c>
      <c r="AB30" s="152" t="s">
        <v>49</v>
      </c>
      <c r="AC30" s="2">
        <v>28</v>
      </c>
      <c r="AD30" s="151">
        <v>5.3480000495910645</v>
      </c>
      <c r="AE30" s="253" t="s">
        <v>170</v>
      </c>
      <c r="AF30" s="1"/>
    </row>
    <row r="31" spans="1:32" ht="11.25" customHeight="1">
      <c r="A31" s="215">
        <v>29</v>
      </c>
      <c r="B31" s="207">
        <v>6.4629998207092285</v>
      </c>
      <c r="C31" s="207">
        <v>6.063000202178955</v>
      </c>
      <c r="D31" s="207">
        <v>6.084000110626221</v>
      </c>
      <c r="E31" s="207">
        <v>5.86299991607666</v>
      </c>
      <c r="F31" s="207">
        <v>6.178999900817871</v>
      </c>
      <c r="G31" s="207">
        <v>6.242000102996826</v>
      </c>
      <c r="H31" s="207">
        <v>7.179999828338623</v>
      </c>
      <c r="I31" s="207">
        <v>7.599999904632568</v>
      </c>
      <c r="J31" s="207">
        <v>7.78000020980835</v>
      </c>
      <c r="K31" s="207">
        <v>8.960000038146973</v>
      </c>
      <c r="L31" s="207">
        <v>8.970000267028809</v>
      </c>
      <c r="M31" s="207">
        <v>8.449999809265137</v>
      </c>
      <c r="N31" s="207">
        <v>7.909999847412109</v>
      </c>
      <c r="O31" s="207">
        <v>8.239999771118164</v>
      </c>
      <c r="P31" s="207">
        <v>7.239999771118164</v>
      </c>
      <c r="Q31" s="207">
        <v>6.599999904632568</v>
      </c>
      <c r="R31" s="207">
        <v>6.064000129699707</v>
      </c>
      <c r="S31" s="207">
        <v>5.673999786376953</v>
      </c>
      <c r="T31" s="207">
        <v>4.001999855041504</v>
      </c>
      <c r="U31" s="207">
        <v>2.2049999237060547</v>
      </c>
      <c r="V31" s="207">
        <v>1.8380000591278076</v>
      </c>
      <c r="W31" s="207">
        <v>1.3339999914169312</v>
      </c>
      <c r="X31" s="207">
        <v>0.3880000114440918</v>
      </c>
      <c r="Y31" s="207">
        <v>0.3569999933242798</v>
      </c>
      <c r="Z31" s="214">
        <f t="shared" si="0"/>
        <v>5.73691663146019</v>
      </c>
      <c r="AA31" s="151">
        <v>9.579999923706055</v>
      </c>
      <c r="AB31" s="152" t="s">
        <v>171</v>
      </c>
      <c r="AC31" s="2">
        <v>29</v>
      </c>
      <c r="AD31" s="151">
        <v>0.17800000309944153</v>
      </c>
      <c r="AE31" s="253" t="s">
        <v>50</v>
      </c>
      <c r="AF31" s="1"/>
    </row>
    <row r="32" spans="1:32" ht="11.25" customHeight="1">
      <c r="A32" s="215">
        <v>30</v>
      </c>
      <c r="B32" s="207">
        <v>-0.23100000619888306</v>
      </c>
      <c r="C32" s="207">
        <v>-0.25200000405311584</v>
      </c>
      <c r="D32" s="207">
        <v>-0.3779999911785126</v>
      </c>
      <c r="E32" s="207">
        <v>-0.45100000500679016</v>
      </c>
      <c r="F32" s="207">
        <v>-0.6510000228881836</v>
      </c>
      <c r="G32" s="207">
        <v>-0.20999999344348907</v>
      </c>
      <c r="H32" s="207">
        <v>1.996000051498413</v>
      </c>
      <c r="I32" s="207">
        <v>6.2129998207092285</v>
      </c>
      <c r="J32" s="207">
        <v>9.470000267028809</v>
      </c>
      <c r="K32" s="207">
        <v>10.520000457763672</v>
      </c>
      <c r="L32" s="207">
        <v>12.25</v>
      </c>
      <c r="M32" s="207">
        <v>13.010000228881836</v>
      </c>
      <c r="N32" s="207">
        <v>13.350000381469727</v>
      </c>
      <c r="O32" s="207">
        <v>13.40999984741211</v>
      </c>
      <c r="P32" s="207">
        <v>12.069999694824219</v>
      </c>
      <c r="Q32" s="207">
        <v>9.119999885559082</v>
      </c>
      <c r="R32" s="207">
        <v>8.029999732971191</v>
      </c>
      <c r="S32" s="207">
        <v>6.769000053405762</v>
      </c>
      <c r="T32" s="207">
        <v>5.074999809265137</v>
      </c>
      <c r="U32" s="207">
        <v>4.465000152587891</v>
      </c>
      <c r="V32" s="207">
        <v>4.086999893188477</v>
      </c>
      <c r="W32" s="207">
        <v>3.5399999618530273</v>
      </c>
      <c r="X32" s="207">
        <v>4.328999996185303</v>
      </c>
      <c r="Y32" s="207">
        <v>4.581999778747559</v>
      </c>
      <c r="Z32" s="214">
        <f t="shared" si="0"/>
        <v>5.838041666274269</v>
      </c>
      <c r="AA32" s="151">
        <v>14.59000015258789</v>
      </c>
      <c r="AB32" s="152" t="s">
        <v>168</v>
      </c>
      <c r="AC32" s="2">
        <v>30</v>
      </c>
      <c r="AD32" s="151">
        <v>-0.7139999866485596</v>
      </c>
      <c r="AE32" s="253" t="s">
        <v>172</v>
      </c>
      <c r="AF32" s="1"/>
    </row>
    <row r="33" spans="1:32" ht="11.25" customHeight="1">
      <c r="A33" s="215">
        <v>31</v>
      </c>
      <c r="B33" s="207">
        <v>4.7179999351501465</v>
      </c>
      <c r="C33" s="207">
        <v>4.7179999351501465</v>
      </c>
      <c r="D33" s="207">
        <v>4.2769999504089355</v>
      </c>
      <c r="E33" s="207">
        <v>4.414000034332275</v>
      </c>
      <c r="F33" s="207">
        <v>4.466000080108643</v>
      </c>
      <c r="G33" s="207">
        <v>4.203000068664551</v>
      </c>
      <c r="H33" s="207">
        <v>5.896999835968018</v>
      </c>
      <c r="I33" s="207">
        <v>12.640000343322754</v>
      </c>
      <c r="J33" s="207">
        <v>17.719999313354492</v>
      </c>
      <c r="K33" s="207">
        <v>19.649999618530273</v>
      </c>
      <c r="L33" s="207">
        <v>20.65999984741211</v>
      </c>
      <c r="M33" s="207">
        <v>21.540000915527344</v>
      </c>
      <c r="N33" s="207">
        <v>20.510000228881836</v>
      </c>
      <c r="O33" s="207">
        <v>19.25</v>
      </c>
      <c r="P33" s="207">
        <v>18.399999618530273</v>
      </c>
      <c r="Q33" s="207">
        <v>15.210000038146973</v>
      </c>
      <c r="R33" s="207">
        <v>13.399999618530273</v>
      </c>
      <c r="S33" s="207">
        <v>10.819999694824219</v>
      </c>
      <c r="T33" s="207">
        <v>9.710000038146973</v>
      </c>
      <c r="U33" s="207">
        <v>9.029999732971191</v>
      </c>
      <c r="V33" s="207">
        <v>10.329999923706055</v>
      </c>
      <c r="W33" s="207">
        <v>9.789999961853027</v>
      </c>
      <c r="X33" s="207">
        <v>9.59000015258789</v>
      </c>
      <c r="Y33" s="207">
        <v>10.050000190734863</v>
      </c>
      <c r="Z33" s="214">
        <f t="shared" si="0"/>
        <v>11.708041628201803</v>
      </c>
      <c r="AA33" s="151">
        <v>22.739999771118164</v>
      </c>
      <c r="AB33" s="152" t="s">
        <v>173</v>
      </c>
      <c r="AC33" s="2">
        <v>31</v>
      </c>
      <c r="AD33" s="151">
        <v>4.107999801635742</v>
      </c>
      <c r="AE33" s="253" t="s">
        <v>174</v>
      </c>
      <c r="AF33" s="1"/>
    </row>
    <row r="34" spans="1:32" ht="15" customHeight="1">
      <c r="A34" s="216" t="s">
        <v>64</v>
      </c>
      <c r="B34" s="217">
        <f aca="true" t="shared" si="1" ref="B34:Q34">AVERAGE(B3:B33)</f>
        <v>2.0971612864804845</v>
      </c>
      <c r="C34" s="217">
        <f t="shared" si="1"/>
        <v>1.806774163678769</v>
      </c>
      <c r="D34" s="217">
        <f t="shared" si="1"/>
        <v>1.6470644997973596</v>
      </c>
      <c r="E34" s="217">
        <f t="shared" si="1"/>
        <v>1.5549032284968323</v>
      </c>
      <c r="F34" s="217">
        <f t="shared" si="1"/>
        <v>1.466322568515616</v>
      </c>
      <c r="G34" s="217">
        <f t="shared" si="1"/>
        <v>1.2542903342794987</v>
      </c>
      <c r="H34" s="217">
        <f t="shared" si="1"/>
        <v>2.2635806205291904</v>
      </c>
      <c r="I34" s="217">
        <f t="shared" si="1"/>
        <v>5.364709636857433</v>
      </c>
      <c r="J34" s="217">
        <f t="shared" si="1"/>
        <v>8.657451629638672</v>
      </c>
      <c r="K34" s="217">
        <f t="shared" si="1"/>
        <v>9.944161292045347</v>
      </c>
      <c r="L34" s="217">
        <f t="shared" si="1"/>
        <v>10.495096806556948</v>
      </c>
      <c r="M34" s="217">
        <f t="shared" si="1"/>
        <v>10.654516220092773</v>
      </c>
      <c r="N34" s="217">
        <f t="shared" si="1"/>
        <v>10.542806402329475</v>
      </c>
      <c r="O34" s="217">
        <f t="shared" si="1"/>
        <v>10.083935453045752</v>
      </c>
      <c r="P34" s="217">
        <f t="shared" si="1"/>
        <v>9.276838671776556</v>
      </c>
      <c r="Q34" s="217">
        <f t="shared" si="1"/>
        <v>7.672354798163137</v>
      </c>
      <c r="R34" s="217">
        <f>AVERAGE(R3:R33)</f>
        <v>6.561096750920819</v>
      </c>
      <c r="S34" s="217">
        <f aca="true" t="shared" si="2" ref="S34:Y34">AVERAGE(S3:S33)</f>
        <v>5.191838645165967</v>
      </c>
      <c r="T34" s="217">
        <f t="shared" si="2"/>
        <v>4.088225805831533</v>
      </c>
      <c r="U34" s="217">
        <f t="shared" si="2"/>
        <v>3.553129042348554</v>
      </c>
      <c r="V34" s="217">
        <f t="shared" si="2"/>
        <v>3.2592258193800525</v>
      </c>
      <c r="W34" s="217">
        <f t="shared" si="2"/>
        <v>2.904967715182612</v>
      </c>
      <c r="X34" s="217">
        <f t="shared" si="2"/>
        <v>2.724645166747993</v>
      </c>
      <c r="Y34" s="217">
        <f t="shared" si="2"/>
        <v>2.6555161375191902</v>
      </c>
      <c r="Z34" s="217">
        <f>AVERAGE(B3:Y33)</f>
        <v>5.238358862307524</v>
      </c>
      <c r="AA34" s="218">
        <f>(AVERAGE(最高))</f>
        <v>12.456612894611974</v>
      </c>
      <c r="AB34" s="219"/>
      <c r="AC34" s="220"/>
      <c r="AD34" s="218">
        <f>(AVERAGE(最低))</f>
        <v>-0.10625808073147651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65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66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67</v>
      </c>
      <c r="B38" s="201"/>
      <c r="C38" s="201"/>
      <c r="D38" s="154">
        <f>COUNTIF(mean,"&gt;=25")</f>
        <v>0</v>
      </c>
      <c r="E38" s="197"/>
      <c r="F38" s="197"/>
      <c r="G38" s="197"/>
      <c r="H38" s="197"/>
      <c r="I38" s="197"/>
    </row>
    <row r="39" spans="1:9" ht="11.25" customHeight="1">
      <c r="A39" s="198" t="s">
        <v>68</v>
      </c>
      <c r="B39" s="199"/>
      <c r="C39" s="199"/>
      <c r="D39" s="153">
        <f>COUNTIF(最低,"&lt;0")</f>
        <v>18</v>
      </c>
      <c r="E39" s="197"/>
      <c r="F39" s="197"/>
      <c r="G39" s="197"/>
      <c r="H39" s="197"/>
      <c r="I39" s="197"/>
    </row>
    <row r="40" spans="1:9" ht="11.25" customHeight="1">
      <c r="A40" s="200" t="s">
        <v>69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70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71</v>
      </c>
      <c r="B42" s="201"/>
      <c r="C42" s="201"/>
      <c r="D42" s="154">
        <f>COUNTIF(最高,"&gt;=25")</f>
        <v>0</v>
      </c>
      <c r="E42" s="197"/>
      <c r="F42" s="197"/>
      <c r="G42" s="197"/>
      <c r="H42" s="197"/>
      <c r="I42" s="197"/>
    </row>
    <row r="43" spans="1:9" ht="11.25" customHeight="1">
      <c r="A43" s="202" t="s">
        <v>72</v>
      </c>
      <c r="B43" s="203"/>
      <c r="C43" s="203"/>
      <c r="D43" s="155">
        <f>COUNTIF(最高,"&gt;=30")</f>
        <v>0</v>
      </c>
      <c r="E43" s="197"/>
      <c r="F43" s="197"/>
      <c r="G43" s="197"/>
      <c r="H43" s="197"/>
      <c r="I43" s="197"/>
    </row>
    <row r="44" spans="1:9" ht="11.25" customHeight="1">
      <c r="A44" s="197" t="s">
        <v>73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74</v>
      </c>
      <c r="B45" s="204"/>
      <c r="C45" s="204" t="s">
        <v>4</v>
      </c>
      <c r="D45" s="206" t="s">
        <v>7</v>
      </c>
      <c r="E45" s="197"/>
      <c r="F45" s="205" t="s">
        <v>75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22.739999771118164</v>
      </c>
      <c r="C46" s="3">
        <v>31</v>
      </c>
      <c r="D46" s="159" t="s">
        <v>173</v>
      </c>
      <c r="E46" s="197"/>
      <c r="F46" s="156"/>
      <c r="G46" s="157">
        <f>MIN(最低)</f>
        <v>-4.986999988555908</v>
      </c>
      <c r="H46" s="3">
        <v>5</v>
      </c>
      <c r="I46" s="255" t="s">
        <v>106</v>
      </c>
    </row>
    <row r="47" spans="1:9" ht="11.25" customHeight="1">
      <c r="A47" s="160"/>
      <c r="B47" s="161"/>
      <c r="C47" s="158"/>
      <c r="D47" s="162"/>
      <c r="E47" s="197"/>
      <c r="F47" s="160"/>
      <c r="G47" s="161"/>
      <c r="H47" s="3"/>
      <c r="I47" s="159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2003</v>
      </c>
      <c r="AA1" s="1" t="s">
        <v>2</v>
      </c>
      <c r="AB1" s="226">
        <v>4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10.199999809265137</v>
      </c>
      <c r="C3" s="207">
        <v>7.429999828338623</v>
      </c>
      <c r="D3" s="207">
        <v>6.283999919891357</v>
      </c>
      <c r="E3" s="207">
        <v>6.210999965667725</v>
      </c>
      <c r="F3" s="207">
        <v>4.24399995803833</v>
      </c>
      <c r="G3" s="207">
        <v>3.802999973297119</v>
      </c>
      <c r="H3" s="207">
        <v>5.705999851226807</v>
      </c>
      <c r="I3" s="207">
        <v>13.220000267028809</v>
      </c>
      <c r="J3" s="207">
        <v>16.479999542236328</v>
      </c>
      <c r="K3" s="207">
        <v>16.6200008392334</v>
      </c>
      <c r="L3" s="207">
        <v>16.1299991607666</v>
      </c>
      <c r="M3" s="207">
        <v>15.420000076293945</v>
      </c>
      <c r="N3" s="207">
        <v>12.9399995803833</v>
      </c>
      <c r="O3" s="207">
        <v>13.289999961853027</v>
      </c>
      <c r="P3" s="207">
        <v>12.720000267028809</v>
      </c>
      <c r="Q3" s="207">
        <v>8.770000457763672</v>
      </c>
      <c r="R3" s="207">
        <v>7.599999904632568</v>
      </c>
      <c r="S3" s="207">
        <v>6.534999847412109</v>
      </c>
      <c r="T3" s="207">
        <v>5.125999927520752</v>
      </c>
      <c r="U3" s="207">
        <v>4.021999835968018</v>
      </c>
      <c r="V3" s="207">
        <v>3.244999885559082</v>
      </c>
      <c r="W3" s="207">
        <v>2.572999954223633</v>
      </c>
      <c r="X3" s="207">
        <v>2.1419999599456787</v>
      </c>
      <c r="Y3" s="207">
        <v>2.0269999504089355</v>
      </c>
      <c r="Z3" s="214">
        <f aca="true" t="shared" si="0" ref="Z3:Z32">AVERAGE(B3:Y3)</f>
        <v>8.447416613499323</v>
      </c>
      <c r="AA3" s="151">
        <v>17.360000610351562</v>
      </c>
      <c r="AB3" s="152" t="s">
        <v>89</v>
      </c>
      <c r="AC3" s="2">
        <v>1</v>
      </c>
      <c r="AD3" s="151">
        <v>1.9529999494552612</v>
      </c>
      <c r="AE3" s="253" t="s">
        <v>175</v>
      </c>
      <c r="AF3" s="1"/>
    </row>
    <row r="4" spans="1:32" ht="11.25" customHeight="1">
      <c r="A4" s="215">
        <v>2</v>
      </c>
      <c r="B4" s="207">
        <v>3.3399999141693115</v>
      </c>
      <c r="C4" s="207">
        <v>4.5279998779296875</v>
      </c>
      <c r="D4" s="207">
        <v>5.210999965667725</v>
      </c>
      <c r="E4" s="207">
        <v>5.748000144958496</v>
      </c>
      <c r="F4" s="207">
        <v>5.958000183105469</v>
      </c>
      <c r="G4" s="207">
        <v>6.105999946594238</v>
      </c>
      <c r="H4" s="207">
        <v>7.650000095367432</v>
      </c>
      <c r="I4" s="207">
        <v>9.6899995803833</v>
      </c>
      <c r="J4" s="207">
        <v>10.529999732971191</v>
      </c>
      <c r="K4" s="207">
        <v>10.65999984741211</v>
      </c>
      <c r="L4" s="207">
        <v>10.84000015258789</v>
      </c>
      <c r="M4" s="207">
        <v>10.510000228881836</v>
      </c>
      <c r="N4" s="207">
        <v>9.979999542236328</v>
      </c>
      <c r="O4" s="207">
        <v>9.729999542236328</v>
      </c>
      <c r="P4" s="207">
        <v>9.720000267028809</v>
      </c>
      <c r="Q4" s="207">
        <v>9.789999961853027</v>
      </c>
      <c r="R4" s="207">
        <v>9.710000038146973</v>
      </c>
      <c r="S4" s="208">
        <v>9.180000305175781</v>
      </c>
      <c r="T4" s="207">
        <v>8.930000305175781</v>
      </c>
      <c r="U4" s="207">
        <v>9.149999618530273</v>
      </c>
      <c r="V4" s="207">
        <v>8.010000228881836</v>
      </c>
      <c r="W4" s="207">
        <v>7.550000190734863</v>
      </c>
      <c r="X4" s="207">
        <v>7.590000152587891</v>
      </c>
      <c r="Y4" s="207">
        <v>7.739999771118164</v>
      </c>
      <c r="Z4" s="214">
        <f t="shared" si="0"/>
        <v>8.243791649738947</v>
      </c>
      <c r="AA4" s="151">
        <v>11.550000190734863</v>
      </c>
      <c r="AB4" s="152" t="s">
        <v>176</v>
      </c>
      <c r="AC4" s="2">
        <v>2</v>
      </c>
      <c r="AD4" s="151">
        <v>1.9950000047683716</v>
      </c>
      <c r="AE4" s="253" t="s">
        <v>177</v>
      </c>
      <c r="AF4" s="1"/>
    </row>
    <row r="5" spans="1:32" ht="11.25" customHeight="1">
      <c r="A5" s="215">
        <v>3</v>
      </c>
      <c r="B5" s="207">
        <v>7.03000020980835</v>
      </c>
      <c r="C5" s="207">
        <v>5.86299991607666</v>
      </c>
      <c r="D5" s="207">
        <v>6.336999893188477</v>
      </c>
      <c r="E5" s="207">
        <v>6.400000095367432</v>
      </c>
      <c r="F5" s="207">
        <v>5.853000164031982</v>
      </c>
      <c r="G5" s="207">
        <v>5.453000068664551</v>
      </c>
      <c r="H5" s="207">
        <v>7.53000020980835</v>
      </c>
      <c r="I5" s="207">
        <v>10.010000228881836</v>
      </c>
      <c r="J5" s="207">
        <v>12.239999771118164</v>
      </c>
      <c r="K5" s="207">
        <v>13.130000114440918</v>
      </c>
      <c r="L5" s="207">
        <v>12.529999732971191</v>
      </c>
      <c r="M5" s="207">
        <v>13.069999694824219</v>
      </c>
      <c r="N5" s="207">
        <v>11.9399995803833</v>
      </c>
      <c r="O5" s="207">
        <v>11.789999961853027</v>
      </c>
      <c r="P5" s="207">
        <v>11.149999618530273</v>
      </c>
      <c r="Q5" s="207">
        <v>8.470000267028809</v>
      </c>
      <c r="R5" s="207">
        <v>7.510000228881836</v>
      </c>
      <c r="S5" s="207">
        <v>6.336999893188477</v>
      </c>
      <c r="T5" s="207">
        <v>5.821000099182129</v>
      </c>
      <c r="U5" s="207">
        <v>4.369999885559082</v>
      </c>
      <c r="V5" s="207">
        <v>4.465000152587891</v>
      </c>
      <c r="W5" s="207">
        <v>4.211999893188477</v>
      </c>
      <c r="X5" s="207">
        <v>2.4049999713897705</v>
      </c>
      <c r="Y5" s="207">
        <v>1.6490000486373901</v>
      </c>
      <c r="Z5" s="214">
        <f t="shared" si="0"/>
        <v>7.731874987483025</v>
      </c>
      <c r="AA5" s="151">
        <v>14.220000267028809</v>
      </c>
      <c r="AB5" s="152" t="s">
        <v>125</v>
      </c>
      <c r="AC5" s="2">
        <v>3</v>
      </c>
      <c r="AD5" s="151">
        <v>1.5959999561309814</v>
      </c>
      <c r="AE5" s="253" t="s">
        <v>178</v>
      </c>
      <c r="AF5" s="1"/>
    </row>
    <row r="6" spans="1:32" ht="11.25" customHeight="1">
      <c r="A6" s="215">
        <v>4</v>
      </c>
      <c r="B6" s="207">
        <v>1.2710000276565552</v>
      </c>
      <c r="C6" s="207">
        <v>1.187000036239624</v>
      </c>
      <c r="D6" s="207">
        <v>1.5540000200271606</v>
      </c>
      <c r="E6" s="207">
        <v>3.9189999103546143</v>
      </c>
      <c r="F6" s="207">
        <v>3.760999917984009</v>
      </c>
      <c r="G6" s="207">
        <v>3.234999895095825</v>
      </c>
      <c r="H6" s="207">
        <v>4.065999984741211</v>
      </c>
      <c r="I6" s="207">
        <v>8.770000457763672</v>
      </c>
      <c r="J6" s="207">
        <v>11.970000267028809</v>
      </c>
      <c r="K6" s="207">
        <v>11.930000305175781</v>
      </c>
      <c r="L6" s="207">
        <v>13.25</v>
      </c>
      <c r="M6" s="207">
        <v>12.859999656677246</v>
      </c>
      <c r="N6" s="207">
        <v>11.90999984741211</v>
      </c>
      <c r="O6" s="207">
        <v>12.109999656677246</v>
      </c>
      <c r="P6" s="207">
        <v>11.850000381469727</v>
      </c>
      <c r="Q6" s="207">
        <v>9.220000267028809</v>
      </c>
      <c r="R6" s="207">
        <v>7.769999980926514</v>
      </c>
      <c r="S6" s="207">
        <v>6.999000072479248</v>
      </c>
      <c r="T6" s="207">
        <v>6.8420000076293945</v>
      </c>
      <c r="U6" s="207">
        <v>6.673999786376953</v>
      </c>
      <c r="V6" s="207">
        <v>6.494999885559082</v>
      </c>
      <c r="W6" s="207">
        <v>7.050000190734863</v>
      </c>
      <c r="X6" s="207">
        <v>7.059999942779541</v>
      </c>
      <c r="Y6" s="207">
        <v>6.800000190734863</v>
      </c>
      <c r="Z6" s="214">
        <f t="shared" si="0"/>
        <v>7.439708362023036</v>
      </c>
      <c r="AA6" s="151">
        <v>13.710000038146973</v>
      </c>
      <c r="AB6" s="152" t="s">
        <v>179</v>
      </c>
      <c r="AC6" s="2">
        <v>4</v>
      </c>
      <c r="AD6" s="151">
        <v>1.0709999799728394</v>
      </c>
      <c r="AE6" s="253" t="s">
        <v>180</v>
      </c>
      <c r="AF6" s="1"/>
    </row>
    <row r="7" spans="1:32" ht="11.25" customHeight="1">
      <c r="A7" s="215">
        <v>5</v>
      </c>
      <c r="B7" s="207">
        <v>5.453000068664551</v>
      </c>
      <c r="C7" s="207">
        <v>5.327000141143799</v>
      </c>
      <c r="D7" s="207">
        <v>5.126999855041504</v>
      </c>
      <c r="E7" s="207">
        <v>5.254000186920166</v>
      </c>
      <c r="F7" s="207">
        <v>5.401000022888184</v>
      </c>
      <c r="G7" s="207">
        <v>5.296000003814697</v>
      </c>
      <c r="H7" s="207">
        <v>5.390999794006348</v>
      </c>
      <c r="I7" s="207">
        <v>5.085999965667725</v>
      </c>
      <c r="J7" s="207">
        <v>6.044000148773193</v>
      </c>
      <c r="K7" s="207">
        <v>6.085999965667725</v>
      </c>
      <c r="L7" s="207">
        <v>5.316999912261963</v>
      </c>
      <c r="M7" s="207">
        <v>5.738999843597412</v>
      </c>
      <c r="N7" s="207">
        <v>4.349999904632568</v>
      </c>
      <c r="O7" s="207">
        <v>2.4579999446868896</v>
      </c>
      <c r="P7" s="207">
        <v>2.2690000534057617</v>
      </c>
      <c r="Q7" s="207">
        <v>3.5299999713897705</v>
      </c>
      <c r="R7" s="207">
        <v>4.349999904632568</v>
      </c>
      <c r="S7" s="207">
        <v>3.750999927520752</v>
      </c>
      <c r="T7" s="207">
        <v>3.424999952316284</v>
      </c>
      <c r="U7" s="207">
        <v>3.5829999446868896</v>
      </c>
      <c r="V7" s="207">
        <v>3.5299999713897705</v>
      </c>
      <c r="W7" s="207">
        <v>4.056000232696533</v>
      </c>
      <c r="X7" s="207">
        <v>4.160999774932861</v>
      </c>
      <c r="Y7" s="207">
        <v>4.244999885559082</v>
      </c>
      <c r="Z7" s="214">
        <f t="shared" si="0"/>
        <v>4.551208307345708</v>
      </c>
      <c r="AA7" s="151">
        <v>6.822000026702881</v>
      </c>
      <c r="AB7" s="152" t="s">
        <v>60</v>
      </c>
      <c r="AC7" s="2">
        <v>5</v>
      </c>
      <c r="AD7" s="151">
        <v>1.805999994277954</v>
      </c>
      <c r="AE7" s="253" t="s">
        <v>93</v>
      </c>
      <c r="AF7" s="1"/>
    </row>
    <row r="8" spans="1:32" ht="11.25" customHeight="1">
      <c r="A8" s="215">
        <v>6</v>
      </c>
      <c r="B8" s="207">
        <v>4.297999858856201</v>
      </c>
      <c r="C8" s="207">
        <v>4.5920000076293945</v>
      </c>
      <c r="D8" s="207">
        <v>4.729000091552734</v>
      </c>
      <c r="E8" s="207">
        <v>5.422999858856201</v>
      </c>
      <c r="F8" s="207">
        <v>5.5920000076293945</v>
      </c>
      <c r="G8" s="207">
        <v>4.98199987411499</v>
      </c>
      <c r="H8" s="207">
        <v>5.790999889373779</v>
      </c>
      <c r="I8" s="207">
        <v>7.639999866485596</v>
      </c>
      <c r="J8" s="207">
        <v>11.420000076293945</v>
      </c>
      <c r="K8" s="207">
        <v>13.630000114440918</v>
      </c>
      <c r="L8" s="207">
        <v>14.380000114440918</v>
      </c>
      <c r="M8" s="207">
        <v>14.819999694824219</v>
      </c>
      <c r="N8" s="207">
        <v>14.3100004196167</v>
      </c>
      <c r="O8" s="207">
        <v>14.470000267028809</v>
      </c>
      <c r="P8" s="207">
        <v>13.609999656677246</v>
      </c>
      <c r="Q8" s="207">
        <v>11.369999885559082</v>
      </c>
      <c r="R8" s="207">
        <v>10.180000305175781</v>
      </c>
      <c r="S8" s="207">
        <v>8.760000228881836</v>
      </c>
      <c r="T8" s="207">
        <v>7.039999961853027</v>
      </c>
      <c r="U8" s="207">
        <v>4.854000091552734</v>
      </c>
      <c r="V8" s="207">
        <v>3.2769999504089355</v>
      </c>
      <c r="W8" s="207">
        <v>2.3949999809265137</v>
      </c>
      <c r="X8" s="207">
        <v>2.069000005722046</v>
      </c>
      <c r="Y8" s="207">
        <v>1.7430000305175781</v>
      </c>
      <c r="Z8" s="214">
        <f t="shared" si="0"/>
        <v>7.973958343267441</v>
      </c>
      <c r="AA8" s="151">
        <v>15.210000038146973</v>
      </c>
      <c r="AB8" s="152" t="s">
        <v>107</v>
      </c>
      <c r="AC8" s="2">
        <v>6</v>
      </c>
      <c r="AD8" s="151">
        <v>1.7330000400543213</v>
      </c>
      <c r="AE8" s="253" t="s">
        <v>14</v>
      </c>
      <c r="AF8" s="1"/>
    </row>
    <row r="9" spans="1:32" ht="11.25" customHeight="1">
      <c r="A9" s="215">
        <v>7</v>
      </c>
      <c r="B9" s="207">
        <v>1.5750000476837158</v>
      </c>
      <c r="C9" s="207">
        <v>1.690999984741211</v>
      </c>
      <c r="D9" s="207">
        <v>1.784999966621399</v>
      </c>
      <c r="E9" s="207">
        <v>1.8170000314712524</v>
      </c>
      <c r="F9" s="207">
        <v>1.9850000143051147</v>
      </c>
      <c r="G9" s="207">
        <v>2.6989998817443848</v>
      </c>
      <c r="H9" s="207">
        <v>5.539000034332275</v>
      </c>
      <c r="I9" s="207">
        <v>12.75</v>
      </c>
      <c r="J9" s="207">
        <v>16.510000228881836</v>
      </c>
      <c r="K9" s="207">
        <v>17.770000457763672</v>
      </c>
      <c r="L9" s="207">
        <v>18.809999465942383</v>
      </c>
      <c r="M9" s="207">
        <v>19.079999923706055</v>
      </c>
      <c r="N9" s="207">
        <v>17.90999984741211</v>
      </c>
      <c r="O9" s="207">
        <v>17.989999771118164</v>
      </c>
      <c r="P9" s="207">
        <v>17.440000534057617</v>
      </c>
      <c r="Q9" s="207">
        <v>14.34000015258789</v>
      </c>
      <c r="R9" s="207">
        <v>12.819999694824219</v>
      </c>
      <c r="S9" s="207">
        <v>11.65999984741211</v>
      </c>
      <c r="T9" s="207">
        <v>10.649999618530273</v>
      </c>
      <c r="U9" s="207">
        <v>9.449999809265137</v>
      </c>
      <c r="V9" s="207">
        <v>8.800000190734863</v>
      </c>
      <c r="W9" s="207">
        <v>9.039999961853027</v>
      </c>
      <c r="X9" s="207">
        <v>8.609999656677246</v>
      </c>
      <c r="Y9" s="207">
        <v>10.0600004196167</v>
      </c>
      <c r="Z9" s="214">
        <f t="shared" si="0"/>
        <v>10.44920831422011</v>
      </c>
      <c r="AA9" s="151">
        <v>19.670000076293945</v>
      </c>
      <c r="AB9" s="152" t="s">
        <v>18</v>
      </c>
      <c r="AC9" s="2">
        <v>7</v>
      </c>
      <c r="AD9" s="151">
        <v>1.5119999647140503</v>
      </c>
      <c r="AE9" s="253" t="s">
        <v>181</v>
      </c>
      <c r="AF9" s="1"/>
    </row>
    <row r="10" spans="1:32" ht="11.25" customHeight="1">
      <c r="A10" s="215">
        <v>8</v>
      </c>
      <c r="B10" s="207">
        <v>10.880000114440918</v>
      </c>
      <c r="C10" s="207">
        <v>11.960000038146973</v>
      </c>
      <c r="D10" s="207">
        <v>12.479999542236328</v>
      </c>
      <c r="E10" s="207">
        <v>12.970000267028809</v>
      </c>
      <c r="F10" s="207">
        <v>13.25</v>
      </c>
      <c r="G10" s="207">
        <v>12.989999771118164</v>
      </c>
      <c r="H10" s="207">
        <v>13.09000015258789</v>
      </c>
      <c r="I10" s="207">
        <v>13.729999542236328</v>
      </c>
      <c r="J10" s="207">
        <v>13.289999961853027</v>
      </c>
      <c r="K10" s="207">
        <v>14.149999618530273</v>
      </c>
      <c r="L10" s="207">
        <v>15.010000228881836</v>
      </c>
      <c r="M10" s="207">
        <v>15.539999961853027</v>
      </c>
      <c r="N10" s="207">
        <v>15.5</v>
      </c>
      <c r="O10" s="207">
        <v>14.720000267028809</v>
      </c>
      <c r="P10" s="207">
        <v>14.359999656677246</v>
      </c>
      <c r="Q10" s="207">
        <v>14.390000343322754</v>
      </c>
      <c r="R10" s="207">
        <v>14.239999771118164</v>
      </c>
      <c r="S10" s="207">
        <v>13.920000076293945</v>
      </c>
      <c r="T10" s="207">
        <v>13.300000190734863</v>
      </c>
      <c r="U10" s="207">
        <v>13.649999618530273</v>
      </c>
      <c r="V10" s="207">
        <v>13.949999809265137</v>
      </c>
      <c r="W10" s="207">
        <v>14.619999885559082</v>
      </c>
      <c r="X10" s="207">
        <v>12.90999984741211</v>
      </c>
      <c r="Y10" s="207">
        <v>11.319999694824219</v>
      </c>
      <c r="Z10" s="214">
        <f t="shared" si="0"/>
        <v>13.592499931653341</v>
      </c>
      <c r="AA10" s="151">
        <v>15.960000038146973</v>
      </c>
      <c r="AB10" s="152" t="s">
        <v>182</v>
      </c>
      <c r="AC10" s="2">
        <v>8</v>
      </c>
      <c r="AD10" s="151">
        <v>10.0600004196167</v>
      </c>
      <c r="AE10" s="253" t="s">
        <v>60</v>
      </c>
      <c r="AF10" s="1"/>
    </row>
    <row r="11" spans="1:32" ht="11.25" customHeight="1">
      <c r="A11" s="215">
        <v>9</v>
      </c>
      <c r="B11" s="207">
        <v>9.640000343322754</v>
      </c>
      <c r="C11" s="207">
        <v>8.949999809265137</v>
      </c>
      <c r="D11" s="207">
        <v>8.1899995803833</v>
      </c>
      <c r="E11" s="207">
        <v>7.739999771118164</v>
      </c>
      <c r="F11" s="207">
        <v>7.630000114440918</v>
      </c>
      <c r="G11" s="207">
        <v>8.710000038146973</v>
      </c>
      <c r="H11" s="207">
        <v>10.569999694824219</v>
      </c>
      <c r="I11" s="207">
        <v>16.31999969482422</v>
      </c>
      <c r="J11" s="207">
        <v>18.40999984741211</v>
      </c>
      <c r="K11" s="207">
        <v>19.440000534057617</v>
      </c>
      <c r="L11" s="207">
        <v>20</v>
      </c>
      <c r="M11" s="207">
        <v>19.829999923706055</v>
      </c>
      <c r="N11" s="207">
        <v>19.770000457763672</v>
      </c>
      <c r="O11" s="207">
        <v>18.860000610351562</v>
      </c>
      <c r="P11" s="207">
        <v>16.100000381469727</v>
      </c>
      <c r="Q11" s="207">
        <v>14.600000381469727</v>
      </c>
      <c r="R11" s="207">
        <v>12.1899995803833</v>
      </c>
      <c r="S11" s="207">
        <v>9.40999984741211</v>
      </c>
      <c r="T11" s="207">
        <v>7.900000095367432</v>
      </c>
      <c r="U11" s="207">
        <v>6.986000061035156</v>
      </c>
      <c r="V11" s="207">
        <v>6.440000057220459</v>
      </c>
      <c r="W11" s="207">
        <v>6.492000102996826</v>
      </c>
      <c r="X11" s="207">
        <v>5.703999996185303</v>
      </c>
      <c r="Y11" s="207">
        <v>4.684000015258789</v>
      </c>
      <c r="Z11" s="214">
        <f t="shared" si="0"/>
        <v>11.856916705767313</v>
      </c>
      <c r="AA11" s="151">
        <v>20.690000534057617</v>
      </c>
      <c r="AB11" s="152" t="s">
        <v>183</v>
      </c>
      <c r="AC11" s="2">
        <v>9</v>
      </c>
      <c r="AD11" s="151">
        <v>4.684000015258789</v>
      </c>
      <c r="AE11" s="253" t="s">
        <v>14</v>
      </c>
      <c r="AF11" s="1"/>
    </row>
    <row r="12" spans="1:32" ht="11.25" customHeight="1">
      <c r="A12" s="223">
        <v>10</v>
      </c>
      <c r="B12" s="209">
        <v>3.9690001010894775</v>
      </c>
      <c r="C12" s="209">
        <v>3.4649999141693115</v>
      </c>
      <c r="D12" s="209">
        <v>3.2869999408721924</v>
      </c>
      <c r="E12" s="209">
        <v>3.496999979019165</v>
      </c>
      <c r="F12" s="209">
        <v>2.8980000019073486</v>
      </c>
      <c r="G12" s="209">
        <v>2.697999954223633</v>
      </c>
      <c r="H12" s="209">
        <v>4.559000015258789</v>
      </c>
      <c r="I12" s="209">
        <v>9.5600004196167</v>
      </c>
      <c r="J12" s="209">
        <v>12.75</v>
      </c>
      <c r="K12" s="209">
        <v>15.069999694824219</v>
      </c>
      <c r="L12" s="209">
        <v>15.3100004196167</v>
      </c>
      <c r="M12" s="209">
        <v>15.859999656677246</v>
      </c>
      <c r="N12" s="209">
        <v>12.970000267028809</v>
      </c>
      <c r="O12" s="209">
        <v>13.100000381469727</v>
      </c>
      <c r="P12" s="209">
        <v>13.029999732971191</v>
      </c>
      <c r="Q12" s="209">
        <v>9.229999542236328</v>
      </c>
      <c r="R12" s="209">
        <v>7.789999961853027</v>
      </c>
      <c r="S12" s="209">
        <v>6.072000026702881</v>
      </c>
      <c r="T12" s="209">
        <v>4.23199987411499</v>
      </c>
      <c r="U12" s="209">
        <v>3.2130000591278076</v>
      </c>
      <c r="V12" s="209">
        <v>2.562000036239624</v>
      </c>
      <c r="W12" s="209">
        <v>2.109999895095825</v>
      </c>
      <c r="X12" s="209">
        <v>2.005000114440918</v>
      </c>
      <c r="Y12" s="209">
        <v>1.8270000219345093</v>
      </c>
      <c r="Z12" s="224">
        <f t="shared" si="0"/>
        <v>7.127666667103767</v>
      </c>
      <c r="AA12" s="157">
        <v>16.5</v>
      </c>
      <c r="AB12" s="210" t="s">
        <v>132</v>
      </c>
      <c r="AC12" s="211">
        <v>10</v>
      </c>
      <c r="AD12" s="157">
        <v>1.7740000486373901</v>
      </c>
      <c r="AE12" s="254" t="s">
        <v>184</v>
      </c>
      <c r="AF12" s="1"/>
    </row>
    <row r="13" spans="1:32" ht="11.25" customHeight="1">
      <c r="A13" s="215">
        <v>11</v>
      </c>
      <c r="B13" s="207">
        <v>1.6799999475479126</v>
      </c>
      <c r="C13" s="207">
        <v>1.9739999771118164</v>
      </c>
      <c r="D13" s="207">
        <v>2.121000051498413</v>
      </c>
      <c r="E13" s="207">
        <v>2.309999942779541</v>
      </c>
      <c r="F13" s="207">
        <v>2.6570000648498535</v>
      </c>
      <c r="G13" s="207">
        <v>3.3929998874664307</v>
      </c>
      <c r="H13" s="207">
        <v>6.116000175476074</v>
      </c>
      <c r="I13" s="207">
        <v>11.460000038146973</v>
      </c>
      <c r="J13" s="207">
        <v>11.289999961853027</v>
      </c>
      <c r="K13" s="207">
        <v>12.569999694824219</v>
      </c>
      <c r="L13" s="207">
        <v>14.859999656677246</v>
      </c>
      <c r="M13" s="207">
        <v>15.800000190734863</v>
      </c>
      <c r="N13" s="207">
        <v>14.8100004196167</v>
      </c>
      <c r="O13" s="207">
        <v>13.90999984741211</v>
      </c>
      <c r="P13" s="207">
        <v>14.0600004196167</v>
      </c>
      <c r="Q13" s="207">
        <v>13.720000267028809</v>
      </c>
      <c r="R13" s="207">
        <v>12.430000305175781</v>
      </c>
      <c r="S13" s="207">
        <v>11.430000305175781</v>
      </c>
      <c r="T13" s="207">
        <v>10.890000343322754</v>
      </c>
      <c r="U13" s="207">
        <v>10.859999656677246</v>
      </c>
      <c r="V13" s="207">
        <v>10.970000267028809</v>
      </c>
      <c r="W13" s="207">
        <v>11.239999771118164</v>
      </c>
      <c r="X13" s="207">
        <v>11.289999961853027</v>
      </c>
      <c r="Y13" s="207">
        <v>11.050000190734863</v>
      </c>
      <c r="Z13" s="214">
        <f t="shared" si="0"/>
        <v>9.703791722655296</v>
      </c>
      <c r="AA13" s="151">
        <v>17.030000686645508</v>
      </c>
      <c r="AB13" s="152" t="s">
        <v>62</v>
      </c>
      <c r="AC13" s="2">
        <v>11</v>
      </c>
      <c r="AD13" s="151">
        <v>1.5540000200271606</v>
      </c>
      <c r="AE13" s="253" t="s">
        <v>160</v>
      </c>
      <c r="AF13" s="1"/>
    </row>
    <row r="14" spans="1:32" ht="11.25" customHeight="1">
      <c r="A14" s="215">
        <v>12</v>
      </c>
      <c r="B14" s="207">
        <v>11.130000114440918</v>
      </c>
      <c r="C14" s="207">
        <v>11.4399995803833</v>
      </c>
      <c r="D14" s="207">
        <v>11.460000038146973</v>
      </c>
      <c r="E14" s="207">
        <v>11.479999542236328</v>
      </c>
      <c r="F14" s="207">
        <v>11.369999885559082</v>
      </c>
      <c r="G14" s="207">
        <v>11.90999984741211</v>
      </c>
      <c r="H14" s="207">
        <v>12.289999961853027</v>
      </c>
      <c r="I14" s="207">
        <v>13.859999656677246</v>
      </c>
      <c r="J14" s="207">
        <v>16.8799991607666</v>
      </c>
      <c r="K14" s="207">
        <v>18.290000915527344</v>
      </c>
      <c r="L14" s="207">
        <v>18.549999237060547</v>
      </c>
      <c r="M14" s="207">
        <v>18.760000228881836</v>
      </c>
      <c r="N14" s="207">
        <v>19.670000076293945</v>
      </c>
      <c r="O14" s="207">
        <v>17.81999969482422</v>
      </c>
      <c r="P14" s="207">
        <v>15.960000038146973</v>
      </c>
      <c r="Q14" s="207">
        <v>15.050000190734863</v>
      </c>
      <c r="R14" s="207">
        <v>14.319999694824219</v>
      </c>
      <c r="S14" s="207">
        <v>14.199999809265137</v>
      </c>
      <c r="T14" s="207">
        <v>13.960000038146973</v>
      </c>
      <c r="U14" s="207">
        <v>13.850000381469727</v>
      </c>
      <c r="V14" s="207">
        <v>13.789999961853027</v>
      </c>
      <c r="W14" s="207">
        <v>13.680000305175781</v>
      </c>
      <c r="X14" s="207">
        <v>13.619999885559082</v>
      </c>
      <c r="Y14" s="207">
        <v>13.779999732971191</v>
      </c>
      <c r="Z14" s="214">
        <f t="shared" si="0"/>
        <v>14.463333249092102</v>
      </c>
      <c r="AA14" s="151">
        <v>20.450000762939453</v>
      </c>
      <c r="AB14" s="152" t="s">
        <v>185</v>
      </c>
      <c r="AC14" s="2">
        <v>12</v>
      </c>
      <c r="AD14" s="151">
        <v>10.710000038146973</v>
      </c>
      <c r="AE14" s="253" t="s">
        <v>186</v>
      </c>
      <c r="AF14" s="1"/>
    </row>
    <row r="15" spans="1:32" ht="11.25" customHeight="1">
      <c r="A15" s="215">
        <v>13</v>
      </c>
      <c r="B15" s="207">
        <v>13.140000343322754</v>
      </c>
      <c r="C15" s="207">
        <v>13.84000015258789</v>
      </c>
      <c r="D15" s="207">
        <v>13.59000015258789</v>
      </c>
      <c r="E15" s="207">
        <v>13.220000267028809</v>
      </c>
      <c r="F15" s="207">
        <v>12.59000015258789</v>
      </c>
      <c r="G15" s="207">
        <v>12.350000381469727</v>
      </c>
      <c r="H15" s="207">
        <v>13.470000267028809</v>
      </c>
      <c r="I15" s="207">
        <v>14.850000381469727</v>
      </c>
      <c r="J15" s="207">
        <v>20.799999237060547</v>
      </c>
      <c r="K15" s="207">
        <v>21.59000015258789</v>
      </c>
      <c r="L15" s="207">
        <v>22.049999237060547</v>
      </c>
      <c r="M15" s="207">
        <v>22.920000076293945</v>
      </c>
      <c r="N15" s="207">
        <v>20.93000030517578</v>
      </c>
      <c r="O15" s="207">
        <v>20.8799991607666</v>
      </c>
      <c r="P15" s="207">
        <v>21.31999969482422</v>
      </c>
      <c r="Q15" s="207">
        <v>18.889999389648438</v>
      </c>
      <c r="R15" s="207">
        <v>16.979999542236328</v>
      </c>
      <c r="S15" s="207">
        <v>15.279999732971191</v>
      </c>
      <c r="T15" s="207">
        <v>13.699999809265137</v>
      </c>
      <c r="U15" s="207">
        <v>14.0600004196167</v>
      </c>
      <c r="V15" s="207">
        <v>13.050000190734863</v>
      </c>
      <c r="W15" s="207">
        <v>12.34000015258789</v>
      </c>
      <c r="X15" s="207">
        <v>12.010000228881836</v>
      </c>
      <c r="Y15" s="207">
        <v>11.5</v>
      </c>
      <c r="Z15" s="214">
        <f t="shared" si="0"/>
        <v>16.056249976158142</v>
      </c>
      <c r="AA15" s="151">
        <v>23.549999237060547</v>
      </c>
      <c r="AB15" s="152" t="s">
        <v>187</v>
      </c>
      <c r="AC15" s="2">
        <v>13</v>
      </c>
      <c r="AD15" s="151">
        <v>11.479999542236328</v>
      </c>
      <c r="AE15" s="253" t="s">
        <v>14</v>
      </c>
      <c r="AF15" s="1"/>
    </row>
    <row r="16" spans="1:32" ht="11.25" customHeight="1">
      <c r="A16" s="215">
        <v>14</v>
      </c>
      <c r="B16" s="207">
        <v>10.579999923706055</v>
      </c>
      <c r="C16" s="207">
        <v>10.640000343322754</v>
      </c>
      <c r="D16" s="207">
        <v>9.979999542236328</v>
      </c>
      <c r="E16" s="207">
        <v>10.239999771118164</v>
      </c>
      <c r="F16" s="207">
        <v>9.399999618530273</v>
      </c>
      <c r="G16" s="207">
        <v>8.6899995803833</v>
      </c>
      <c r="H16" s="207">
        <v>10.300000190734863</v>
      </c>
      <c r="I16" s="207">
        <v>15.079999923706055</v>
      </c>
      <c r="J16" s="207">
        <v>17.610000610351562</v>
      </c>
      <c r="K16" s="207">
        <v>15.6899995803833</v>
      </c>
      <c r="L16" s="207">
        <v>15.229999542236328</v>
      </c>
      <c r="M16" s="207">
        <v>15.079999923706055</v>
      </c>
      <c r="N16" s="207">
        <v>13.149999618530273</v>
      </c>
      <c r="O16" s="207">
        <v>13.539999961853027</v>
      </c>
      <c r="P16" s="207">
        <v>12.109999656677246</v>
      </c>
      <c r="Q16" s="207">
        <v>12.15999984741211</v>
      </c>
      <c r="R16" s="207">
        <v>11.25</v>
      </c>
      <c r="S16" s="207">
        <v>10.430000305175781</v>
      </c>
      <c r="T16" s="207">
        <v>9.520000457763672</v>
      </c>
      <c r="U16" s="207">
        <v>9.180000305175781</v>
      </c>
      <c r="V16" s="207">
        <v>9.09000015258789</v>
      </c>
      <c r="W16" s="207">
        <v>9.029999732971191</v>
      </c>
      <c r="X16" s="207">
        <v>8.40999984741211</v>
      </c>
      <c r="Y16" s="207">
        <v>8.220000267028809</v>
      </c>
      <c r="Z16" s="214">
        <f t="shared" si="0"/>
        <v>11.442083279291788</v>
      </c>
      <c r="AA16" s="151">
        <v>17.709999084472656</v>
      </c>
      <c r="AB16" s="152" t="s">
        <v>188</v>
      </c>
      <c r="AC16" s="2">
        <v>14</v>
      </c>
      <c r="AD16" s="151">
        <v>8.170000076293945</v>
      </c>
      <c r="AE16" s="253" t="s">
        <v>189</v>
      </c>
      <c r="AF16" s="1"/>
    </row>
    <row r="17" spans="1:32" ht="11.25" customHeight="1">
      <c r="A17" s="215">
        <v>15</v>
      </c>
      <c r="B17" s="207">
        <v>8.300000190734863</v>
      </c>
      <c r="C17" s="207">
        <v>8.1899995803833</v>
      </c>
      <c r="D17" s="207">
        <v>8.010000228881836</v>
      </c>
      <c r="E17" s="207">
        <v>8.050000190734863</v>
      </c>
      <c r="F17" s="207">
        <v>8.15999984741211</v>
      </c>
      <c r="G17" s="207">
        <v>9.140000343322754</v>
      </c>
      <c r="H17" s="207">
        <v>10.289999961853027</v>
      </c>
      <c r="I17" s="207">
        <v>11.319999694824219</v>
      </c>
      <c r="J17" s="207">
        <v>10.399999618530273</v>
      </c>
      <c r="K17" s="207">
        <v>10.670000076293945</v>
      </c>
      <c r="L17" s="207">
        <v>11.069999694824219</v>
      </c>
      <c r="M17" s="207">
        <v>12.069999694824219</v>
      </c>
      <c r="N17" s="207">
        <v>11.1899995803833</v>
      </c>
      <c r="O17" s="207">
        <v>11.5600004196167</v>
      </c>
      <c r="P17" s="207">
        <v>11.779999732971191</v>
      </c>
      <c r="Q17" s="207">
        <v>10.920000076293945</v>
      </c>
      <c r="R17" s="207">
        <v>10.119999885559082</v>
      </c>
      <c r="S17" s="207">
        <v>10.149999618530273</v>
      </c>
      <c r="T17" s="207">
        <v>9.930000305175781</v>
      </c>
      <c r="U17" s="207">
        <v>9.850000381469727</v>
      </c>
      <c r="V17" s="207">
        <v>9.739999771118164</v>
      </c>
      <c r="W17" s="207">
        <v>9.489999771118164</v>
      </c>
      <c r="X17" s="207">
        <v>9.640000343322754</v>
      </c>
      <c r="Y17" s="207">
        <v>10.050000190734863</v>
      </c>
      <c r="Z17" s="214">
        <f t="shared" si="0"/>
        <v>10.003749966621399</v>
      </c>
      <c r="AA17" s="151">
        <v>12.600000381469727</v>
      </c>
      <c r="AB17" s="152" t="s">
        <v>190</v>
      </c>
      <c r="AC17" s="2">
        <v>15</v>
      </c>
      <c r="AD17" s="151">
        <v>7.860000133514404</v>
      </c>
      <c r="AE17" s="253" t="s">
        <v>191</v>
      </c>
      <c r="AF17" s="1"/>
    </row>
    <row r="18" spans="1:32" ht="11.25" customHeight="1">
      <c r="A18" s="215">
        <v>16</v>
      </c>
      <c r="B18" s="207">
        <v>10.010000228881836</v>
      </c>
      <c r="C18" s="207">
        <v>9.899999618530273</v>
      </c>
      <c r="D18" s="207">
        <v>10.010000228881836</v>
      </c>
      <c r="E18" s="207">
        <v>10.130000114440918</v>
      </c>
      <c r="F18" s="207">
        <v>10.15999984741211</v>
      </c>
      <c r="G18" s="207">
        <v>10.109999656677246</v>
      </c>
      <c r="H18" s="207">
        <v>11.029999732971191</v>
      </c>
      <c r="I18" s="207">
        <v>14.4399995803833</v>
      </c>
      <c r="J18" s="207">
        <v>17</v>
      </c>
      <c r="K18" s="207">
        <v>19.399999618530273</v>
      </c>
      <c r="L18" s="207">
        <v>19.110000610351562</v>
      </c>
      <c r="M18" s="207">
        <v>18.989999771118164</v>
      </c>
      <c r="N18" s="207">
        <v>18.530000686645508</v>
      </c>
      <c r="O18" s="207">
        <v>18.389999389648438</v>
      </c>
      <c r="P18" s="207">
        <v>17.780000686645508</v>
      </c>
      <c r="Q18" s="207">
        <v>15.170000076293945</v>
      </c>
      <c r="R18" s="207">
        <v>13.359999656677246</v>
      </c>
      <c r="S18" s="207">
        <v>11.579999923706055</v>
      </c>
      <c r="T18" s="207">
        <v>10</v>
      </c>
      <c r="U18" s="207">
        <v>8.550000190734863</v>
      </c>
      <c r="V18" s="207">
        <v>7.840000152587891</v>
      </c>
      <c r="W18" s="207">
        <v>7.619999885559082</v>
      </c>
      <c r="X18" s="207">
        <v>7.889999866485596</v>
      </c>
      <c r="Y18" s="207">
        <v>8.84000015258789</v>
      </c>
      <c r="Z18" s="214">
        <f t="shared" si="0"/>
        <v>12.743333319822947</v>
      </c>
      <c r="AA18" s="151">
        <v>20.450000762939453</v>
      </c>
      <c r="AB18" s="152" t="s">
        <v>192</v>
      </c>
      <c r="AC18" s="2">
        <v>16</v>
      </c>
      <c r="AD18" s="151">
        <v>7.510000228881836</v>
      </c>
      <c r="AE18" s="253" t="s">
        <v>193</v>
      </c>
      <c r="AF18" s="1"/>
    </row>
    <row r="19" spans="1:32" ht="11.25" customHeight="1">
      <c r="A19" s="215">
        <v>17</v>
      </c>
      <c r="B19" s="207">
        <v>8.949999809265137</v>
      </c>
      <c r="C19" s="207">
        <v>8.699999809265137</v>
      </c>
      <c r="D19" s="207">
        <v>8.739999771118164</v>
      </c>
      <c r="E19" s="207">
        <v>9.369999885559082</v>
      </c>
      <c r="F19" s="207">
        <v>10.15999984741211</v>
      </c>
      <c r="G19" s="207">
        <v>11.020000457763672</v>
      </c>
      <c r="H19" s="207">
        <v>11.989999771118164</v>
      </c>
      <c r="I19" s="207">
        <v>14.279999732971191</v>
      </c>
      <c r="J19" s="207">
        <v>18.739999771118164</v>
      </c>
      <c r="K19" s="207">
        <v>20.790000915527344</v>
      </c>
      <c r="L19" s="207">
        <v>22.889999389648438</v>
      </c>
      <c r="M19" s="207">
        <v>23.860000610351562</v>
      </c>
      <c r="N19" s="207">
        <v>25.43000030517578</v>
      </c>
      <c r="O19" s="207">
        <v>25.600000381469727</v>
      </c>
      <c r="P19" s="207">
        <v>26.399999618530273</v>
      </c>
      <c r="Q19" s="207">
        <v>23.190000534057617</v>
      </c>
      <c r="R19" s="207">
        <v>21.34000015258789</v>
      </c>
      <c r="S19" s="207">
        <v>18.43000030517578</v>
      </c>
      <c r="T19" s="207">
        <v>17.799999237060547</v>
      </c>
      <c r="U19" s="207">
        <v>17.190000534057617</v>
      </c>
      <c r="V19" s="207">
        <v>16.260000228881836</v>
      </c>
      <c r="W19" s="207">
        <v>15.529999732971191</v>
      </c>
      <c r="X19" s="207">
        <v>15.109999656677246</v>
      </c>
      <c r="Y19" s="207">
        <v>13.800000190734863</v>
      </c>
      <c r="Z19" s="214">
        <f t="shared" si="0"/>
        <v>16.89875002702077</v>
      </c>
      <c r="AA19" s="151">
        <v>26.799999237060547</v>
      </c>
      <c r="AB19" s="152" t="s">
        <v>194</v>
      </c>
      <c r="AC19" s="2">
        <v>17</v>
      </c>
      <c r="AD19" s="151">
        <v>8.1899995803833</v>
      </c>
      <c r="AE19" s="253" t="s">
        <v>195</v>
      </c>
      <c r="AF19" s="1"/>
    </row>
    <row r="20" spans="1:32" ht="11.25" customHeight="1">
      <c r="A20" s="215">
        <v>18</v>
      </c>
      <c r="B20" s="207">
        <v>12.729999542236328</v>
      </c>
      <c r="C20" s="207">
        <v>12.130000114440918</v>
      </c>
      <c r="D20" s="207">
        <v>11.569999694824219</v>
      </c>
      <c r="E20" s="207">
        <v>11.350000381469727</v>
      </c>
      <c r="F20" s="207">
        <v>11.069999694824219</v>
      </c>
      <c r="G20" s="207">
        <v>11.40999984741211</v>
      </c>
      <c r="H20" s="207">
        <v>14.65999984741211</v>
      </c>
      <c r="I20" s="207">
        <v>20.329999923706055</v>
      </c>
      <c r="J20" s="207">
        <v>25.139999389648438</v>
      </c>
      <c r="K20" s="207">
        <v>26.709999084472656</v>
      </c>
      <c r="L20" s="207">
        <v>29.170000076293945</v>
      </c>
      <c r="M20" s="207">
        <v>28.239999771118164</v>
      </c>
      <c r="N20" s="207">
        <v>26.510000228881836</v>
      </c>
      <c r="O20" s="207">
        <v>26.290000915527344</v>
      </c>
      <c r="P20" s="207">
        <v>25.510000228881836</v>
      </c>
      <c r="Q20" s="207">
        <v>22.209999084472656</v>
      </c>
      <c r="R20" s="207">
        <v>20.049999237060547</v>
      </c>
      <c r="S20" s="207">
        <v>17.850000381469727</v>
      </c>
      <c r="T20" s="207">
        <v>15.359999656677246</v>
      </c>
      <c r="U20" s="207">
        <v>13.699999809265137</v>
      </c>
      <c r="V20" s="207">
        <v>13.020000457763672</v>
      </c>
      <c r="W20" s="207">
        <v>12.529999732971191</v>
      </c>
      <c r="X20" s="207">
        <v>11.890000343322754</v>
      </c>
      <c r="Y20" s="207">
        <v>11.59000015258789</v>
      </c>
      <c r="Z20" s="214">
        <f t="shared" si="0"/>
        <v>17.959166566530865</v>
      </c>
      <c r="AA20" s="151">
        <v>30.06999969482422</v>
      </c>
      <c r="AB20" s="152" t="s">
        <v>196</v>
      </c>
      <c r="AC20" s="2">
        <v>18</v>
      </c>
      <c r="AD20" s="151">
        <v>10.84000015258789</v>
      </c>
      <c r="AE20" s="253" t="s">
        <v>197</v>
      </c>
      <c r="AF20" s="1"/>
    </row>
    <row r="21" spans="1:32" ht="11.25" customHeight="1">
      <c r="A21" s="215">
        <v>19</v>
      </c>
      <c r="B21" s="207">
        <v>11.069999694824219</v>
      </c>
      <c r="C21" s="207">
        <v>11.199999809265137</v>
      </c>
      <c r="D21" s="207">
        <v>10.75</v>
      </c>
      <c r="E21" s="207">
        <v>10.4399995803833</v>
      </c>
      <c r="F21" s="207">
        <v>10.770000457763672</v>
      </c>
      <c r="G21" s="207">
        <v>11.850000381469727</v>
      </c>
      <c r="H21" s="207">
        <v>14.510000228881836</v>
      </c>
      <c r="I21" s="207">
        <v>17.260000228881836</v>
      </c>
      <c r="J21" s="207">
        <v>18.579999923706055</v>
      </c>
      <c r="K21" s="207">
        <v>20.440000534057617</v>
      </c>
      <c r="L21" s="207">
        <v>22.59000015258789</v>
      </c>
      <c r="M21" s="207">
        <v>25.309999465942383</v>
      </c>
      <c r="N21" s="207">
        <v>26</v>
      </c>
      <c r="O21" s="207">
        <v>26.780000686645508</v>
      </c>
      <c r="P21" s="207">
        <v>25.479999542236328</v>
      </c>
      <c r="Q21" s="207">
        <v>22.799999237060547</v>
      </c>
      <c r="R21" s="207">
        <v>20.920000076293945</v>
      </c>
      <c r="S21" s="207">
        <v>19.709999084472656</v>
      </c>
      <c r="T21" s="207">
        <v>18.790000915527344</v>
      </c>
      <c r="U21" s="207">
        <v>18.100000381469727</v>
      </c>
      <c r="V21" s="207">
        <v>17.329999923706055</v>
      </c>
      <c r="W21" s="207">
        <v>16.389999389648438</v>
      </c>
      <c r="X21" s="207">
        <v>15.640000343322754</v>
      </c>
      <c r="Y21" s="207">
        <v>14.979999542236328</v>
      </c>
      <c r="Z21" s="214">
        <f t="shared" si="0"/>
        <v>17.820416649182636</v>
      </c>
      <c r="AA21" s="151">
        <v>27.81999969482422</v>
      </c>
      <c r="AB21" s="152" t="s">
        <v>198</v>
      </c>
      <c r="AC21" s="2">
        <v>19</v>
      </c>
      <c r="AD21" s="151">
        <v>10.40999984741211</v>
      </c>
      <c r="AE21" s="253" t="s">
        <v>199</v>
      </c>
      <c r="AF21" s="1"/>
    </row>
    <row r="22" spans="1:32" ht="11.25" customHeight="1">
      <c r="A22" s="223">
        <v>20</v>
      </c>
      <c r="B22" s="209">
        <v>14.520000457763672</v>
      </c>
      <c r="C22" s="209">
        <v>14.09000015258789</v>
      </c>
      <c r="D22" s="209">
        <v>13.760000228881836</v>
      </c>
      <c r="E22" s="209">
        <v>11.25</v>
      </c>
      <c r="F22" s="209">
        <v>10.460000038146973</v>
      </c>
      <c r="G22" s="209">
        <v>10.850000381469727</v>
      </c>
      <c r="H22" s="209">
        <v>10.920000076293945</v>
      </c>
      <c r="I22" s="209">
        <v>10.489999771118164</v>
      </c>
      <c r="J22" s="209">
        <v>10.529999732971191</v>
      </c>
      <c r="K22" s="209">
        <v>11.40999984741211</v>
      </c>
      <c r="L22" s="209">
        <v>8.649999618530273</v>
      </c>
      <c r="M22" s="209">
        <v>9.300000190734863</v>
      </c>
      <c r="N22" s="209">
        <v>8.819999694824219</v>
      </c>
      <c r="O22" s="209">
        <v>8.859999656677246</v>
      </c>
      <c r="P22" s="209">
        <v>8.510000228881836</v>
      </c>
      <c r="Q22" s="209">
        <v>8.399999618530273</v>
      </c>
      <c r="R22" s="209">
        <v>8.739999771118164</v>
      </c>
      <c r="S22" s="209">
        <v>8.279999732971191</v>
      </c>
      <c r="T22" s="209">
        <v>7.769999980926514</v>
      </c>
      <c r="U22" s="209">
        <v>7.929999828338623</v>
      </c>
      <c r="V22" s="209">
        <v>7.130000114440918</v>
      </c>
      <c r="W22" s="209">
        <v>6.951000213623047</v>
      </c>
      <c r="X22" s="209">
        <v>6.645999908447266</v>
      </c>
      <c r="Y22" s="209">
        <v>6.677999973297119</v>
      </c>
      <c r="Z22" s="224">
        <f t="shared" si="0"/>
        <v>9.62270830074946</v>
      </c>
      <c r="AA22" s="157">
        <v>15.84000015258789</v>
      </c>
      <c r="AB22" s="210" t="s">
        <v>200</v>
      </c>
      <c r="AC22" s="211">
        <v>20</v>
      </c>
      <c r="AD22" s="157">
        <v>6.614999771118164</v>
      </c>
      <c r="AE22" s="254" t="s">
        <v>112</v>
      </c>
      <c r="AF22" s="1"/>
    </row>
    <row r="23" spans="1:32" ht="11.25" customHeight="1">
      <c r="A23" s="215">
        <v>21</v>
      </c>
      <c r="B23" s="207">
        <v>6.677999973297119</v>
      </c>
      <c r="C23" s="207">
        <v>6.741000175476074</v>
      </c>
      <c r="D23" s="207">
        <v>6.9720001220703125</v>
      </c>
      <c r="E23" s="207">
        <v>6.982999801635742</v>
      </c>
      <c r="F23" s="207">
        <v>7.159999847412109</v>
      </c>
      <c r="G23" s="207">
        <v>8.050000190734863</v>
      </c>
      <c r="H23" s="207">
        <v>8.0600004196167</v>
      </c>
      <c r="I23" s="207">
        <v>8.329999923706055</v>
      </c>
      <c r="J23" s="207">
        <v>9.34000015258789</v>
      </c>
      <c r="K23" s="207">
        <v>10.199999809265137</v>
      </c>
      <c r="L23" s="207">
        <v>9.65999984741211</v>
      </c>
      <c r="M23" s="207">
        <v>9.84000015258789</v>
      </c>
      <c r="N23" s="207">
        <v>10.90999984741211</v>
      </c>
      <c r="O23" s="207">
        <v>14.899999618530273</v>
      </c>
      <c r="P23" s="207">
        <v>19.959999084472656</v>
      </c>
      <c r="Q23" s="207">
        <v>15.529999732971191</v>
      </c>
      <c r="R23" s="207">
        <v>12.420000076293945</v>
      </c>
      <c r="S23" s="207">
        <v>10.600000381469727</v>
      </c>
      <c r="T23" s="207">
        <v>9.470000267028809</v>
      </c>
      <c r="U23" s="207">
        <v>8.979999542236328</v>
      </c>
      <c r="V23" s="207">
        <v>8.470000267028809</v>
      </c>
      <c r="W23" s="207">
        <v>7.579999923706055</v>
      </c>
      <c r="X23" s="207">
        <v>7.5</v>
      </c>
      <c r="Y23" s="207">
        <v>6.804999828338623</v>
      </c>
      <c r="Z23" s="214">
        <f t="shared" si="0"/>
        <v>9.630791624387106</v>
      </c>
      <c r="AA23" s="151">
        <v>20.18000030517578</v>
      </c>
      <c r="AB23" s="152" t="s">
        <v>109</v>
      </c>
      <c r="AC23" s="2">
        <v>21</v>
      </c>
      <c r="AD23" s="151">
        <v>6.4670000076293945</v>
      </c>
      <c r="AE23" s="253" t="s">
        <v>181</v>
      </c>
      <c r="AF23" s="1"/>
    </row>
    <row r="24" spans="1:32" ht="11.25" customHeight="1">
      <c r="A24" s="215">
        <v>22</v>
      </c>
      <c r="B24" s="207">
        <v>6.363999843597412</v>
      </c>
      <c r="C24" s="207">
        <v>5.513000011444092</v>
      </c>
      <c r="D24" s="207">
        <v>4.577000141143799</v>
      </c>
      <c r="E24" s="207">
        <v>4.335999965667725</v>
      </c>
      <c r="F24" s="207">
        <v>5.755000114440918</v>
      </c>
      <c r="G24" s="207">
        <v>6.480000019073486</v>
      </c>
      <c r="H24" s="207">
        <v>8.369999885559082</v>
      </c>
      <c r="I24" s="207">
        <v>13.470000267028809</v>
      </c>
      <c r="J24" s="207">
        <v>16.360000610351562</v>
      </c>
      <c r="K24" s="207">
        <v>17.030000686645508</v>
      </c>
      <c r="L24" s="207">
        <v>15.779999732971191</v>
      </c>
      <c r="M24" s="207">
        <v>15.260000228881836</v>
      </c>
      <c r="N24" s="207">
        <v>14.470000267028809</v>
      </c>
      <c r="O24" s="207">
        <v>14.890000343322754</v>
      </c>
      <c r="P24" s="207">
        <v>14.4399995803833</v>
      </c>
      <c r="Q24" s="207">
        <v>11.65999984741211</v>
      </c>
      <c r="R24" s="207">
        <v>10.0600004196167</v>
      </c>
      <c r="S24" s="207">
        <v>8.680000305175781</v>
      </c>
      <c r="T24" s="207">
        <v>7.130000114440918</v>
      </c>
      <c r="U24" s="207">
        <v>5.953999996185303</v>
      </c>
      <c r="V24" s="207">
        <v>6.447999954223633</v>
      </c>
      <c r="W24" s="207">
        <v>7.179999828338623</v>
      </c>
      <c r="X24" s="207">
        <v>7.050000190734863</v>
      </c>
      <c r="Y24" s="207">
        <v>6.973999977111816</v>
      </c>
      <c r="Z24" s="214">
        <f t="shared" si="0"/>
        <v>9.759625097115835</v>
      </c>
      <c r="AA24" s="151">
        <v>17.530000686645508</v>
      </c>
      <c r="AB24" s="152" t="s">
        <v>201</v>
      </c>
      <c r="AC24" s="2">
        <v>22</v>
      </c>
      <c r="AD24" s="151">
        <v>3.9049999713897705</v>
      </c>
      <c r="AE24" s="253" t="s">
        <v>202</v>
      </c>
      <c r="AF24" s="1"/>
    </row>
    <row r="25" spans="1:32" ht="11.25" customHeight="1">
      <c r="A25" s="215">
        <v>23</v>
      </c>
      <c r="B25" s="207">
        <v>7.239999771118164</v>
      </c>
      <c r="C25" s="207">
        <v>7.860000133514404</v>
      </c>
      <c r="D25" s="207">
        <v>8.9399995803833</v>
      </c>
      <c r="E25" s="207">
        <v>9.470000267028809</v>
      </c>
      <c r="F25" s="207">
        <v>9.9399995803833</v>
      </c>
      <c r="G25" s="207">
        <v>10.210000038146973</v>
      </c>
      <c r="H25" s="207">
        <v>11.359999656677246</v>
      </c>
      <c r="I25" s="207">
        <v>12.1899995803833</v>
      </c>
      <c r="J25" s="207">
        <v>11.880000114440918</v>
      </c>
      <c r="K25" s="207">
        <v>12.020000457763672</v>
      </c>
      <c r="L25" s="207">
        <v>13.630000114440918</v>
      </c>
      <c r="M25" s="207">
        <v>13.350000381469727</v>
      </c>
      <c r="N25" s="207">
        <v>12.5600004196167</v>
      </c>
      <c r="O25" s="207">
        <v>12.710000038146973</v>
      </c>
      <c r="P25" s="207">
        <v>12.430000305175781</v>
      </c>
      <c r="Q25" s="207">
        <v>12.220000267028809</v>
      </c>
      <c r="R25" s="207">
        <v>12.270000457763672</v>
      </c>
      <c r="S25" s="207">
        <v>12.59000015258789</v>
      </c>
      <c r="T25" s="207">
        <v>12.75</v>
      </c>
      <c r="U25" s="207">
        <v>13.4399995803833</v>
      </c>
      <c r="V25" s="207">
        <v>13.649999618530273</v>
      </c>
      <c r="W25" s="207">
        <v>13.779999732971191</v>
      </c>
      <c r="X25" s="207">
        <v>13.899999618530273</v>
      </c>
      <c r="Y25" s="207">
        <v>13.84000015258789</v>
      </c>
      <c r="Z25" s="214">
        <f t="shared" si="0"/>
        <v>11.842916667461395</v>
      </c>
      <c r="AA25" s="151">
        <v>14.1899995803833</v>
      </c>
      <c r="AB25" s="152" t="s">
        <v>145</v>
      </c>
      <c r="AC25" s="2">
        <v>23</v>
      </c>
      <c r="AD25" s="151">
        <v>6.973999977111816</v>
      </c>
      <c r="AE25" s="253" t="s">
        <v>60</v>
      </c>
      <c r="AF25" s="1"/>
    </row>
    <row r="26" spans="1:32" ht="11.25" customHeight="1">
      <c r="A26" s="215">
        <v>24</v>
      </c>
      <c r="B26" s="207">
        <v>14</v>
      </c>
      <c r="C26" s="207">
        <v>14.029999732971191</v>
      </c>
      <c r="D26" s="207">
        <v>13.75</v>
      </c>
      <c r="E26" s="207">
        <v>14</v>
      </c>
      <c r="F26" s="207">
        <v>13.979999542236328</v>
      </c>
      <c r="G26" s="207">
        <v>14.09000015258789</v>
      </c>
      <c r="H26" s="207">
        <v>14.390000343322754</v>
      </c>
      <c r="I26" s="207">
        <v>14.720000267028809</v>
      </c>
      <c r="J26" s="207">
        <v>14.949999809265137</v>
      </c>
      <c r="K26" s="207">
        <v>15.359999656677246</v>
      </c>
      <c r="L26" s="207">
        <v>15.619999885559082</v>
      </c>
      <c r="M26" s="207">
        <v>15.869999885559082</v>
      </c>
      <c r="N26" s="207">
        <v>15.640000343322754</v>
      </c>
      <c r="O26" s="207">
        <v>15.359999656677246</v>
      </c>
      <c r="P26" s="207">
        <v>15.489999771118164</v>
      </c>
      <c r="Q26" s="207">
        <v>15.539999961853027</v>
      </c>
      <c r="R26" s="207">
        <v>15.569999694824219</v>
      </c>
      <c r="S26" s="207">
        <v>15.079999923706055</v>
      </c>
      <c r="T26" s="207">
        <v>13.869999885559082</v>
      </c>
      <c r="U26" s="207">
        <v>13.6899995803833</v>
      </c>
      <c r="V26" s="207">
        <v>12.970000267028809</v>
      </c>
      <c r="W26" s="207">
        <v>12.59000015258789</v>
      </c>
      <c r="X26" s="207">
        <v>12</v>
      </c>
      <c r="Y26" s="207">
        <v>11.609999656677246</v>
      </c>
      <c r="Z26" s="214">
        <f t="shared" si="0"/>
        <v>14.34041659037272</v>
      </c>
      <c r="AA26" s="151">
        <v>16.31999969482422</v>
      </c>
      <c r="AB26" s="152" t="s">
        <v>103</v>
      </c>
      <c r="AC26" s="2">
        <v>24</v>
      </c>
      <c r="AD26" s="151">
        <v>11.59000015258789</v>
      </c>
      <c r="AE26" s="253" t="s">
        <v>14</v>
      </c>
      <c r="AF26" s="1"/>
    </row>
    <row r="27" spans="1:32" ht="11.25" customHeight="1">
      <c r="A27" s="215">
        <v>25</v>
      </c>
      <c r="B27" s="207">
        <v>12.010000228881836</v>
      </c>
      <c r="C27" s="207">
        <v>12.579999923706055</v>
      </c>
      <c r="D27" s="207">
        <v>12.949999809265137</v>
      </c>
      <c r="E27" s="207">
        <v>12.989999771118164</v>
      </c>
      <c r="F27" s="207">
        <v>12.869999885559082</v>
      </c>
      <c r="G27" s="207">
        <v>12.930000305175781</v>
      </c>
      <c r="H27" s="207">
        <v>13.239999771118164</v>
      </c>
      <c r="I27" s="207">
        <v>13.229999542236328</v>
      </c>
      <c r="J27" s="207">
        <v>14.220000267028809</v>
      </c>
      <c r="K27" s="207">
        <v>14.899999618530273</v>
      </c>
      <c r="L27" s="207">
        <v>15.770000457763672</v>
      </c>
      <c r="M27" s="207">
        <v>14.970000267028809</v>
      </c>
      <c r="N27" s="207">
        <v>14.789999961853027</v>
      </c>
      <c r="O27" s="207">
        <v>15.579999923706055</v>
      </c>
      <c r="P27" s="207">
        <v>15.180000305175781</v>
      </c>
      <c r="Q27" s="207">
        <v>14.850000381469727</v>
      </c>
      <c r="R27" s="207">
        <v>13.829999923706055</v>
      </c>
      <c r="S27" s="207">
        <v>12.930000305175781</v>
      </c>
      <c r="T27" s="207">
        <v>12.489999771118164</v>
      </c>
      <c r="U27" s="207">
        <v>12.289999961853027</v>
      </c>
      <c r="V27" s="207">
        <v>12.270000457763672</v>
      </c>
      <c r="W27" s="207">
        <v>12.600000381469727</v>
      </c>
      <c r="X27" s="207">
        <v>12.539999961853027</v>
      </c>
      <c r="Y27" s="207">
        <v>12.920000076293945</v>
      </c>
      <c r="Z27" s="214">
        <f t="shared" si="0"/>
        <v>13.538750052452087</v>
      </c>
      <c r="AA27" s="151">
        <v>16.1299991607666</v>
      </c>
      <c r="AB27" s="152" t="s">
        <v>22</v>
      </c>
      <c r="AC27" s="2">
        <v>25</v>
      </c>
      <c r="AD27" s="151">
        <v>11.5600004196167</v>
      </c>
      <c r="AE27" s="253" t="s">
        <v>203</v>
      </c>
      <c r="AF27" s="1"/>
    </row>
    <row r="28" spans="1:32" ht="11.25" customHeight="1">
      <c r="A28" s="215">
        <v>26</v>
      </c>
      <c r="B28" s="207">
        <v>12.479999542236328</v>
      </c>
      <c r="C28" s="207">
        <v>12.470000267028809</v>
      </c>
      <c r="D28" s="207">
        <v>11.979999542236328</v>
      </c>
      <c r="E28" s="207">
        <v>13.279999732971191</v>
      </c>
      <c r="F28" s="207">
        <v>14.539999961853027</v>
      </c>
      <c r="G28" s="207">
        <v>16.520000457763672</v>
      </c>
      <c r="H28" s="207">
        <v>16.790000915527344</v>
      </c>
      <c r="I28" s="207">
        <v>16.25</v>
      </c>
      <c r="J28" s="207">
        <v>16.899999618530273</v>
      </c>
      <c r="K28" s="207">
        <v>17.530000686645508</v>
      </c>
      <c r="L28" s="207">
        <v>19.5</v>
      </c>
      <c r="M28" s="207">
        <v>20.540000915527344</v>
      </c>
      <c r="N28" s="207">
        <v>20.90999984741211</v>
      </c>
      <c r="O28" s="207">
        <v>21.700000762939453</v>
      </c>
      <c r="P28" s="207">
        <v>22.65999984741211</v>
      </c>
      <c r="Q28" s="207">
        <v>21.450000762939453</v>
      </c>
      <c r="R28" s="207">
        <v>19.469999313354492</v>
      </c>
      <c r="S28" s="207">
        <v>18.40999984741211</v>
      </c>
      <c r="T28" s="207">
        <v>16.979999542236328</v>
      </c>
      <c r="U28" s="207">
        <v>16.260000228881836</v>
      </c>
      <c r="V28" s="207">
        <v>15.039999961853027</v>
      </c>
      <c r="W28" s="207">
        <v>13.84000015258789</v>
      </c>
      <c r="X28" s="207">
        <v>13.15999984741211</v>
      </c>
      <c r="Y28" s="207">
        <v>12.34000015258789</v>
      </c>
      <c r="Z28" s="214">
        <f t="shared" si="0"/>
        <v>16.708333412806194</v>
      </c>
      <c r="AA28" s="151">
        <v>23.049999237060547</v>
      </c>
      <c r="AB28" s="152" t="s">
        <v>204</v>
      </c>
      <c r="AC28" s="2">
        <v>26</v>
      </c>
      <c r="AD28" s="151">
        <v>11.789999961853027</v>
      </c>
      <c r="AE28" s="253" t="s">
        <v>205</v>
      </c>
      <c r="AF28" s="1"/>
    </row>
    <row r="29" spans="1:32" ht="11.25" customHeight="1">
      <c r="A29" s="215">
        <v>27</v>
      </c>
      <c r="B29" s="207">
        <v>11.569999694824219</v>
      </c>
      <c r="C29" s="207">
        <v>11.0600004196167</v>
      </c>
      <c r="D29" s="207">
        <v>10.1899995803833</v>
      </c>
      <c r="E29" s="207">
        <v>10.119999885559082</v>
      </c>
      <c r="F29" s="207">
        <v>10.039999961853027</v>
      </c>
      <c r="G29" s="207">
        <v>10</v>
      </c>
      <c r="H29" s="207">
        <v>10.399999618530273</v>
      </c>
      <c r="I29" s="207">
        <v>11.949999809265137</v>
      </c>
      <c r="J29" s="207">
        <v>15.390000343322754</v>
      </c>
      <c r="K29" s="207">
        <v>17.989999771118164</v>
      </c>
      <c r="L29" s="207">
        <v>18.959999084472656</v>
      </c>
      <c r="M29" s="207">
        <v>19.719999313354492</v>
      </c>
      <c r="N29" s="207">
        <v>18.56999969482422</v>
      </c>
      <c r="O29" s="207">
        <v>18.40999984741211</v>
      </c>
      <c r="P29" s="207">
        <v>18.809999465942383</v>
      </c>
      <c r="Q29" s="207">
        <v>16.549999237060547</v>
      </c>
      <c r="R29" s="207">
        <v>14.260000228881836</v>
      </c>
      <c r="S29" s="207">
        <v>12.59000015258789</v>
      </c>
      <c r="T29" s="207">
        <v>10.989999771118164</v>
      </c>
      <c r="U29" s="207">
        <v>9.800000190734863</v>
      </c>
      <c r="V29" s="207">
        <v>9.170000076293945</v>
      </c>
      <c r="W29" s="207">
        <v>8.6899995803833</v>
      </c>
      <c r="X29" s="207">
        <v>8.40999984741211</v>
      </c>
      <c r="Y29" s="207">
        <v>8.34000015258789</v>
      </c>
      <c r="Z29" s="214">
        <f t="shared" si="0"/>
        <v>12.999166488647461</v>
      </c>
      <c r="AA29" s="151">
        <v>20.260000228881836</v>
      </c>
      <c r="AB29" s="152" t="s">
        <v>206</v>
      </c>
      <c r="AC29" s="2">
        <v>27</v>
      </c>
      <c r="AD29" s="151">
        <v>8.300000190734863</v>
      </c>
      <c r="AE29" s="253" t="s">
        <v>207</v>
      </c>
      <c r="AF29" s="1"/>
    </row>
    <row r="30" spans="1:32" ht="11.25" customHeight="1">
      <c r="A30" s="215">
        <v>28</v>
      </c>
      <c r="B30" s="207">
        <v>8.180000305175781</v>
      </c>
      <c r="C30" s="207">
        <v>8.210000038146973</v>
      </c>
      <c r="D30" s="207">
        <v>9.609999656677246</v>
      </c>
      <c r="E30" s="207">
        <v>10.25</v>
      </c>
      <c r="F30" s="207">
        <v>10.529999732971191</v>
      </c>
      <c r="G30" s="207">
        <v>11</v>
      </c>
      <c r="H30" s="207">
        <v>12.739999771118164</v>
      </c>
      <c r="I30" s="207">
        <v>17.31999969482422</v>
      </c>
      <c r="J30" s="207">
        <v>21.649999618530273</v>
      </c>
      <c r="K30" s="207">
        <v>22.59000015258789</v>
      </c>
      <c r="L30" s="207">
        <v>23.510000228881836</v>
      </c>
      <c r="M30" s="207">
        <v>23.09000015258789</v>
      </c>
      <c r="N30" s="207">
        <v>22.06999969482422</v>
      </c>
      <c r="O30" s="207">
        <v>21.649999618530273</v>
      </c>
      <c r="P30" s="207">
        <v>21.350000381469727</v>
      </c>
      <c r="Q30" s="207">
        <v>20.040000915527344</v>
      </c>
      <c r="R30" s="207">
        <v>17.299999237060547</v>
      </c>
      <c r="S30" s="207">
        <v>15.520000457763672</v>
      </c>
      <c r="T30" s="207">
        <v>13.710000038146973</v>
      </c>
      <c r="U30" s="207">
        <v>12.930000305175781</v>
      </c>
      <c r="V30" s="207">
        <v>12.079999923706055</v>
      </c>
      <c r="W30" s="207">
        <v>13.40999984741211</v>
      </c>
      <c r="X30" s="207">
        <v>13.630000114440918</v>
      </c>
      <c r="Y30" s="207">
        <v>13.390000343322754</v>
      </c>
      <c r="Z30" s="214">
        <f t="shared" si="0"/>
        <v>15.65666667620341</v>
      </c>
      <c r="AA30" s="151">
        <v>24.299999237060547</v>
      </c>
      <c r="AB30" s="152" t="s">
        <v>208</v>
      </c>
      <c r="AC30" s="2">
        <v>28</v>
      </c>
      <c r="AD30" s="151">
        <v>8.039999961853027</v>
      </c>
      <c r="AE30" s="253" t="s">
        <v>209</v>
      </c>
      <c r="AF30" s="1"/>
    </row>
    <row r="31" spans="1:32" ht="11.25" customHeight="1">
      <c r="A31" s="215">
        <v>29</v>
      </c>
      <c r="B31" s="207">
        <v>13.609999656677246</v>
      </c>
      <c r="C31" s="207">
        <v>13.140000343322754</v>
      </c>
      <c r="D31" s="207">
        <v>12.9399995803833</v>
      </c>
      <c r="E31" s="207">
        <v>12.789999961853027</v>
      </c>
      <c r="F31" s="207">
        <v>12.4399995803833</v>
      </c>
      <c r="G31" s="207">
        <v>11.979999542236328</v>
      </c>
      <c r="H31" s="207">
        <v>14.880000114440918</v>
      </c>
      <c r="I31" s="207">
        <v>21.389999389648438</v>
      </c>
      <c r="J31" s="207">
        <v>23.450000762939453</v>
      </c>
      <c r="K31" s="207">
        <v>23.709999084472656</v>
      </c>
      <c r="L31" s="207">
        <v>24.969999313354492</v>
      </c>
      <c r="M31" s="207">
        <v>23.489999771118164</v>
      </c>
      <c r="N31" s="207">
        <v>22.639999389648438</v>
      </c>
      <c r="O31" s="207">
        <v>22.190000534057617</v>
      </c>
      <c r="P31" s="207">
        <v>22.020000457763672</v>
      </c>
      <c r="Q31" s="207">
        <v>19.889999389648438</v>
      </c>
      <c r="R31" s="207">
        <v>17.969999313354492</v>
      </c>
      <c r="S31" s="207">
        <v>17.219999313354492</v>
      </c>
      <c r="T31" s="207">
        <v>16.75</v>
      </c>
      <c r="U31" s="207">
        <v>16.09000015258789</v>
      </c>
      <c r="V31" s="207">
        <v>16.40999984741211</v>
      </c>
      <c r="W31" s="207">
        <v>15.8100004196167</v>
      </c>
      <c r="X31" s="207">
        <v>15.989999771118164</v>
      </c>
      <c r="Y31" s="207">
        <v>16.34000015258789</v>
      </c>
      <c r="Z31" s="214">
        <f t="shared" si="0"/>
        <v>17.837916493415833</v>
      </c>
      <c r="AA31" s="151">
        <v>25.270000457763672</v>
      </c>
      <c r="AB31" s="152" t="s">
        <v>210</v>
      </c>
      <c r="AC31" s="2">
        <v>29</v>
      </c>
      <c r="AD31" s="151">
        <v>11.739999771118164</v>
      </c>
      <c r="AE31" s="253" t="s">
        <v>211</v>
      </c>
      <c r="AF31" s="1"/>
    </row>
    <row r="32" spans="1:32" ht="11.25" customHeight="1">
      <c r="A32" s="215">
        <v>30</v>
      </c>
      <c r="B32" s="207">
        <v>16.1200008392334</v>
      </c>
      <c r="C32" s="207">
        <v>16.06999969482422</v>
      </c>
      <c r="D32" s="207">
        <v>16.149999618530273</v>
      </c>
      <c r="E32" s="207">
        <v>16.979999542236328</v>
      </c>
      <c r="F32" s="207">
        <v>17.610000610351562</v>
      </c>
      <c r="G32" s="207">
        <v>17.540000915527344</v>
      </c>
      <c r="H32" s="207">
        <v>17.93000030517578</v>
      </c>
      <c r="I32" s="207">
        <v>19.450000762939453</v>
      </c>
      <c r="J32" s="207">
        <v>20.84000015258789</v>
      </c>
      <c r="K32" s="207">
        <v>21.940000534057617</v>
      </c>
      <c r="L32" s="207">
        <v>19.170000076293945</v>
      </c>
      <c r="M32" s="207">
        <v>17.979999542236328</v>
      </c>
      <c r="N32" s="207">
        <v>17.559999465942383</v>
      </c>
      <c r="O32" s="207">
        <v>14.8100004196167</v>
      </c>
      <c r="P32" s="207">
        <v>13.979999542236328</v>
      </c>
      <c r="Q32" s="207">
        <v>14.529999732971191</v>
      </c>
      <c r="R32" s="207">
        <v>14.130000114440918</v>
      </c>
      <c r="S32" s="207">
        <v>13.119999885559082</v>
      </c>
      <c r="T32" s="207">
        <v>12.390000343322754</v>
      </c>
      <c r="U32" s="207">
        <v>12.350000381469727</v>
      </c>
      <c r="V32" s="207">
        <v>11.829999923706055</v>
      </c>
      <c r="W32" s="207">
        <v>10.369999885559082</v>
      </c>
      <c r="X32" s="207">
        <v>9.720000267028809</v>
      </c>
      <c r="Y32" s="207">
        <v>8.779999732971191</v>
      </c>
      <c r="Z32" s="214">
        <f t="shared" si="0"/>
        <v>15.472916762034098</v>
      </c>
      <c r="AA32" s="151">
        <v>22.56999969482422</v>
      </c>
      <c r="AB32" s="152" t="s">
        <v>101</v>
      </c>
      <c r="AC32" s="2">
        <v>30</v>
      </c>
      <c r="AD32" s="151">
        <v>8.760000228881836</v>
      </c>
      <c r="AE32" s="253" t="s">
        <v>14</v>
      </c>
      <c r="AF32" s="1"/>
    </row>
    <row r="33" spans="1:32" ht="11.25" customHeight="1">
      <c r="A33" s="215">
        <v>31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14"/>
      <c r="AA33" s="151"/>
      <c r="AB33" s="152"/>
      <c r="AC33" s="2"/>
      <c r="AD33" s="151"/>
      <c r="AE33" s="253"/>
      <c r="AF33" s="1"/>
    </row>
    <row r="34" spans="1:32" ht="15" customHeight="1">
      <c r="A34" s="216" t="s">
        <v>64</v>
      </c>
      <c r="B34" s="217">
        <f aca="true" t="shared" si="1" ref="B34:Q34">AVERAGE(B3:B33)</f>
        <v>8.933933353424072</v>
      </c>
      <c r="C34" s="217">
        <f t="shared" si="1"/>
        <v>8.82569998105367</v>
      </c>
      <c r="D34" s="217">
        <f t="shared" si="1"/>
        <v>8.767799878120423</v>
      </c>
      <c r="E34" s="217">
        <f t="shared" si="1"/>
        <v>8.933933293819427</v>
      </c>
      <c r="F34" s="217">
        <f t="shared" si="1"/>
        <v>8.94113328854243</v>
      </c>
      <c r="G34" s="217">
        <f t="shared" si="1"/>
        <v>9.183166726430256</v>
      </c>
      <c r="H34" s="217">
        <f t="shared" si="1"/>
        <v>10.454266691207886</v>
      </c>
      <c r="I34" s="217">
        <f t="shared" si="1"/>
        <v>13.281533273061116</v>
      </c>
      <c r="J34" s="217">
        <f t="shared" si="1"/>
        <v>15.386466614405315</v>
      </c>
      <c r="K34" s="217">
        <f t="shared" si="1"/>
        <v>16.310533412297566</v>
      </c>
      <c r="L34" s="217">
        <f t="shared" si="1"/>
        <v>16.74389983812968</v>
      </c>
      <c r="M34" s="217">
        <f t="shared" si="1"/>
        <v>16.905633306503297</v>
      </c>
      <c r="N34" s="217">
        <f t="shared" si="1"/>
        <v>16.2246666431427</v>
      </c>
      <c r="O34" s="217">
        <f t="shared" si="1"/>
        <v>16.1449333747228</v>
      </c>
      <c r="P34" s="217">
        <f t="shared" si="1"/>
        <v>15.91596663792928</v>
      </c>
      <c r="Q34" s="217">
        <f t="shared" si="1"/>
        <v>14.282666659355163</v>
      </c>
      <c r="R34" s="217">
        <f>AVERAGE(R3:R33)</f>
        <v>13.031666549046834</v>
      </c>
      <c r="S34" s="217">
        <f aca="true" t="shared" si="2" ref="S34:Y34">AVERAGE(S3:S33)</f>
        <v>11.890133333206176</v>
      </c>
      <c r="T34" s="217">
        <f t="shared" si="2"/>
        <v>10.917200016975404</v>
      </c>
      <c r="U34" s="217">
        <f t="shared" si="2"/>
        <v>10.36686668395996</v>
      </c>
      <c r="V34" s="217">
        <f t="shared" si="2"/>
        <v>9.911066722869872</v>
      </c>
      <c r="W34" s="217">
        <f t="shared" si="2"/>
        <v>9.691633296012878</v>
      </c>
      <c r="X34" s="217">
        <f t="shared" si="2"/>
        <v>9.35673331419627</v>
      </c>
      <c r="Y34" s="217">
        <f t="shared" si="2"/>
        <v>9.130733354886372</v>
      </c>
      <c r="Z34" s="217">
        <f>AVERAGE(B3:Y33)</f>
        <v>12.063844426804119</v>
      </c>
      <c r="AA34" s="218">
        <f>(AVERAGE(最高))</f>
        <v>18.793733326594033</v>
      </c>
      <c r="AB34" s="219"/>
      <c r="AC34" s="220"/>
      <c r="AD34" s="218">
        <f>(AVERAGE(最低))</f>
        <v>6.688300013542175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65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66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67</v>
      </c>
      <c r="B38" s="201"/>
      <c r="C38" s="201"/>
      <c r="D38" s="154">
        <f>COUNTIF(mean,"&gt;=25")</f>
        <v>0</v>
      </c>
      <c r="E38" s="197"/>
      <c r="F38" s="197"/>
      <c r="G38" s="197"/>
      <c r="H38" s="197"/>
      <c r="I38" s="197"/>
    </row>
    <row r="39" spans="1:9" ht="11.25" customHeight="1">
      <c r="A39" s="198" t="s">
        <v>68</v>
      </c>
      <c r="B39" s="199"/>
      <c r="C39" s="199"/>
      <c r="D39" s="153">
        <f>COUNTIF(最低,"&lt;0")</f>
        <v>0</v>
      </c>
      <c r="E39" s="197"/>
      <c r="F39" s="197"/>
      <c r="G39" s="197"/>
      <c r="H39" s="197"/>
      <c r="I39" s="197"/>
    </row>
    <row r="40" spans="1:9" ht="11.25" customHeight="1">
      <c r="A40" s="200" t="s">
        <v>69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70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71</v>
      </c>
      <c r="B42" s="201"/>
      <c r="C42" s="201"/>
      <c r="D42" s="154">
        <f>COUNTIF(最高,"&gt;=25")</f>
        <v>4</v>
      </c>
      <c r="E42" s="197"/>
      <c r="F42" s="197"/>
      <c r="G42" s="197"/>
      <c r="H42" s="197"/>
      <c r="I42" s="197"/>
    </row>
    <row r="43" spans="1:9" ht="11.25" customHeight="1">
      <c r="A43" s="202" t="s">
        <v>72</v>
      </c>
      <c r="B43" s="203"/>
      <c r="C43" s="203"/>
      <c r="D43" s="155">
        <f>COUNTIF(最高,"&gt;=30")</f>
        <v>1</v>
      </c>
      <c r="E43" s="197"/>
      <c r="F43" s="197"/>
      <c r="G43" s="197"/>
      <c r="H43" s="197"/>
      <c r="I43" s="197"/>
    </row>
    <row r="44" spans="1:9" ht="11.25" customHeight="1">
      <c r="A44" s="197" t="s">
        <v>73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74</v>
      </c>
      <c r="B45" s="204"/>
      <c r="C45" s="204" t="s">
        <v>4</v>
      </c>
      <c r="D45" s="206" t="s">
        <v>7</v>
      </c>
      <c r="E45" s="197"/>
      <c r="F45" s="205" t="s">
        <v>75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30.06999969482422</v>
      </c>
      <c r="C46" s="259">
        <v>15</v>
      </c>
      <c r="D46" s="259" t="s">
        <v>212</v>
      </c>
      <c r="E46" s="197"/>
      <c r="F46" s="156"/>
      <c r="G46" s="157">
        <f>MIN(最低)</f>
        <v>1.0709999799728394</v>
      </c>
      <c r="H46" s="3">
        <v>4</v>
      </c>
      <c r="I46" s="255" t="s">
        <v>180</v>
      </c>
    </row>
    <row r="47" spans="1:9" ht="11.25" customHeight="1">
      <c r="A47" s="160"/>
      <c r="B47" s="161"/>
      <c r="C47" s="158"/>
      <c r="D47" s="162"/>
      <c r="E47" s="197"/>
      <c r="F47" s="160"/>
      <c r="G47" s="161"/>
      <c r="H47" s="3"/>
      <c r="I47" s="255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94"/>
      <c r="I48" s="195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2003</v>
      </c>
      <c r="AA1" s="1" t="s">
        <v>2</v>
      </c>
      <c r="AB1" s="226">
        <v>5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8.319999694824219</v>
      </c>
      <c r="C3" s="207">
        <v>7.599999904632568</v>
      </c>
      <c r="D3" s="207">
        <v>6.991000175476074</v>
      </c>
      <c r="E3" s="207">
        <v>6.802000045776367</v>
      </c>
      <c r="F3" s="207">
        <v>7.460000038146973</v>
      </c>
      <c r="G3" s="207">
        <v>7.349999904632568</v>
      </c>
      <c r="H3" s="207">
        <v>8.5</v>
      </c>
      <c r="I3" s="207">
        <v>13.079999923706055</v>
      </c>
      <c r="J3" s="207">
        <v>14.920000076293945</v>
      </c>
      <c r="K3" s="207">
        <v>16.889999389648438</v>
      </c>
      <c r="L3" s="207">
        <v>17.6299991607666</v>
      </c>
      <c r="M3" s="207">
        <v>19.1200008392334</v>
      </c>
      <c r="N3" s="207">
        <v>19.65999984741211</v>
      </c>
      <c r="O3" s="207">
        <v>17.079999923706055</v>
      </c>
      <c r="P3" s="207">
        <v>16.43000030517578</v>
      </c>
      <c r="Q3" s="207">
        <v>14.229999542236328</v>
      </c>
      <c r="R3" s="207">
        <v>12.390000343322754</v>
      </c>
      <c r="S3" s="207">
        <v>10.279999732971191</v>
      </c>
      <c r="T3" s="207">
        <v>8.640000343322754</v>
      </c>
      <c r="U3" s="207">
        <v>7.039999961853027</v>
      </c>
      <c r="V3" s="207">
        <v>6.392000198364258</v>
      </c>
      <c r="W3" s="207">
        <v>7.25</v>
      </c>
      <c r="X3" s="207">
        <v>7.289999961853027</v>
      </c>
      <c r="Y3" s="207">
        <v>7.199999809265137</v>
      </c>
      <c r="Z3" s="214">
        <f aca="true" t="shared" si="0" ref="Z3:Z33">AVERAGE(B3:Y3)</f>
        <v>11.189374963442484</v>
      </c>
      <c r="AA3" s="151">
        <v>20.110000610351562</v>
      </c>
      <c r="AB3" s="152" t="s">
        <v>213</v>
      </c>
      <c r="AC3" s="2">
        <v>1</v>
      </c>
      <c r="AD3" s="151">
        <v>6.339000225067139</v>
      </c>
      <c r="AE3" s="253" t="s">
        <v>214</v>
      </c>
      <c r="AF3" s="1"/>
    </row>
    <row r="4" spans="1:32" ht="11.25" customHeight="1">
      <c r="A4" s="215">
        <v>2</v>
      </c>
      <c r="B4" s="207">
        <v>7.28000020980835</v>
      </c>
      <c r="C4" s="207">
        <v>7.139999866485596</v>
      </c>
      <c r="D4" s="207">
        <v>7.179999828338623</v>
      </c>
      <c r="E4" s="207">
        <v>7.369999885559082</v>
      </c>
      <c r="F4" s="207">
        <v>8.680000305175781</v>
      </c>
      <c r="G4" s="207">
        <v>10.199999809265137</v>
      </c>
      <c r="H4" s="207">
        <v>12.430000305175781</v>
      </c>
      <c r="I4" s="207">
        <v>18.270000457763672</v>
      </c>
      <c r="J4" s="207">
        <v>21.030000686645508</v>
      </c>
      <c r="K4" s="207">
        <v>21.09000015258789</v>
      </c>
      <c r="L4" s="207">
        <v>22.829999923706055</v>
      </c>
      <c r="M4" s="207">
        <v>23.6200008392334</v>
      </c>
      <c r="N4" s="207">
        <v>22.670000076293945</v>
      </c>
      <c r="O4" s="207">
        <v>23.100000381469727</v>
      </c>
      <c r="P4" s="207">
        <v>21.989999771118164</v>
      </c>
      <c r="Q4" s="207">
        <v>20</v>
      </c>
      <c r="R4" s="207">
        <v>18.270000457763672</v>
      </c>
      <c r="S4" s="208">
        <v>16.81999969482422</v>
      </c>
      <c r="T4" s="207">
        <v>14.949999809265137</v>
      </c>
      <c r="U4" s="207">
        <v>14.029999732971191</v>
      </c>
      <c r="V4" s="207">
        <v>13.869999885559082</v>
      </c>
      <c r="W4" s="207">
        <v>14.5600004196167</v>
      </c>
      <c r="X4" s="207">
        <v>13.819999694824219</v>
      </c>
      <c r="Y4" s="207">
        <v>13.989999771118164</v>
      </c>
      <c r="Z4" s="214">
        <f t="shared" si="0"/>
        <v>15.632916748523712</v>
      </c>
      <c r="AA4" s="151">
        <v>24.209999084472656</v>
      </c>
      <c r="AB4" s="152" t="s">
        <v>215</v>
      </c>
      <c r="AC4" s="2">
        <v>2</v>
      </c>
      <c r="AD4" s="151">
        <v>6.875999927520752</v>
      </c>
      <c r="AE4" s="253" t="s">
        <v>216</v>
      </c>
      <c r="AF4" s="1"/>
    </row>
    <row r="5" spans="1:32" ht="11.25" customHeight="1">
      <c r="A5" s="215">
        <v>3</v>
      </c>
      <c r="B5" s="207">
        <v>13.65999984741211</v>
      </c>
      <c r="C5" s="207">
        <v>13.5</v>
      </c>
      <c r="D5" s="207">
        <v>13.170000076293945</v>
      </c>
      <c r="E5" s="207">
        <v>12.960000038146973</v>
      </c>
      <c r="F5" s="207">
        <v>13.220000267028809</v>
      </c>
      <c r="G5" s="207">
        <v>13.850000381469727</v>
      </c>
      <c r="H5" s="207">
        <v>15.569999694824219</v>
      </c>
      <c r="I5" s="207">
        <v>17.1299991607666</v>
      </c>
      <c r="J5" s="207">
        <v>19.6299991607666</v>
      </c>
      <c r="K5" s="207">
        <v>24.030000686645508</v>
      </c>
      <c r="L5" s="207">
        <v>24.639999389648438</v>
      </c>
      <c r="M5" s="207">
        <v>23.8799991607666</v>
      </c>
      <c r="N5" s="207">
        <v>24.040000915527344</v>
      </c>
      <c r="O5" s="207">
        <v>23.399999618530273</v>
      </c>
      <c r="P5" s="207">
        <v>23.360000610351562</v>
      </c>
      <c r="Q5" s="207">
        <v>20.68000030517578</v>
      </c>
      <c r="R5" s="207">
        <v>19.68000030517578</v>
      </c>
      <c r="S5" s="207">
        <v>18.639999389648438</v>
      </c>
      <c r="T5" s="207">
        <v>18.15999984741211</v>
      </c>
      <c r="U5" s="207">
        <v>17.639999389648438</v>
      </c>
      <c r="V5" s="207">
        <v>17.75</v>
      </c>
      <c r="W5" s="207">
        <v>17.399999618530273</v>
      </c>
      <c r="X5" s="207">
        <v>17.34000015258789</v>
      </c>
      <c r="Y5" s="207">
        <v>16.969999313354492</v>
      </c>
      <c r="Z5" s="214">
        <f t="shared" si="0"/>
        <v>18.34583322207133</v>
      </c>
      <c r="AA5" s="151">
        <v>24.989999771118164</v>
      </c>
      <c r="AB5" s="152" t="s">
        <v>210</v>
      </c>
      <c r="AC5" s="2">
        <v>3</v>
      </c>
      <c r="AD5" s="151">
        <v>12.880000114440918</v>
      </c>
      <c r="AE5" s="253" t="s">
        <v>217</v>
      </c>
      <c r="AF5" s="1"/>
    </row>
    <row r="6" spans="1:32" ht="11.25" customHeight="1">
      <c r="A6" s="215">
        <v>4</v>
      </c>
      <c r="B6" s="207">
        <v>16.81999969482422</v>
      </c>
      <c r="C6" s="207">
        <v>16.6299991607666</v>
      </c>
      <c r="D6" s="207">
        <v>16.75</v>
      </c>
      <c r="E6" s="207">
        <v>16.469999313354492</v>
      </c>
      <c r="F6" s="207">
        <v>16.040000915527344</v>
      </c>
      <c r="G6" s="207">
        <v>16.139999389648438</v>
      </c>
      <c r="H6" s="207">
        <v>17.68000030517578</v>
      </c>
      <c r="I6" s="207">
        <v>24.299999237060547</v>
      </c>
      <c r="J6" s="207">
        <v>26.56999969482422</v>
      </c>
      <c r="K6" s="207">
        <v>28.639999389648438</v>
      </c>
      <c r="L6" s="207">
        <v>29.670000076293945</v>
      </c>
      <c r="M6" s="207">
        <v>30.139999389648438</v>
      </c>
      <c r="N6" s="207">
        <v>29.09000015258789</v>
      </c>
      <c r="O6" s="207">
        <v>26.799999237060547</v>
      </c>
      <c r="P6" s="207">
        <v>25.459999084472656</v>
      </c>
      <c r="Q6" s="207">
        <v>25.579999923706055</v>
      </c>
      <c r="R6" s="207">
        <v>24.940000534057617</v>
      </c>
      <c r="S6" s="207">
        <v>21.479999542236328</v>
      </c>
      <c r="T6" s="207">
        <v>19.3700008392334</v>
      </c>
      <c r="U6" s="207">
        <v>18.34000015258789</v>
      </c>
      <c r="V6" s="207">
        <v>17.729999542236328</v>
      </c>
      <c r="W6" s="207">
        <v>16.93000030517578</v>
      </c>
      <c r="X6" s="207">
        <v>16.489999771118164</v>
      </c>
      <c r="Y6" s="207">
        <v>15.869999885559082</v>
      </c>
      <c r="Z6" s="214">
        <f t="shared" si="0"/>
        <v>21.41374981403351</v>
      </c>
      <c r="AA6" s="151">
        <v>31.559999465942383</v>
      </c>
      <c r="AB6" s="152" t="s">
        <v>218</v>
      </c>
      <c r="AC6" s="2">
        <v>4</v>
      </c>
      <c r="AD6" s="151">
        <v>15.850000381469727</v>
      </c>
      <c r="AE6" s="253" t="s">
        <v>178</v>
      </c>
      <c r="AF6" s="1"/>
    </row>
    <row r="7" spans="1:32" ht="11.25" customHeight="1">
      <c r="A7" s="215">
        <v>5</v>
      </c>
      <c r="B7" s="207">
        <v>15.569999694824219</v>
      </c>
      <c r="C7" s="207">
        <v>14.4399995803833</v>
      </c>
      <c r="D7" s="207">
        <v>14.34000015258789</v>
      </c>
      <c r="E7" s="207">
        <v>13.359999656677246</v>
      </c>
      <c r="F7" s="207">
        <v>13.710000038146973</v>
      </c>
      <c r="G7" s="207">
        <v>14.539999961853027</v>
      </c>
      <c r="H7" s="207">
        <v>16.290000915527344</v>
      </c>
      <c r="I7" s="207">
        <v>20.40999984741211</v>
      </c>
      <c r="J7" s="207">
        <v>22.190000534057617</v>
      </c>
      <c r="K7" s="207">
        <v>21.90999984741211</v>
      </c>
      <c r="L7" s="207">
        <v>22.059999465942383</v>
      </c>
      <c r="M7" s="207">
        <v>22.239999771118164</v>
      </c>
      <c r="N7" s="207">
        <v>22.15999984741211</v>
      </c>
      <c r="O7" s="207">
        <v>22.219999313354492</v>
      </c>
      <c r="P7" s="207">
        <v>20.770000457763672</v>
      </c>
      <c r="Q7" s="207">
        <v>18.510000228881836</v>
      </c>
      <c r="R7" s="207">
        <v>17.010000228881836</v>
      </c>
      <c r="S7" s="207">
        <v>15.300000190734863</v>
      </c>
      <c r="T7" s="207">
        <v>12.930000305175781</v>
      </c>
      <c r="U7" s="207">
        <v>12.770000457763672</v>
      </c>
      <c r="V7" s="207">
        <v>11.59000015258789</v>
      </c>
      <c r="W7" s="207">
        <v>10.960000038146973</v>
      </c>
      <c r="X7" s="207">
        <v>10.65999984741211</v>
      </c>
      <c r="Y7" s="207">
        <v>10.1899995803833</v>
      </c>
      <c r="Z7" s="214">
        <f t="shared" si="0"/>
        <v>16.50541667143504</v>
      </c>
      <c r="AA7" s="151">
        <v>23.389999389648438</v>
      </c>
      <c r="AB7" s="152" t="s">
        <v>219</v>
      </c>
      <c r="AC7" s="2">
        <v>5</v>
      </c>
      <c r="AD7" s="151">
        <v>10.15999984741211</v>
      </c>
      <c r="AE7" s="253" t="s">
        <v>14</v>
      </c>
      <c r="AF7" s="1"/>
    </row>
    <row r="8" spans="1:32" ht="11.25" customHeight="1">
      <c r="A8" s="215">
        <v>6</v>
      </c>
      <c r="B8" s="207">
        <v>9.930000305175781</v>
      </c>
      <c r="C8" s="207">
        <v>9.380000114440918</v>
      </c>
      <c r="D8" s="207">
        <v>9.40999984741211</v>
      </c>
      <c r="E8" s="207">
        <v>9.350000381469727</v>
      </c>
      <c r="F8" s="207">
        <v>9.210000038146973</v>
      </c>
      <c r="G8" s="207">
        <v>10.600000381469727</v>
      </c>
      <c r="H8" s="207">
        <v>13.149999618530273</v>
      </c>
      <c r="I8" s="207">
        <v>17.899999618530273</v>
      </c>
      <c r="J8" s="207">
        <v>20.389999389648438</v>
      </c>
      <c r="K8" s="207">
        <v>22.15999984741211</v>
      </c>
      <c r="L8" s="207">
        <v>22.739999771118164</v>
      </c>
      <c r="M8" s="207">
        <v>22.59000015258789</v>
      </c>
      <c r="N8" s="207">
        <v>21.780000686645508</v>
      </c>
      <c r="O8" s="207">
        <v>21.90999984741211</v>
      </c>
      <c r="P8" s="207">
        <v>18.920000076293945</v>
      </c>
      <c r="Q8" s="207">
        <v>18.829999923706055</v>
      </c>
      <c r="R8" s="207">
        <v>17.700000762939453</v>
      </c>
      <c r="S8" s="207">
        <v>16.790000915527344</v>
      </c>
      <c r="T8" s="207">
        <v>16.459999084472656</v>
      </c>
      <c r="U8" s="207">
        <v>15.739999771118164</v>
      </c>
      <c r="V8" s="207">
        <v>15.40999984741211</v>
      </c>
      <c r="W8" s="207">
        <v>14.8100004196167</v>
      </c>
      <c r="X8" s="207">
        <v>15.0600004196167</v>
      </c>
      <c r="Y8" s="207">
        <v>14.90999984741211</v>
      </c>
      <c r="Z8" s="214">
        <f t="shared" si="0"/>
        <v>16.047083377838135</v>
      </c>
      <c r="AA8" s="151">
        <v>23.829999923706055</v>
      </c>
      <c r="AB8" s="152" t="s">
        <v>220</v>
      </c>
      <c r="AC8" s="2">
        <v>6</v>
      </c>
      <c r="AD8" s="151">
        <v>9.140000343322754</v>
      </c>
      <c r="AE8" s="253" t="s">
        <v>221</v>
      </c>
      <c r="AF8" s="1"/>
    </row>
    <row r="9" spans="1:32" ht="11.25" customHeight="1">
      <c r="A9" s="215">
        <v>7</v>
      </c>
      <c r="B9" s="207">
        <v>16.15999984741211</v>
      </c>
      <c r="C9" s="207">
        <v>15.760000228881836</v>
      </c>
      <c r="D9" s="207">
        <v>15.789999961853027</v>
      </c>
      <c r="E9" s="207">
        <v>15.930000305175781</v>
      </c>
      <c r="F9" s="207">
        <v>15.989999771118164</v>
      </c>
      <c r="G9" s="207">
        <v>16.049999237060547</v>
      </c>
      <c r="H9" s="207">
        <v>16.100000381469727</v>
      </c>
      <c r="I9" s="207">
        <v>16.280000686645508</v>
      </c>
      <c r="J9" s="207">
        <v>16.799999237060547</v>
      </c>
      <c r="K9" s="207">
        <v>17.700000762939453</v>
      </c>
      <c r="L9" s="207">
        <v>20.079999923706055</v>
      </c>
      <c r="M9" s="207">
        <v>20.260000228881836</v>
      </c>
      <c r="N9" s="207">
        <v>20.649999618530273</v>
      </c>
      <c r="O9" s="207">
        <v>19.3700008392334</v>
      </c>
      <c r="P9" s="207">
        <v>19.239999771118164</v>
      </c>
      <c r="Q9" s="207">
        <v>19.309999465942383</v>
      </c>
      <c r="R9" s="207">
        <v>19.200000762939453</v>
      </c>
      <c r="S9" s="207">
        <v>19.520000457763672</v>
      </c>
      <c r="T9" s="207">
        <v>19.610000610351562</v>
      </c>
      <c r="U9" s="207">
        <v>19.889999389648438</v>
      </c>
      <c r="V9" s="207">
        <v>19.84000015258789</v>
      </c>
      <c r="W9" s="207">
        <v>20</v>
      </c>
      <c r="X9" s="207">
        <v>20.020000457763672</v>
      </c>
      <c r="Y9" s="207">
        <v>20.059999465942383</v>
      </c>
      <c r="Z9" s="214">
        <f t="shared" si="0"/>
        <v>18.31708339850108</v>
      </c>
      <c r="AA9" s="151">
        <v>21.09000015258789</v>
      </c>
      <c r="AB9" s="152" t="s">
        <v>222</v>
      </c>
      <c r="AC9" s="2">
        <v>7</v>
      </c>
      <c r="AD9" s="151">
        <v>14.90999984741211</v>
      </c>
      <c r="AE9" s="253" t="s">
        <v>60</v>
      </c>
      <c r="AF9" s="1"/>
    </row>
    <row r="10" spans="1:32" ht="11.25" customHeight="1">
      <c r="A10" s="215">
        <v>8</v>
      </c>
      <c r="B10" s="207">
        <v>20.229999542236328</v>
      </c>
      <c r="C10" s="207">
        <v>20.3700008392334</v>
      </c>
      <c r="D10" s="207">
        <v>20.559999465942383</v>
      </c>
      <c r="E10" s="207">
        <v>20.309999465942383</v>
      </c>
      <c r="F10" s="207">
        <v>20.170000076293945</v>
      </c>
      <c r="G10" s="207">
        <v>20.239999771118164</v>
      </c>
      <c r="H10" s="207">
        <v>20.579999923706055</v>
      </c>
      <c r="I10" s="207">
        <v>20.90999984741211</v>
      </c>
      <c r="J10" s="207">
        <v>21.329999923706055</v>
      </c>
      <c r="K10" s="207">
        <v>23.579999923706055</v>
      </c>
      <c r="L10" s="207">
        <v>22.079999923706055</v>
      </c>
      <c r="M10" s="207">
        <v>22.09000015258789</v>
      </c>
      <c r="N10" s="207">
        <v>20.540000915527344</v>
      </c>
      <c r="O10" s="207">
        <v>17.969999313354492</v>
      </c>
      <c r="P10" s="207">
        <v>16.18000030517578</v>
      </c>
      <c r="Q10" s="207">
        <v>14.0600004196167</v>
      </c>
      <c r="R10" s="207">
        <v>12.890000343322754</v>
      </c>
      <c r="S10" s="207">
        <v>11.15999984741211</v>
      </c>
      <c r="T10" s="207">
        <v>10.020000457763672</v>
      </c>
      <c r="U10" s="207">
        <v>9.5600004196167</v>
      </c>
      <c r="V10" s="207">
        <v>8.579999923706055</v>
      </c>
      <c r="W10" s="207">
        <v>7.739999771118164</v>
      </c>
      <c r="X10" s="207">
        <v>7.059999942779541</v>
      </c>
      <c r="Y10" s="207">
        <v>6.546000003814697</v>
      </c>
      <c r="Z10" s="214">
        <f t="shared" si="0"/>
        <v>16.448166688283283</v>
      </c>
      <c r="AA10" s="151">
        <v>24.200000762939453</v>
      </c>
      <c r="AB10" s="152" t="s">
        <v>223</v>
      </c>
      <c r="AC10" s="2">
        <v>8</v>
      </c>
      <c r="AD10" s="151">
        <v>6.377999782562256</v>
      </c>
      <c r="AE10" s="253" t="s">
        <v>130</v>
      </c>
      <c r="AF10" s="1"/>
    </row>
    <row r="11" spans="1:32" ht="11.25" customHeight="1">
      <c r="A11" s="215">
        <v>9</v>
      </c>
      <c r="B11" s="207">
        <v>6.735000133514404</v>
      </c>
      <c r="C11" s="207">
        <v>6.788000106811523</v>
      </c>
      <c r="D11" s="207">
        <v>6.745999813079834</v>
      </c>
      <c r="E11" s="207">
        <v>6.306000232696533</v>
      </c>
      <c r="F11" s="207">
        <v>5.769999980926514</v>
      </c>
      <c r="G11" s="207">
        <v>6.379000186920166</v>
      </c>
      <c r="H11" s="207">
        <v>7.929999828338623</v>
      </c>
      <c r="I11" s="207">
        <v>10.329999923706055</v>
      </c>
      <c r="J11" s="207">
        <v>12.220000267028809</v>
      </c>
      <c r="K11" s="207">
        <v>12.5</v>
      </c>
      <c r="L11" s="207">
        <v>12.569999694824219</v>
      </c>
      <c r="M11" s="207">
        <v>12.319999694824219</v>
      </c>
      <c r="N11" s="207">
        <v>12.199999809265137</v>
      </c>
      <c r="O11" s="207">
        <v>12.050000190734863</v>
      </c>
      <c r="P11" s="207">
        <v>12.109999656677246</v>
      </c>
      <c r="Q11" s="207">
        <v>10.90999984741211</v>
      </c>
      <c r="R11" s="207">
        <v>9.640000343322754</v>
      </c>
      <c r="S11" s="207">
        <v>7.900000095367432</v>
      </c>
      <c r="T11" s="207">
        <v>5.980000019073486</v>
      </c>
      <c r="U11" s="207">
        <v>5.139999866485596</v>
      </c>
      <c r="V11" s="207">
        <v>4.920000076293945</v>
      </c>
      <c r="W11" s="207">
        <v>4.794000148773193</v>
      </c>
      <c r="X11" s="207">
        <v>4.741000175476074</v>
      </c>
      <c r="Y11" s="207">
        <v>4.374000072479248</v>
      </c>
      <c r="Z11" s="214">
        <f t="shared" si="0"/>
        <v>8.389708340168</v>
      </c>
      <c r="AA11" s="151">
        <v>13.970000267028809</v>
      </c>
      <c r="AB11" s="152" t="s">
        <v>49</v>
      </c>
      <c r="AC11" s="2">
        <v>9</v>
      </c>
      <c r="AD11" s="151">
        <v>4.321000099182129</v>
      </c>
      <c r="AE11" s="253" t="s">
        <v>14</v>
      </c>
      <c r="AF11" s="1"/>
    </row>
    <row r="12" spans="1:32" ht="11.25" customHeight="1">
      <c r="A12" s="223">
        <v>10</v>
      </c>
      <c r="B12" s="209">
        <v>4.1539998054504395</v>
      </c>
      <c r="C12" s="209">
        <v>4.59499979019165</v>
      </c>
      <c r="D12" s="209">
        <v>4.363999843597412</v>
      </c>
      <c r="E12" s="209">
        <v>4.940999984741211</v>
      </c>
      <c r="F12" s="209">
        <v>5.035999774932861</v>
      </c>
      <c r="G12" s="209">
        <v>6.822000026702881</v>
      </c>
      <c r="H12" s="209">
        <v>10.3100004196167</v>
      </c>
      <c r="I12" s="209">
        <v>12.899999618530273</v>
      </c>
      <c r="J12" s="209">
        <v>13.869999885559082</v>
      </c>
      <c r="K12" s="209">
        <v>14.770000457763672</v>
      </c>
      <c r="L12" s="209">
        <v>14.119999885559082</v>
      </c>
      <c r="M12" s="209">
        <v>14.720000267028809</v>
      </c>
      <c r="N12" s="209">
        <v>13.979999542236328</v>
      </c>
      <c r="O12" s="209">
        <v>14.600000381469727</v>
      </c>
      <c r="P12" s="209">
        <v>14.4399995803833</v>
      </c>
      <c r="Q12" s="209">
        <v>13.670000076293945</v>
      </c>
      <c r="R12" s="209">
        <v>12.470000267028809</v>
      </c>
      <c r="S12" s="209">
        <v>10.829999923706055</v>
      </c>
      <c r="T12" s="209">
        <v>8.4399995803833</v>
      </c>
      <c r="U12" s="209">
        <v>7.440000057220459</v>
      </c>
      <c r="V12" s="209">
        <v>7.329999923706055</v>
      </c>
      <c r="W12" s="209">
        <v>7.980000019073486</v>
      </c>
      <c r="X12" s="209">
        <v>8.069999694824219</v>
      </c>
      <c r="Y12" s="209">
        <v>8.239999771118164</v>
      </c>
      <c r="Z12" s="224">
        <f t="shared" si="0"/>
        <v>9.920499940713247</v>
      </c>
      <c r="AA12" s="157">
        <v>15.369999885559082</v>
      </c>
      <c r="AB12" s="210" t="s">
        <v>223</v>
      </c>
      <c r="AC12" s="211">
        <v>10</v>
      </c>
      <c r="AD12" s="157">
        <v>4.091000080108643</v>
      </c>
      <c r="AE12" s="254" t="s">
        <v>224</v>
      </c>
      <c r="AF12" s="1"/>
    </row>
    <row r="13" spans="1:32" ht="11.25" customHeight="1">
      <c r="A13" s="215">
        <v>11</v>
      </c>
      <c r="B13" s="207">
        <v>8.449999809265137</v>
      </c>
      <c r="C13" s="207">
        <v>8.670000076293945</v>
      </c>
      <c r="D13" s="207">
        <v>8.819999694824219</v>
      </c>
      <c r="E13" s="207">
        <v>8.029999732971191</v>
      </c>
      <c r="F13" s="207">
        <v>8.300000190734863</v>
      </c>
      <c r="G13" s="207">
        <v>10.109999656677246</v>
      </c>
      <c r="H13" s="207">
        <v>13.9399995803833</v>
      </c>
      <c r="I13" s="207">
        <v>15.020000457763672</v>
      </c>
      <c r="J13" s="207">
        <v>15.65999984741211</v>
      </c>
      <c r="K13" s="207">
        <v>15.579999923706055</v>
      </c>
      <c r="L13" s="207">
        <v>16.65999984741211</v>
      </c>
      <c r="M13" s="207">
        <v>16.799999237060547</v>
      </c>
      <c r="N13" s="207">
        <v>16.889999389648438</v>
      </c>
      <c r="O13" s="207">
        <v>15.989999771118164</v>
      </c>
      <c r="P13" s="207">
        <v>15.289999961853027</v>
      </c>
      <c r="Q13" s="207">
        <v>15.020000457763672</v>
      </c>
      <c r="R13" s="207">
        <v>14.6899995803833</v>
      </c>
      <c r="S13" s="207">
        <v>14.270000457763672</v>
      </c>
      <c r="T13" s="207">
        <v>13.359999656677246</v>
      </c>
      <c r="U13" s="207">
        <v>13.210000038146973</v>
      </c>
      <c r="V13" s="207">
        <v>13.270000457763672</v>
      </c>
      <c r="W13" s="207">
        <v>12.720000267028809</v>
      </c>
      <c r="X13" s="207">
        <v>12.34000015258789</v>
      </c>
      <c r="Y13" s="207">
        <v>12.050000190734863</v>
      </c>
      <c r="Z13" s="214">
        <f t="shared" si="0"/>
        <v>13.130833268165588</v>
      </c>
      <c r="AA13" s="151">
        <v>17.940000534057617</v>
      </c>
      <c r="AB13" s="152" t="s">
        <v>225</v>
      </c>
      <c r="AC13" s="2">
        <v>11</v>
      </c>
      <c r="AD13" s="151">
        <v>7.829999923706055</v>
      </c>
      <c r="AE13" s="253" t="s">
        <v>226</v>
      </c>
      <c r="AF13" s="1"/>
    </row>
    <row r="14" spans="1:32" ht="11.25" customHeight="1">
      <c r="A14" s="215">
        <v>12</v>
      </c>
      <c r="B14" s="207">
        <v>11.869999885559082</v>
      </c>
      <c r="C14" s="207">
        <v>13.09000015258789</v>
      </c>
      <c r="D14" s="207">
        <v>12.949999809265137</v>
      </c>
      <c r="E14" s="207">
        <v>12.529999732971191</v>
      </c>
      <c r="F14" s="207">
        <v>12.34000015258789</v>
      </c>
      <c r="G14" s="207">
        <v>12.609999656677246</v>
      </c>
      <c r="H14" s="207">
        <v>12.949999809265137</v>
      </c>
      <c r="I14" s="207">
        <v>13.3100004196167</v>
      </c>
      <c r="J14" s="207">
        <v>14.119999885559082</v>
      </c>
      <c r="K14" s="207">
        <v>14.819999694824219</v>
      </c>
      <c r="L14" s="207">
        <v>15.550000190734863</v>
      </c>
      <c r="M14" s="207">
        <v>15.319999694824219</v>
      </c>
      <c r="N14" s="207">
        <v>15.930000305175781</v>
      </c>
      <c r="O14" s="207">
        <v>15.800000190734863</v>
      </c>
      <c r="P14" s="207">
        <v>15.890000343322754</v>
      </c>
      <c r="Q14" s="207">
        <v>15.390000343322754</v>
      </c>
      <c r="R14" s="207">
        <v>14.510000228881836</v>
      </c>
      <c r="S14" s="207">
        <v>14.109999656677246</v>
      </c>
      <c r="T14" s="207">
        <v>13.079999923706055</v>
      </c>
      <c r="U14" s="207">
        <v>11.819999694824219</v>
      </c>
      <c r="V14" s="207">
        <v>10.960000038146973</v>
      </c>
      <c r="W14" s="207">
        <v>11.569999694824219</v>
      </c>
      <c r="X14" s="207">
        <v>11.5</v>
      </c>
      <c r="Y14" s="207">
        <v>11.270000457763672</v>
      </c>
      <c r="Z14" s="214">
        <f t="shared" si="0"/>
        <v>13.47041666507721</v>
      </c>
      <c r="AA14" s="151">
        <v>16.290000915527344</v>
      </c>
      <c r="AB14" s="152" t="s">
        <v>227</v>
      </c>
      <c r="AC14" s="2">
        <v>12</v>
      </c>
      <c r="AD14" s="151">
        <v>10.8100004196167</v>
      </c>
      <c r="AE14" s="253" t="s">
        <v>228</v>
      </c>
      <c r="AF14" s="1"/>
    </row>
    <row r="15" spans="1:32" ht="11.25" customHeight="1">
      <c r="A15" s="215">
        <v>13</v>
      </c>
      <c r="B15" s="207">
        <v>12.109999656677246</v>
      </c>
      <c r="C15" s="207">
        <v>12.130000114440918</v>
      </c>
      <c r="D15" s="207">
        <v>11.930000305175781</v>
      </c>
      <c r="E15" s="207">
        <v>12.039999961853027</v>
      </c>
      <c r="F15" s="207">
        <v>11.770000457763672</v>
      </c>
      <c r="G15" s="207">
        <v>13.880000114440918</v>
      </c>
      <c r="H15" s="207">
        <v>15.819999694824219</v>
      </c>
      <c r="I15" s="207">
        <v>17.200000762939453</v>
      </c>
      <c r="J15" s="207">
        <v>19</v>
      </c>
      <c r="K15" s="207">
        <v>19.84000015258789</v>
      </c>
      <c r="L15" s="207">
        <v>19.860000610351562</v>
      </c>
      <c r="M15" s="207">
        <v>19.8799991607666</v>
      </c>
      <c r="N15" s="207">
        <v>19.469999313354492</v>
      </c>
      <c r="O15" s="207">
        <v>19.8700008392334</v>
      </c>
      <c r="P15" s="207">
        <v>20.40999984741211</v>
      </c>
      <c r="Q15" s="207">
        <v>19.309999465942383</v>
      </c>
      <c r="R15" s="207">
        <v>18.829999923706055</v>
      </c>
      <c r="S15" s="207">
        <v>17.399999618530273</v>
      </c>
      <c r="T15" s="207">
        <v>15.619999885559082</v>
      </c>
      <c r="U15" s="207">
        <v>15.029999732971191</v>
      </c>
      <c r="V15" s="207">
        <v>15.050000190734863</v>
      </c>
      <c r="W15" s="207">
        <v>15.140000343322754</v>
      </c>
      <c r="X15" s="207">
        <v>15.220000267028809</v>
      </c>
      <c r="Y15" s="207">
        <v>14.850000381469727</v>
      </c>
      <c r="Z15" s="214">
        <f t="shared" si="0"/>
        <v>16.31916670004527</v>
      </c>
      <c r="AA15" s="151">
        <v>21.309999465942383</v>
      </c>
      <c r="AB15" s="152" t="s">
        <v>229</v>
      </c>
      <c r="AC15" s="2">
        <v>13</v>
      </c>
      <c r="AD15" s="151">
        <v>11.109999656677246</v>
      </c>
      <c r="AE15" s="253" t="s">
        <v>230</v>
      </c>
      <c r="AF15" s="1"/>
    </row>
    <row r="16" spans="1:32" ht="11.25" customHeight="1">
      <c r="A16" s="215">
        <v>14</v>
      </c>
      <c r="B16" s="207">
        <v>14.529999732971191</v>
      </c>
      <c r="C16" s="207">
        <v>14.220000267028809</v>
      </c>
      <c r="D16" s="207">
        <v>14.359999656677246</v>
      </c>
      <c r="E16" s="207">
        <v>14.4399995803833</v>
      </c>
      <c r="F16" s="207">
        <v>14.619999885559082</v>
      </c>
      <c r="G16" s="207">
        <v>15.420000076293945</v>
      </c>
      <c r="H16" s="207">
        <v>16.729999542236328</v>
      </c>
      <c r="I16" s="207">
        <v>17.420000076293945</v>
      </c>
      <c r="J16" s="207">
        <v>18.84000015258789</v>
      </c>
      <c r="K16" s="207">
        <v>19.860000610351562</v>
      </c>
      <c r="L16" s="207">
        <v>20.959999084472656</v>
      </c>
      <c r="M16" s="207">
        <v>19.25</v>
      </c>
      <c r="N16" s="207">
        <v>19.559999465942383</v>
      </c>
      <c r="O16" s="207">
        <v>18.790000915527344</v>
      </c>
      <c r="P16" s="207">
        <v>18.65999984741211</v>
      </c>
      <c r="Q16" s="207">
        <v>18.68000030517578</v>
      </c>
      <c r="R16" s="207">
        <v>18.020000457763672</v>
      </c>
      <c r="S16" s="207">
        <v>17.3700008392334</v>
      </c>
      <c r="T16" s="207">
        <v>16.670000076293945</v>
      </c>
      <c r="U16" s="207">
        <v>15.850000381469727</v>
      </c>
      <c r="V16" s="207">
        <v>16.209999084472656</v>
      </c>
      <c r="W16" s="207">
        <v>15.579999923706055</v>
      </c>
      <c r="X16" s="207">
        <v>15.819999694824219</v>
      </c>
      <c r="Y16" s="207">
        <v>15.130000114440918</v>
      </c>
      <c r="Z16" s="214">
        <f t="shared" si="0"/>
        <v>16.957916657129925</v>
      </c>
      <c r="AA16" s="151">
        <v>21.299999237060547</v>
      </c>
      <c r="AB16" s="152" t="s">
        <v>61</v>
      </c>
      <c r="AC16" s="2">
        <v>14</v>
      </c>
      <c r="AD16" s="151">
        <v>13.9399995803833</v>
      </c>
      <c r="AE16" s="253" t="s">
        <v>231</v>
      </c>
      <c r="AF16" s="1"/>
    </row>
    <row r="17" spans="1:32" ht="11.25" customHeight="1">
      <c r="A17" s="215">
        <v>15</v>
      </c>
      <c r="B17" s="207">
        <v>14.789999961853027</v>
      </c>
      <c r="C17" s="207">
        <v>14.149999618530273</v>
      </c>
      <c r="D17" s="207">
        <v>12.449999809265137</v>
      </c>
      <c r="E17" s="207">
        <v>12.5</v>
      </c>
      <c r="F17" s="207">
        <v>12.369999885559082</v>
      </c>
      <c r="G17" s="207">
        <v>12.829999923706055</v>
      </c>
      <c r="H17" s="207">
        <v>12.90999984741211</v>
      </c>
      <c r="I17" s="207">
        <v>13.220000267028809</v>
      </c>
      <c r="J17" s="207">
        <v>13.710000038146973</v>
      </c>
      <c r="K17" s="207">
        <v>13.970000267028809</v>
      </c>
      <c r="L17" s="207">
        <v>14.210000038146973</v>
      </c>
      <c r="M17" s="207">
        <v>14.359999656677246</v>
      </c>
      <c r="N17" s="207">
        <v>14.529999732971191</v>
      </c>
      <c r="O17" s="207">
        <v>14.65999984741211</v>
      </c>
      <c r="P17" s="207">
        <v>14.420000076293945</v>
      </c>
      <c r="Q17" s="207">
        <v>14.3100004196167</v>
      </c>
      <c r="R17" s="207">
        <v>14.34000015258789</v>
      </c>
      <c r="S17" s="207">
        <v>14.25</v>
      </c>
      <c r="T17" s="207">
        <v>13.670000076293945</v>
      </c>
      <c r="U17" s="207">
        <v>13.720000267028809</v>
      </c>
      <c r="V17" s="207">
        <v>13.90999984741211</v>
      </c>
      <c r="W17" s="207">
        <v>13.949999809265137</v>
      </c>
      <c r="X17" s="207">
        <v>13.979999542236328</v>
      </c>
      <c r="Y17" s="207">
        <v>13.890000343322754</v>
      </c>
      <c r="Z17" s="214">
        <f t="shared" si="0"/>
        <v>13.795833309491476</v>
      </c>
      <c r="AA17" s="151">
        <v>15.229999542236328</v>
      </c>
      <c r="AB17" s="152" t="s">
        <v>232</v>
      </c>
      <c r="AC17" s="2">
        <v>15</v>
      </c>
      <c r="AD17" s="151">
        <v>12.210000038146973</v>
      </c>
      <c r="AE17" s="253" t="s">
        <v>233</v>
      </c>
      <c r="AF17" s="1"/>
    </row>
    <row r="18" spans="1:32" ht="11.25" customHeight="1">
      <c r="A18" s="215">
        <v>16</v>
      </c>
      <c r="B18" s="207">
        <v>13.789999961853027</v>
      </c>
      <c r="C18" s="207">
        <v>13.539999961853027</v>
      </c>
      <c r="D18" s="207">
        <v>13.3100004196167</v>
      </c>
      <c r="E18" s="207">
        <v>13.319999694824219</v>
      </c>
      <c r="F18" s="207">
        <v>13.229999542236328</v>
      </c>
      <c r="G18" s="207">
        <v>13.300000190734863</v>
      </c>
      <c r="H18" s="207">
        <v>13.569999694824219</v>
      </c>
      <c r="I18" s="207">
        <v>13.640000343322754</v>
      </c>
      <c r="J18" s="207">
        <v>13.489999771118164</v>
      </c>
      <c r="K18" s="207">
        <v>13.279999732971191</v>
      </c>
      <c r="L18" s="207">
        <v>13.15999984741211</v>
      </c>
      <c r="M18" s="207">
        <v>12.920000076293945</v>
      </c>
      <c r="N18" s="207">
        <v>12.210000038146973</v>
      </c>
      <c r="O18" s="207">
        <v>11.9399995803833</v>
      </c>
      <c r="P18" s="207">
        <v>12.40999984741211</v>
      </c>
      <c r="Q18" s="207">
        <v>12.170000076293945</v>
      </c>
      <c r="R18" s="207">
        <v>12.199999809265137</v>
      </c>
      <c r="S18" s="207">
        <v>11.989999771118164</v>
      </c>
      <c r="T18" s="207">
        <v>11.75</v>
      </c>
      <c r="U18" s="207">
        <v>11.470000267028809</v>
      </c>
      <c r="V18" s="207">
        <v>10.720000267028809</v>
      </c>
      <c r="W18" s="207">
        <v>10.649999618530273</v>
      </c>
      <c r="X18" s="207">
        <v>10.430000305175781</v>
      </c>
      <c r="Y18" s="207">
        <v>10.899999618530273</v>
      </c>
      <c r="Z18" s="214">
        <f t="shared" si="0"/>
        <v>12.474583268165588</v>
      </c>
      <c r="AA18" s="151">
        <v>13.949999809265137</v>
      </c>
      <c r="AB18" s="152" t="s">
        <v>232</v>
      </c>
      <c r="AC18" s="2">
        <v>16</v>
      </c>
      <c r="AD18" s="151">
        <v>10.050000190734863</v>
      </c>
      <c r="AE18" s="253" t="s">
        <v>234</v>
      </c>
      <c r="AF18" s="1"/>
    </row>
    <row r="19" spans="1:32" ht="11.25" customHeight="1">
      <c r="A19" s="215">
        <v>17</v>
      </c>
      <c r="B19" s="207">
        <v>10.5</v>
      </c>
      <c r="C19" s="207">
        <v>10.510000228881836</v>
      </c>
      <c r="D19" s="207">
        <v>9.510000228881836</v>
      </c>
      <c r="E19" s="207">
        <v>9.109999656677246</v>
      </c>
      <c r="F19" s="207">
        <v>9.020000457763672</v>
      </c>
      <c r="G19" s="207">
        <v>9.010000228881836</v>
      </c>
      <c r="H19" s="207">
        <v>9.710000038146973</v>
      </c>
      <c r="I19" s="207">
        <v>9.760000228881836</v>
      </c>
      <c r="J19" s="207">
        <v>10.229999542236328</v>
      </c>
      <c r="K19" s="207">
        <v>11.40999984741211</v>
      </c>
      <c r="L19" s="207">
        <v>11.850000381469727</v>
      </c>
      <c r="M19" s="207">
        <v>12.779999732971191</v>
      </c>
      <c r="N19" s="207">
        <v>13.630000114440918</v>
      </c>
      <c r="O19" s="207">
        <v>14.140000343322754</v>
      </c>
      <c r="P19" s="207">
        <v>14.25</v>
      </c>
      <c r="Q19" s="207">
        <v>13.380000114440918</v>
      </c>
      <c r="R19" s="207">
        <v>12.800000190734863</v>
      </c>
      <c r="S19" s="207">
        <v>11.819999694824219</v>
      </c>
      <c r="T19" s="207">
        <v>11.050000190734863</v>
      </c>
      <c r="U19" s="207">
        <v>10.699999809265137</v>
      </c>
      <c r="V19" s="207">
        <v>9.6899995803833</v>
      </c>
      <c r="W19" s="207">
        <v>10.479999542236328</v>
      </c>
      <c r="X19" s="207">
        <v>11.100000381469727</v>
      </c>
      <c r="Y19" s="207">
        <v>11.539999961853027</v>
      </c>
      <c r="Z19" s="214">
        <f t="shared" si="0"/>
        <v>11.165833353996277</v>
      </c>
      <c r="AA19" s="151">
        <v>14.770000457763672</v>
      </c>
      <c r="AB19" s="152" t="s">
        <v>235</v>
      </c>
      <c r="AC19" s="2">
        <v>17</v>
      </c>
      <c r="AD19" s="151">
        <v>8.819999694824219</v>
      </c>
      <c r="AE19" s="253" t="s">
        <v>236</v>
      </c>
      <c r="AF19" s="1"/>
    </row>
    <row r="20" spans="1:32" ht="11.25" customHeight="1">
      <c r="A20" s="215">
        <v>18</v>
      </c>
      <c r="B20" s="207">
        <v>10.920000076293945</v>
      </c>
      <c r="C20" s="207">
        <v>10.6899995803833</v>
      </c>
      <c r="D20" s="207">
        <v>10.630000114440918</v>
      </c>
      <c r="E20" s="207">
        <v>10.489999771118164</v>
      </c>
      <c r="F20" s="207">
        <v>9.920000076293945</v>
      </c>
      <c r="G20" s="207">
        <v>11.770000457763672</v>
      </c>
      <c r="H20" s="207">
        <v>12.350000381469727</v>
      </c>
      <c r="I20" s="207">
        <v>13.180000305175781</v>
      </c>
      <c r="J20" s="207">
        <v>14</v>
      </c>
      <c r="K20" s="207">
        <v>14.630000114440918</v>
      </c>
      <c r="L20" s="207">
        <v>15.210000038146973</v>
      </c>
      <c r="M20" s="207">
        <v>14.369999885559082</v>
      </c>
      <c r="N20" s="207">
        <v>14.220000267028809</v>
      </c>
      <c r="O20" s="207">
        <v>14.90999984741211</v>
      </c>
      <c r="P20" s="207">
        <v>15.069999694824219</v>
      </c>
      <c r="Q20" s="207">
        <v>14.520000457763672</v>
      </c>
      <c r="R20" s="207">
        <v>13.859999656677246</v>
      </c>
      <c r="S20" s="207">
        <v>13.789999961853027</v>
      </c>
      <c r="T20" s="207">
        <v>13.699999809265137</v>
      </c>
      <c r="U20" s="207">
        <v>13.630000114440918</v>
      </c>
      <c r="V20" s="207">
        <v>13.920000076293945</v>
      </c>
      <c r="W20" s="207">
        <v>13.5</v>
      </c>
      <c r="X20" s="207">
        <v>13.59000015258789</v>
      </c>
      <c r="Y20" s="207">
        <v>13.529999732971191</v>
      </c>
      <c r="Z20" s="214">
        <f t="shared" si="0"/>
        <v>13.183333357175192</v>
      </c>
      <c r="AA20" s="151">
        <v>15.819999694824219</v>
      </c>
      <c r="AB20" s="152" t="s">
        <v>237</v>
      </c>
      <c r="AC20" s="2">
        <v>18</v>
      </c>
      <c r="AD20" s="151">
        <v>9.680000305175781</v>
      </c>
      <c r="AE20" s="253" t="s">
        <v>238</v>
      </c>
      <c r="AF20" s="1"/>
    </row>
    <row r="21" spans="1:32" ht="11.25" customHeight="1">
      <c r="A21" s="215">
        <v>19</v>
      </c>
      <c r="B21" s="207">
        <v>13.180000305175781</v>
      </c>
      <c r="C21" s="207">
        <v>12.979999542236328</v>
      </c>
      <c r="D21" s="207">
        <v>12.880000114440918</v>
      </c>
      <c r="E21" s="207">
        <v>12.630000114440918</v>
      </c>
      <c r="F21" s="207">
        <v>12.579999923706055</v>
      </c>
      <c r="G21" s="207">
        <v>12.760000228881836</v>
      </c>
      <c r="H21" s="207">
        <v>13.270000457763672</v>
      </c>
      <c r="I21" s="207">
        <v>13.180000305175781</v>
      </c>
      <c r="J21" s="207">
        <v>14.460000038146973</v>
      </c>
      <c r="K21" s="207">
        <v>14.420000076293945</v>
      </c>
      <c r="L21" s="207">
        <v>14.489999771118164</v>
      </c>
      <c r="M21" s="207">
        <v>14.050000190734863</v>
      </c>
      <c r="N21" s="207">
        <v>14.699999809265137</v>
      </c>
      <c r="O21" s="207">
        <v>15.130000114440918</v>
      </c>
      <c r="P21" s="207">
        <v>15.039999961853027</v>
      </c>
      <c r="Q21" s="207">
        <v>14.890000343322754</v>
      </c>
      <c r="R21" s="207">
        <v>15.270000457763672</v>
      </c>
      <c r="S21" s="207">
        <v>14.8100004196167</v>
      </c>
      <c r="T21" s="207">
        <v>14.180000305175781</v>
      </c>
      <c r="U21" s="207">
        <v>13.899999618530273</v>
      </c>
      <c r="V21" s="207">
        <v>13.859999656677246</v>
      </c>
      <c r="W21" s="207">
        <v>13.510000228881836</v>
      </c>
      <c r="X21" s="207">
        <v>12.779999732971191</v>
      </c>
      <c r="Y21" s="207">
        <v>13.199999809265137</v>
      </c>
      <c r="Z21" s="214">
        <f t="shared" si="0"/>
        <v>13.839583396911621</v>
      </c>
      <c r="AA21" s="151">
        <v>15.40999984741211</v>
      </c>
      <c r="AB21" s="152" t="s">
        <v>239</v>
      </c>
      <c r="AC21" s="2">
        <v>19</v>
      </c>
      <c r="AD21" s="151">
        <v>12.399999618530273</v>
      </c>
      <c r="AE21" s="253" t="s">
        <v>240</v>
      </c>
      <c r="AF21" s="1"/>
    </row>
    <row r="22" spans="1:32" ht="11.25" customHeight="1">
      <c r="A22" s="223">
        <v>20</v>
      </c>
      <c r="B22" s="209">
        <v>12.649999618530273</v>
      </c>
      <c r="C22" s="209">
        <v>12.279999732971191</v>
      </c>
      <c r="D22" s="209">
        <v>12.729999542236328</v>
      </c>
      <c r="E22" s="209">
        <v>12.40999984741211</v>
      </c>
      <c r="F22" s="209">
        <v>12.390000343322754</v>
      </c>
      <c r="G22" s="209">
        <v>13.579999923706055</v>
      </c>
      <c r="H22" s="209">
        <v>15.859999656677246</v>
      </c>
      <c r="I22" s="209">
        <v>19.100000381469727</v>
      </c>
      <c r="J22" s="209">
        <v>19.790000915527344</v>
      </c>
      <c r="K22" s="209">
        <v>19.399999618530273</v>
      </c>
      <c r="L22" s="209">
        <v>20.6299991607666</v>
      </c>
      <c r="M22" s="209">
        <v>19.940000534057617</v>
      </c>
      <c r="N22" s="209">
        <v>20.06999969482422</v>
      </c>
      <c r="O22" s="209">
        <v>19.040000915527344</v>
      </c>
      <c r="P22" s="209">
        <v>17.079999923706055</v>
      </c>
      <c r="Q22" s="209">
        <v>16.25</v>
      </c>
      <c r="R22" s="209">
        <v>14.1899995803833</v>
      </c>
      <c r="S22" s="209">
        <v>13.649999618530273</v>
      </c>
      <c r="T22" s="209">
        <v>13.449999809265137</v>
      </c>
      <c r="U22" s="209">
        <v>13.5</v>
      </c>
      <c r="V22" s="209">
        <v>13.720000267028809</v>
      </c>
      <c r="W22" s="209">
        <v>13.5</v>
      </c>
      <c r="X22" s="209">
        <v>13.569999694824219</v>
      </c>
      <c r="Y22" s="209">
        <v>13.489999771118164</v>
      </c>
      <c r="Z22" s="224">
        <f t="shared" si="0"/>
        <v>15.511249939600626</v>
      </c>
      <c r="AA22" s="157">
        <v>21.649999618530273</v>
      </c>
      <c r="AB22" s="210" t="s">
        <v>241</v>
      </c>
      <c r="AC22" s="211">
        <v>20</v>
      </c>
      <c r="AD22" s="157">
        <v>12.140000343322754</v>
      </c>
      <c r="AE22" s="254" t="s">
        <v>242</v>
      </c>
      <c r="AF22" s="1"/>
    </row>
    <row r="23" spans="1:32" ht="11.25" customHeight="1">
      <c r="A23" s="215">
        <v>21</v>
      </c>
      <c r="B23" s="207">
        <v>13.920000076293945</v>
      </c>
      <c r="C23" s="207">
        <v>13.609999656677246</v>
      </c>
      <c r="D23" s="207">
        <v>13.890000343322754</v>
      </c>
      <c r="E23" s="207">
        <v>13.729999542236328</v>
      </c>
      <c r="F23" s="207">
        <v>13.5</v>
      </c>
      <c r="G23" s="207">
        <v>12.949999809265137</v>
      </c>
      <c r="H23" s="207">
        <v>12.630000114440918</v>
      </c>
      <c r="I23" s="207">
        <v>12.510000228881836</v>
      </c>
      <c r="J23" s="207">
        <v>16.020000457763672</v>
      </c>
      <c r="K23" s="207">
        <v>17.329999923706055</v>
      </c>
      <c r="L23" s="207">
        <v>19</v>
      </c>
      <c r="M23" s="207">
        <v>16.649999618530273</v>
      </c>
      <c r="N23" s="207">
        <v>17.81999969482422</v>
      </c>
      <c r="O23" s="207">
        <v>17.610000610351562</v>
      </c>
      <c r="P23" s="207">
        <v>17.68000030517578</v>
      </c>
      <c r="Q23" s="207">
        <v>17.350000381469727</v>
      </c>
      <c r="R23" s="207">
        <v>15.829999923706055</v>
      </c>
      <c r="S23" s="207">
        <v>14.329999923706055</v>
      </c>
      <c r="T23" s="207">
        <v>13.229999542236328</v>
      </c>
      <c r="U23" s="207">
        <v>12.140000343322754</v>
      </c>
      <c r="V23" s="207">
        <v>11.8100004196167</v>
      </c>
      <c r="W23" s="207">
        <v>12.460000038146973</v>
      </c>
      <c r="X23" s="207">
        <v>12.720000267028809</v>
      </c>
      <c r="Y23" s="207">
        <v>11.770000457763672</v>
      </c>
      <c r="Z23" s="214">
        <f t="shared" si="0"/>
        <v>14.603750069936117</v>
      </c>
      <c r="AA23" s="151">
        <v>19.649999618530273</v>
      </c>
      <c r="AB23" s="152" t="s">
        <v>243</v>
      </c>
      <c r="AC23" s="2">
        <v>21</v>
      </c>
      <c r="AD23" s="151">
        <v>11.579999923706055</v>
      </c>
      <c r="AE23" s="253" t="s">
        <v>244</v>
      </c>
      <c r="AF23" s="1"/>
    </row>
    <row r="24" spans="1:32" ht="11.25" customHeight="1">
      <c r="A24" s="215">
        <v>22</v>
      </c>
      <c r="B24" s="207">
        <v>11.279999732971191</v>
      </c>
      <c r="C24" s="207">
        <v>11.779999732971191</v>
      </c>
      <c r="D24" s="207">
        <v>11.130000114440918</v>
      </c>
      <c r="E24" s="207">
        <v>10.680000305175781</v>
      </c>
      <c r="F24" s="207">
        <v>10.65999984741211</v>
      </c>
      <c r="G24" s="207">
        <v>11.699999809265137</v>
      </c>
      <c r="H24" s="207">
        <v>13.539999961853027</v>
      </c>
      <c r="I24" s="207">
        <v>16.15999984741211</v>
      </c>
      <c r="J24" s="207">
        <v>15.920000076293945</v>
      </c>
      <c r="K24" s="207">
        <v>15.359999656677246</v>
      </c>
      <c r="L24" s="207">
        <v>16.030000686645508</v>
      </c>
      <c r="M24" s="207">
        <v>15.5600004196167</v>
      </c>
      <c r="N24" s="207">
        <v>15.739999771118164</v>
      </c>
      <c r="O24" s="207">
        <v>14.15999984741211</v>
      </c>
      <c r="P24" s="207">
        <v>14.0600004196167</v>
      </c>
      <c r="Q24" s="207">
        <v>13.15999984741211</v>
      </c>
      <c r="R24" s="207">
        <v>11.640000343322754</v>
      </c>
      <c r="S24" s="207">
        <v>10.720000267028809</v>
      </c>
      <c r="T24" s="207">
        <v>10.069999694824219</v>
      </c>
      <c r="U24" s="207">
        <v>9.890000343322754</v>
      </c>
      <c r="V24" s="207">
        <v>9.029999732971191</v>
      </c>
      <c r="W24" s="207">
        <v>8.960000038146973</v>
      </c>
      <c r="X24" s="207">
        <v>9.970000267028809</v>
      </c>
      <c r="Y24" s="207">
        <v>10.779999732971191</v>
      </c>
      <c r="Z24" s="214">
        <f t="shared" si="0"/>
        <v>12.415833353996277</v>
      </c>
      <c r="AA24" s="151">
        <v>16.760000228881836</v>
      </c>
      <c r="AB24" s="152" t="s">
        <v>245</v>
      </c>
      <c r="AC24" s="2">
        <v>22</v>
      </c>
      <c r="AD24" s="151">
        <v>8.789999961853027</v>
      </c>
      <c r="AE24" s="253" t="s">
        <v>246</v>
      </c>
      <c r="AF24" s="1"/>
    </row>
    <row r="25" spans="1:32" ht="11.25" customHeight="1">
      <c r="A25" s="215">
        <v>23</v>
      </c>
      <c r="B25" s="207">
        <v>10.800000190734863</v>
      </c>
      <c r="C25" s="207">
        <v>10.899999618530273</v>
      </c>
      <c r="D25" s="207">
        <v>10.970000267028809</v>
      </c>
      <c r="E25" s="207">
        <v>10.90999984741211</v>
      </c>
      <c r="F25" s="207">
        <v>10.890000343322754</v>
      </c>
      <c r="G25" s="207">
        <v>11.479999542236328</v>
      </c>
      <c r="H25" s="207">
        <v>12.680000305175781</v>
      </c>
      <c r="I25" s="207">
        <v>12.930000305175781</v>
      </c>
      <c r="J25" s="207">
        <v>13.770000457763672</v>
      </c>
      <c r="K25" s="207">
        <v>14.630000114440918</v>
      </c>
      <c r="L25" s="207">
        <v>16.09000015258789</v>
      </c>
      <c r="M25" s="207">
        <v>16.559999465942383</v>
      </c>
      <c r="N25" s="207">
        <v>15.359999656677246</v>
      </c>
      <c r="O25" s="207">
        <v>15.300000190734863</v>
      </c>
      <c r="P25" s="207">
        <v>15.619999885559082</v>
      </c>
      <c r="Q25" s="207">
        <v>15.079999923706055</v>
      </c>
      <c r="R25" s="207">
        <v>14.569999694824219</v>
      </c>
      <c r="S25" s="207">
        <v>13.09000015258789</v>
      </c>
      <c r="T25" s="207">
        <v>10.850000381469727</v>
      </c>
      <c r="U25" s="207">
        <v>10.4399995803833</v>
      </c>
      <c r="V25" s="207">
        <v>11.390000343322754</v>
      </c>
      <c r="W25" s="207">
        <v>11.140000343322754</v>
      </c>
      <c r="X25" s="207">
        <v>11.369999885559082</v>
      </c>
      <c r="Y25" s="207">
        <v>10.239999771118164</v>
      </c>
      <c r="Z25" s="214">
        <f t="shared" si="0"/>
        <v>12.794166684150696</v>
      </c>
      <c r="AA25" s="151">
        <v>16.670000076293945</v>
      </c>
      <c r="AB25" s="152" t="s">
        <v>83</v>
      </c>
      <c r="AC25" s="2">
        <v>23</v>
      </c>
      <c r="AD25" s="151">
        <v>9.670000076293945</v>
      </c>
      <c r="AE25" s="253" t="s">
        <v>247</v>
      </c>
      <c r="AF25" s="1"/>
    </row>
    <row r="26" spans="1:32" ht="11.25" customHeight="1">
      <c r="A26" s="215">
        <v>24</v>
      </c>
      <c r="B26" s="207">
        <v>10.630000114440918</v>
      </c>
      <c r="C26" s="207">
        <v>11.880000114440918</v>
      </c>
      <c r="D26" s="207">
        <v>12.369999885559082</v>
      </c>
      <c r="E26" s="207">
        <v>11.529999732971191</v>
      </c>
      <c r="F26" s="207">
        <v>10.899999618530273</v>
      </c>
      <c r="G26" s="207">
        <v>11.800000190734863</v>
      </c>
      <c r="H26" s="207">
        <v>14.029999732971191</v>
      </c>
      <c r="I26" s="207">
        <v>15.010000228881836</v>
      </c>
      <c r="J26" s="207">
        <v>15.510000228881836</v>
      </c>
      <c r="K26" s="207">
        <v>16.110000610351562</v>
      </c>
      <c r="L26" s="207">
        <v>17.06999969482422</v>
      </c>
      <c r="M26" s="207">
        <v>17.420000076293945</v>
      </c>
      <c r="N26" s="207">
        <v>17.729999542236328</v>
      </c>
      <c r="O26" s="207">
        <v>17.3700008392334</v>
      </c>
      <c r="P26" s="207">
        <v>16.809999465942383</v>
      </c>
      <c r="Q26" s="207">
        <v>15.640000343322754</v>
      </c>
      <c r="R26" s="207">
        <v>14.010000228881836</v>
      </c>
      <c r="S26" s="207">
        <v>13.569999694824219</v>
      </c>
      <c r="T26" s="207">
        <v>12.949999809265137</v>
      </c>
      <c r="U26" s="207">
        <v>11.640000343322754</v>
      </c>
      <c r="V26" s="207">
        <v>12.149999618530273</v>
      </c>
      <c r="W26" s="207">
        <v>11.850000381469727</v>
      </c>
      <c r="X26" s="207">
        <v>10.460000038146973</v>
      </c>
      <c r="Y26" s="207">
        <v>9.949999809265137</v>
      </c>
      <c r="Z26" s="214">
        <f t="shared" si="0"/>
        <v>13.68291668097178</v>
      </c>
      <c r="AA26" s="151">
        <v>18.219999313354492</v>
      </c>
      <c r="AB26" s="152" t="s">
        <v>119</v>
      </c>
      <c r="AC26" s="2">
        <v>24</v>
      </c>
      <c r="AD26" s="151">
        <v>9.90999984741211</v>
      </c>
      <c r="AE26" s="253" t="s">
        <v>102</v>
      </c>
      <c r="AF26" s="1"/>
    </row>
    <row r="27" spans="1:32" ht="11.25" customHeight="1">
      <c r="A27" s="215">
        <v>25</v>
      </c>
      <c r="B27" s="207">
        <v>10.140000343322754</v>
      </c>
      <c r="C27" s="207">
        <v>10.1899995803833</v>
      </c>
      <c r="D27" s="207">
        <v>9.869999885559082</v>
      </c>
      <c r="E27" s="207">
        <v>10.8100004196167</v>
      </c>
      <c r="F27" s="207">
        <v>10.539999961853027</v>
      </c>
      <c r="G27" s="207">
        <v>11.0600004196167</v>
      </c>
      <c r="H27" s="207">
        <v>11.640000343322754</v>
      </c>
      <c r="I27" s="207">
        <v>12.289999961853027</v>
      </c>
      <c r="J27" s="207">
        <v>13.989999771118164</v>
      </c>
      <c r="K27" s="207">
        <v>15.880000114440918</v>
      </c>
      <c r="L27" s="207">
        <v>15.010000228881836</v>
      </c>
      <c r="M27" s="207">
        <v>14.289999961853027</v>
      </c>
      <c r="N27" s="207">
        <v>16.040000915527344</v>
      </c>
      <c r="O27" s="207">
        <v>15.6899995803833</v>
      </c>
      <c r="P27" s="207">
        <v>15.130000114440918</v>
      </c>
      <c r="Q27" s="207">
        <v>14.329999923706055</v>
      </c>
      <c r="R27" s="207">
        <v>13.170000076293945</v>
      </c>
      <c r="S27" s="207">
        <v>12.029999732971191</v>
      </c>
      <c r="T27" s="207">
        <v>10.479999542236328</v>
      </c>
      <c r="U27" s="207">
        <v>9.619999885559082</v>
      </c>
      <c r="V27" s="207">
        <v>9.789999961853027</v>
      </c>
      <c r="W27" s="207">
        <v>9.789999961853027</v>
      </c>
      <c r="X27" s="207">
        <v>9.5600004196167</v>
      </c>
      <c r="Y27" s="207">
        <v>10.6899995803833</v>
      </c>
      <c r="Z27" s="214">
        <f t="shared" si="0"/>
        <v>12.167916695276896</v>
      </c>
      <c r="AA27" s="151">
        <v>16.84000015258789</v>
      </c>
      <c r="AB27" s="152" t="s">
        <v>248</v>
      </c>
      <c r="AC27" s="2">
        <v>25</v>
      </c>
      <c r="AD27" s="151">
        <v>9.369999885559082</v>
      </c>
      <c r="AE27" s="253" t="s">
        <v>139</v>
      </c>
      <c r="AF27" s="1"/>
    </row>
    <row r="28" spans="1:32" ht="11.25" customHeight="1">
      <c r="A28" s="215">
        <v>26</v>
      </c>
      <c r="B28" s="207">
        <v>10.630000114440918</v>
      </c>
      <c r="C28" s="207">
        <v>11.050000190734863</v>
      </c>
      <c r="D28" s="207">
        <v>11.510000228881836</v>
      </c>
      <c r="E28" s="207">
        <v>11.800000190734863</v>
      </c>
      <c r="F28" s="207">
        <v>12.289999961853027</v>
      </c>
      <c r="G28" s="207">
        <v>13.350000381469727</v>
      </c>
      <c r="H28" s="207">
        <v>13.90999984741211</v>
      </c>
      <c r="I28" s="207">
        <v>14.079999923706055</v>
      </c>
      <c r="J28" s="207">
        <v>14.739999771118164</v>
      </c>
      <c r="K28" s="207">
        <v>15.859999656677246</v>
      </c>
      <c r="L28" s="207">
        <v>16.18000030517578</v>
      </c>
      <c r="M28" s="207">
        <v>16.899999618530273</v>
      </c>
      <c r="N28" s="207">
        <v>16.8799991607666</v>
      </c>
      <c r="O28" s="207">
        <v>16.829999923706055</v>
      </c>
      <c r="P28" s="207">
        <v>16.389999389648438</v>
      </c>
      <c r="Q28" s="207">
        <v>16.389999389648438</v>
      </c>
      <c r="R28" s="207">
        <v>16.450000762939453</v>
      </c>
      <c r="S28" s="207">
        <v>15.529999732971191</v>
      </c>
      <c r="T28" s="207">
        <v>13.899999618530273</v>
      </c>
      <c r="U28" s="207">
        <v>13.130000114440918</v>
      </c>
      <c r="V28" s="207">
        <v>12.760000228881836</v>
      </c>
      <c r="W28" s="207">
        <v>12.65999984741211</v>
      </c>
      <c r="X28" s="207">
        <v>12.739999771118164</v>
      </c>
      <c r="Y28" s="207">
        <v>12.529999732971191</v>
      </c>
      <c r="Z28" s="214">
        <f t="shared" si="0"/>
        <v>14.103749910990397</v>
      </c>
      <c r="AA28" s="151">
        <v>17.25</v>
      </c>
      <c r="AB28" s="152" t="s">
        <v>249</v>
      </c>
      <c r="AC28" s="2">
        <v>26</v>
      </c>
      <c r="AD28" s="151">
        <v>10.119999885559082</v>
      </c>
      <c r="AE28" s="253" t="s">
        <v>250</v>
      </c>
      <c r="AF28" s="1"/>
    </row>
    <row r="29" spans="1:32" ht="11.25" customHeight="1">
      <c r="A29" s="215">
        <v>27</v>
      </c>
      <c r="B29" s="207">
        <v>13.109999656677246</v>
      </c>
      <c r="C29" s="207">
        <v>13.3100004196167</v>
      </c>
      <c r="D29" s="207">
        <v>13.520000457763672</v>
      </c>
      <c r="E29" s="207">
        <v>13.869999885559082</v>
      </c>
      <c r="F29" s="207">
        <v>13.869999885559082</v>
      </c>
      <c r="G29" s="207">
        <v>15.289999961853027</v>
      </c>
      <c r="H29" s="207">
        <v>14.949999809265137</v>
      </c>
      <c r="I29" s="207">
        <v>15.800000190734863</v>
      </c>
      <c r="J29" s="207">
        <v>18</v>
      </c>
      <c r="K29" s="207">
        <v>16.81999969482422</v>
      </c>
      <c r="L29" s="207">
        <v>16.700000762939453</v>
      </c>
      <c r="M29" s="207">
        <v>17.25</v>
      </c>
      <c r="N29" s="207">
        <v>18.3700008392334</v>
      </c>
      <c r="O29" s="207">
        <v>18.079999923706055</v>
      </c>
      <c r="P29" s="207">
        <v>18.1299991607666</v>
      </c>
      <c r="Q29" s="207">
        <v>17.209999084472656</v>
      </c>
      <c r="R29" s="207">
        <v>16.469999313354492</v>
      </c>
      <c r="S29" s="207">
        <v>15.600000381469727</v>
      </c>
      <c r="T29" s="207">
        <v>15.100000381469727</v>
      </c>
      <c r="U29" s="207">
        <v>15.289999961853027</v>
      </c>
      <c r="V29" s="207">
        <v>15.140000343322754</v>
      </c>
      <c r="W29" s="207">
        <v>15.819999694824219</v>
      </c>
      <c r="X29" s="207">
        <v>15.779999732971191</v>
      </c>
      <c r="Y29" s="207">
        <v>15.539999961853027</v>
      </c>
      <c r="Z29" s="214">
        <f t="shared" si="0"/>
        <v>15.792499979337057</v>
      </c>
      <c r="AA29" s="151">
        <v>18.799999237060547</v>
      </c>
      <c r="AB29" s="152" t="s">
        <v>251</v>
      </c>
      <c r="AC29" s="2">
        <v>27</v>
      </c>
      <c r="AD29" s="151">
        <v>12.5</v>
      </c>
      <c r="AE29" s="253" t="s">
        <v>154</v>
      </c>
      <c r="AF29" s="1"/>
    </row>
    <row r="30" spans="1:32" ht="11.25" customHeight="1">
      <c r="A30" s="215">
        <v>28</v>
      </c>
      <c r="B30" s="207">
        <v>15.920000076293945</v>
      </c>
      <c r="C30" s="207">
        <v>15.729999542236328</v>
      </c>
      <c r="D30" s="207">
        <v>15.119999885559082</v>
      </c>
      <c r="E30" s="207">
        <v>14.65999984741211</v>
      </c>
      <c r="F30" s="207">
        <v>14.739999771118164</v>
      </c>
      <c r="G30" s="207">
        <v>15.960000038146973</v>
      </c>
      <c r="H30" s="207">
        <v>17.200000762939453</v>
      </c>
      <c r="I30" s="207">
        <v>19.719999313354492</v>
      </c>
      <c r="J30" s="207">
        <v>21.239999771118164</v>
      </c>
      <c r="K30" s="207">
        <v>21.040000915527344</v>
      </c>
      <c r="L30" s="207">
        <v>20.459999084472656</v>
      </c>
      <c r="M30" s="207">
        <v>21.520000457763672</v>
      </c>
      <c r="N30" s="207">
        <v>21.15999984741211</v>
      </c>
      <c r="O30" s="207">
        <v>20.93000030517578</v>
      </c>
      <c r="P30" s="207">
        <v>20.56999969482422</v>
      </c>
      <c r="Q30" s="207">
        <v>20.219999313354492</v>
      </c>
      <c r="R30" s="207">
        <v>18.959999084472656</v>
      </c>
      <c r="S30" s="207">
        <v>17.56999969482422</v>
      </c>
      <c r="T30" s="207">
        <v>16.1200008392334</v>
      </c>
      <c r="U30" s="207">
        <v>15.529999732971191</v>
      </c>
      <c r="V30" s="207">
        <v>15.5</v>
      </c>
      <c r="W30" s="207">
        <v>15.100000381469727</v>
      </c>
      <c r="X30" s="207">
        <v>14.779999732971191</v>
      </c>
      <c r="Y30" s="207">
        <v>14.09000015258789</v>
      </c>
      <c r="Z30" s="214">
        <f t="shared" si="0"/>
        <v>17.659999926884968</v>
      </c>
      <c r="AA30" s="151">
        <v>22.510000228881836</v>
      </c>
      <c r="AB30" s="152" t="s">
        <v>252</v>
      </c>
      <c r="AC30" s="2">
        <v>28</v>
      </c>
      <c r="AD30" s="151">
        <v>14.09000015258789</v>
      </c>
      <c r="AE30" s="253" t="s">
        <v>60</v>
      </c>
      <c r="AF30" s="1"/>
    </row>
    <row r="31" spans="1:32" ht="11.25" customHeight="1">
      <c r="A31" s="215">
        <v>29</v>
      </c>
      <c r="B31" s="207">
        <v>14.5600004196167</v>
      </c>
      <c r="C31" s="207">
        <v>14.569999694824219</v>
      </c>
      <c r="D31" s="207">
        <v>14.260000228881836</v>
      </c>
      <c r="E31" s="207">
        <v>13.550000190734863</v>
      </c>
      <c r="F31" s="207">
        <v>13.640000343322754</v>
      </c>
      <c r="G31" s="207">
        <v>14.65999984741211</v>
      </c>
      <c r="H31" s="207">
        <v>18.06999969482422</v>
      </c>
      <c r="I31" s="207">
        <v>20.06999969482422</v>
      </c>
      <c r="J31" s="207">
        <v>20.329999923706055</v>
      </c>
      <c r="K31" s="207">
        <v>20.450000762939453</v>
      </c>
      <c r="L31" s="207">
        <v>21.770000457763672</v>
      </c>
      <c r="M31" s="207">
        <v>21.540000915527344</v>
      </c>
      <c r="N31" s="207">
        <v>21.969999313354492</v>
      </c>
      <c r="O31" s="207">
        <v>21.440000534057617</v>
      </c>
      <c r="P31" s="207">
        <v>20.739999771118164</v>
      </c>
      <c r="Q31" s="207">
        <v>19.90999984741211</v>
      </c>
      <c r="R31" s="207">
        <v>18.549999237060547</v>
      </c>
      <c r="S31" s="207">
        <v>16.809999465942383</v>
      </c>
      <c r="T31" s="207">
        <v>15.289999961853027</v>
      </c>
      <c r="U31" s="207">
        <v>14.989999771118164</v>
      </c>
      <c r="V31" s="207">
        <v>14.369999885559082</v>
      </c>
      <c r="W31" s="207">
        <v>13.220000267028809</v>
      </c>
      <c r="X31" s="207">
        <v>13.619999885559082</v>
      </c>
      <c r="Y31" s="207">
        <v>13.350000381469727</v>
      </c>
      <c r="Z31" s="214">
        <f t="shared" si="0"/>
        <v>17.15541668732961</v>
      </c>
      <c r="AA31" s="151">
        <v>22.469999313354492</v>
      </c>
      <c r="AB31" s="152" t="s">
        <v>253</v>
      </c>
      <c r="AC31" s="2">
        <v>29</v>
      </c>
      <c r="AD31" s="151">
        <v>13.069999694824219</v>
      </c>
      <c r="AE31" s="253" t="s">
        <v>254</v>
      </c>
      <c r="AF31" s="1"/>
    </row>
    <row r="32" spans="1:32" ht="11.25" customHeight="1">
      <c r="A32" s="215">
        <v>30</v>
      </c>
      <c r="B32" s="207">
        <v>13.1899995803833</v>
      </c>
      <c r="C32" s="207">
        <v>13.329999923706055</v>
      </c>
      <c r="D32" s="207">
        <v>13.180000305175781</v>
      </c>
      <c r="E32" s="207">
        <v>12.720000267028809</v>
      </c>
      <c r="F32" s="207">
        <v>12.789999961853027</v>
      </c>
      <c r="G32" s="207">
        <v>15.1899995803833</v>
      </c>
      <c r="H32" s="207">
        <v>17.479999542236328</v>
      </c>
      <c r="I32" s="207">
        <v>18.799999237060547</v>
      </c>
      <c r="J32" s="207">
        <v>20.3700008392334</v>
      </c>
      <c r="K32" s="207">
        <v>20.260000228881836</v>
      </c>
      <c r="L32" s="207">
        <v>20.450000762939453</v>
      </c>
      <c r="M32" s="207">
        <v>20.770000457763672</v>
      </c>
      <c r="N32" s="207">
        <v>21.610000610351562</v>
      </c>
      <c r="O32" s="207">
        <v>21.440000534057617</v>
      </c>
      <c r="P32" s="207">
        <v>20.520000457763672</v>
      </c>
      <c r="Q32" s="207">
        <v>19.899999618530273</v>
      </c>
      <c r="R32" s="207">
        <v>18.719999313354492</v>
      </c>
      <c r="S32" s="207">
        <v>18.059999465942383</v>
      </c>
      <c r="T32" s="207">
        <v>17.43000030517578</v>
      </c>
      <c r="U32" s="207">
        <v>15.779999732971191</v>
      </c>
      <c r="V32" s="207">
        <v>15.029999732971191</v>
      </c>
      <c r="W32" s="207">
        <v>14.430000305175781</v>
      </c>
      <c r="X32" s="207">
        <v>15.430000305175781</v>
      </c>
      <c r="Y32" s="207">
        <v>16.360000610351562</v>
      </c>
      <c r="Z32" s="214">
        <f t="shared" si="0"/>
        <v>17.21833340326945</v>
      </c>
      <c r="AA32" s="151">
        <v>22.520000457763672</v>
      </c>
      <c r="AB32" s="152" t="s">
        <v>255</v>
      </c>
      <c r="AC32" s="2">
        <v>30</v>
      </c>
      <c r="AD32" s="151">
        <v>12.399999618530273</v>
      </c>
      <c r="AE32" s="253" t="s">
        <v>256</v>
      </c>
      <c r="AF32" s="1"/>
    </row>
    <row r="33" spans="1:32" ht="11.25" customHeight="1">
      <c r="A33" s="215">
        <v>31</v>
      </c>
      <c r="B33" s="207">
        <v>16.530000686645508</v>
      </c>
      <c r="C33" s="207">
        <v>16.18000030517578</v>
      </c>
      <c r="D33" s="207">
        <v>16.049999237060547</v>
      </c>
      <c r="E33" s="207">
        <v>16.15999984741211</v>
      </c>
      <c r="F33" s="207">
        <v>16.309999465942383</v>
      </c>
      <c r="G33" s="207">
        <v>17.420000076293945</v>
      </c>
      <c r="H33" s="207">
        <v>17.450000762939453</v>
      </c>
      <c r="I33" s="207">
        <v>17.299999237060547</v>
      </c>
      <c r="J33" s="207">
        <v>16.360000610351562</v>
      </c>
      <c r="K33" s="207">
        <v>16.43000030517578</v>
      </c>
      <c r="L33" s="207">
        <v>16.149999618530273</v>
      </c>
      <c r="M33" s="207">
        <v>15.770000457763672</v>
      </c>
      <c r="N33" s="207">
        <v>15.550000190734863</v>
      </c>
      <c r="O33" s="207">
        <v>16.049999237060547</v>
      </c>
      <c r="P33" s="207">
        <v>16.520000457763672</v>
      </c>
      <c r="Q33" s="207">
        <v>16.510000228881836</v>
      </c>
      <c r="R33" s="207">
        <v>17.309999465942383</v>
      </c>
      <c r="S33" s="207">
        <v>17.610000610351562</v>
      </c>
      <c r="T33" s="207">
        <v>17.729999542236328</v>
      </c>
      <c r="U33" s="207">
        <v>18.040000915527344</v>
      </c>
      <c r="V33" s="207">
        <v>18.34000015258789</v>
      </c>
      <c r="W33" s="207">
        <v>18.399999618530273</v>
      </c>
      <c r="X33" s="207">
        <v>18.93000030517578</v>
      </c>
      <c r="Y33" s="207">
        <v>19.579999923706055</v>
      </c>
      <c r="Z33" s="214">
        <f t="shared" si="0"/>
        <v>17.02833338578542</v>
      </c>
      <c r="AA33" s="151">
        <v>19.6200008392334</v>
      </c>
      <c r="AB33" s="152" t="s">
        <v>257</v>
      </c>
      <c r="AC33" s="2">
        <v>31</v>
      </c>
      <c r="AD33" s="151">
        <v>15.470000267028809</v>
      </c>
      <c r="AE33" s="253" t="s">
        <v>258</v>
      </c>
      <c r="AF33" s="1"/>
    </row>
    <row r="34" spans="1:32" ht="15" customHeight="1">
      <c r="A34" s="216" t="s">
        <v>64</v>
      </c>
      <c r="B34" s="217">
        <f aca="true" t="shared" si="1" ref="B34:Q34">AVERAGE(B3:B33)</f>
        <v>12.334161250822005</v>
      </c>
      <c r="C34" s="217">
        <f t="shared" si="1"/>
        <v>12.290096698268767</v>
      </c>
      <c r="D34" s="217">
        <f t="shared" si="1"/>
        <v>12.152935474149642</v>
      </c>
      <c r="E34" s="217">
        <f t="shared" si="1"/>
        <v>11.990935402531777</v>
      </c>
      <c r="F34" s="217">
        <f t="shared" si="1"/>
        <v>11.998580686507687</v>
      </c>
      <c r="G34" s="217">
        <f t="shared" si="1"/>
        <v>12.848419327889719</v>
      </c>
      <c r="H34" s="217">
        <f t="shared" si="1"/>
        <v>14.168709708798316</v>
      </c>
      <c r="I34" s="217">
        <f t="shared" si="1"/>
        <v>15.84548387219829</v>
      </c>
      <c r="J34" s="217">
        <f t="shared" si="1"/>
        <v>17.048387127537882</v>
      </c>
      <c r="K34" s="217">
        <f t="shared" si="1"/>
        <v>17.76290330579204</v>
      </c>
      <c r="L34" s="217">
        <f t="shared" si="1"/>
        <v>18.255161223873014</v>
      </c>
      <c r="M34" s="217">
        <f t="shared" si="1"/>
        <v>18.22193548756261</v>
      </c>
      <c r="N34" s="217">
        <f t="shared" si="1"/>
        <v>18.26483868014428</v>
      </c>
      <c r="O34" s="217">
        <f t="shared" si="1"/>
        <v>17.86032267539732</v>
      </c>
      <c r="P34" s="217">
        <f t="shared" si="1"/>
        <v>17.40612897565288</v>
      </c>
      <c r="Q34" s="217">
        <f t="shared" si="1"/>
        <v>16.62580643930743</v>
      </c>
      <c r="R34" s="217">
        <f>AVERAGE(R3:R33)</f>
        <v>15.760645220356603</v>
      </c>
      <c r="S34" s="217">
        <f aca="true" t="shared" si="2" ref="S34:Y34">AVERAGE(S3:S33)</f>
        <v>14.745161256482524</v>
      </c>
      <c r="T34" s="217">
        <f t="shared" si="2"/>
        <v>13.68516129832114</v>
      </c>
      <c r="U34" s="217">
        <f t="shared" si="2"/>
        <v>13.126129027335875</v>
      </c>
      <c r="V34" s="217">
        <f t="shared" si="2"/>
        <v>12.904258051226217</v>
      </c>
      <c r="W34" s="217">
        <f t="shared" si="2"/>
        <v>12.801741969200872</v>
      </c>
      <c r="X34" s="217">
        <f t="shared" si="2"/>
        <v>12.781967762977846</v>
      </c>
      <c r="Y34" s="217">
        <f t="shared" si="2"/>
        <v>12.67999993601153</v>
      </c>
      <c r="Z34" s="217">
        <f>AVERAGE(B3:Y33)</f>
        <v>14.731661285764428</v>
      </c>
      <c r="AA34" s="218">
        <f>(AVERAGE(最高))</f>
        <v>19.6032257387715</v>
      </c>
      <c r="AB34" s="219"/>
      <c r="AC34" s="220"/>
      <c r="AD34" s="218">
        <f>(AVERAGE(最低))</f>
        <v>10.54532257203133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65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66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67</v>
      </c>
      <c r="B38" s="201"/>
      <c r="C38" s="201"/>
      <c r="D38" s="154">
        <f>COUNTIF(mean,"&gt;=25")</f>
        <v>0</v>
      </c>
      <c r="E38" s="197"/>
      <c r="F38" s="197"/>
      <c r="G38" s="197"/>
      <c r="H38" s="197"/>
      <c r="I38" s="197"/>
    </row>
    <row r="39" spans="1:9" ht="11.25" customHeight="1">
      <c r="A39" s="198" t="s">
        <v>68</v>
      </c>
      <c r="B39" s="199"/>
      <c r="C39" s="199"/>
      <c r="D39" s="153">
        <f>COUNTIF(最低,"&lt;0")</f>
        <v>0</v>
      </c>
      <c r="E39" s="197"/>
      <c r="F39" s="197"/>
      <c r="G39" s="197"/>
      <c r="H39" s="197"/>
      <c r="I39" s="197"/>
    </row>
    <row r="40" spans="1:9" ht="11.25" customHeight="1">
      <c r="A40" s="200" t="s">
        <v>69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70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71</v>
      </c>
      <c r="B42" s="201"/>
      <c r="C42" s="201"/>
      <c r="D42" s="154">
        <f>COUNTIF(最高,"&gt;=25")</f>
        <v>1</v>
      </c>
      <c r="E42" s="197"/>
      <c r="F42" s="197"/>
      <c r="G42" s="197"/>
      <c r="H42" s="197"/>
      <c r="I42" s="197"/>
    </row>
    <row r="43" spans="1:9" ht="11.25" customHeight="1">
      <c r="A43" s="202" t="s">
        <v>72</v>
      </c>
      <c r="B43" s="203"/>
      <c r="C43" s="203"/>
      <c r="D43" s="155">
        <f>COUNTIF(最高,"&gt;=30")</f>
        <v>1</v>
      </c>
      <c r="E43" s="197"/>
      <c r="F43" s="197"/>
      <c r="G43" s="197"/>
      <c r="H43" s="197"/>
      <c r="I43" s="197"/>
    </row>
    <row r="44" spans="1:9" ht="11.25" customHeight="1">
      <c r="A44" s="197" t="s">
        <v>73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74</v>
      </c>
      <c r="B45" s="204"/>
      <c r="C45" s="204" t="s">
        <v>4</v>
      </c>
      <c r="D45" s="206" t="s">
        <v>7</v>
      </c>
      <c r="E45" s="197"/>
      <c r="F45" s="205" t="s">
        <v>75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31.559999465942383</v>
      </c>
      <c r="C46" s="3">
        <v>4</v>
      </c>
      <c r="D46" s="159" t="s">
        <v>218</v>
      </c>
      <c r="E46" s="197"/>
      <c r="F46" s="156"/>
      <c r="G46" s="157">
        <f>MIN(最低)</f>
        <v>4.091000080108643</v>
      </c>
      <c r="H46" s="3">
        <v>10</v>
      </c>
      <c r="I46" s="255" t="s">
        <v>224</v>
      </c>
    </row>
    <row r="47" spans="1:9" ht="11.25" customHeight="1">
      <c r="A47" s="160"/>
      <c r="B47" s="161"/>
      <c r="C47" s="158"/>
      <c r="D47" s="162"/>
      <c r="E47" s="197"/>
      <c r="F47" s="160"/>
      <c r="G47" s="161"/>
      <c r="H47" s="3"/>
      <c r="I47" s="159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2003</v>
      </c>
      <c r="AA1" s="1" t="s">
        <v>2</v>
      </c>
      <c r="AB1" s="226">
        <v>6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19.729999542236328</v>
      </c>
      <c r="C3" s="207">
        <v>19.709999084472656</v>
      </c>
      <c r="D3" s="207">
        <v>19.780000686645508</v>
      </c>
      <c r="E3" s="207">
        <v>19.59000015258789</v>
      </c>
      <c r="F3" s="207">
        <v>19.65999984741211</v>
      </c>
      <c r="G3" s="207">
        <v>19.700000762939453</v>
      </c>
      <c r="H3" s="207">
        <v>20.190000534057617</v>
      </c>
      <c r="I3" s="207">
        <v>21.010000228881836</v>
      </c>
      <c r="J3" s="207">
        <v>22.5</v>
      </c>
      <c r="K3" s="207">
        <v>22.31999969482422</v>
      </c>
      <c r="L3" s="207">
        <v>21.690000534057617</v>
      </c>
      <c r="M3" s="207">
        <v>20.18000030517578</v>
      </c>
      <c r="N3" s="207">
        <v>21.200000762939453</v>
      </c>
      <c r="O3" s="207">
        <v>21.010000228881836</v>
      </c>
      <c r="P3" s="207">
        <v>21.40999984741211</v>
      </c>
      <c r="Q3" s="207">
        <v>19.270000457763672</v>
      </c>
      <c r="R3" s="207">
        <v>18.18000030517578</v>
      </c>
      <c r="S3" s="207">
        <v>16.520000457763672</v>
      </c>
      <c r="T3" s="207">
        <v>16.65999984741211</v>
      </c>
      <c r="U3" s="207">
        <v>14.789999961853027</v>
      </c>
      <c r="V3" s="207">
        <v>15.3100004196167</v>
      </c>
      <c r="W3" s="207">
        <v>15.569999694824219</v>
      </c>
      <c r="X3" s="207">
        <v>16.139999389648438</v>
      </c>
      <c r="Y3" s="207">
        <v>14.869999885559082</v>
      </c>
      <c r="Z3" s="214">
        <f aca="true" t="shared" si="0" ref="Z3:Z32">AVERAGE(B3:Y3)</f>
        <v>19.041250109672546</v>
      </c>
      <c r="AA3" s="257">
        <v>22.700000762939453</v>
      </c>
      <c r="AB3" s="256" t="s">
        <v>161</v>
      </c>
      <c r="AC3" s="2">
        <v>1</v>
      </c>
      <c r="AD3" s="151">
        <v>14.520000457763672</v>
      </c>
      <c r="AE3" s="253" t="s">
        <v>11</v>
      </c>
      <c r="AF3" s="1"/>
    </row>
    <row r="4" spans="1:32" ht="11.25" customHeight="1">
      <c r="A4" s="215">
        <v>2</v>
      </c>
      <c r="B4" s="207">
        <v>14.239999771118164</v>
      </c>
      <c r="C4" s="207">
        <v>12.279999732971191</v>
      </c>
      <c r="D4" s="207">
        <v>12.029999732971191</v>
      </c>
      <c r="E4" s="207">
        <v>12.390000343322754</v>
      </c>
      <c r="F4" s="207">
        <v>11.140000343322754</v>
      </c>
      <c r="G4" s="207">
        <v>11.760000228881836</v>
      </c>
      <c r="H4" s="207">
        <v>13.979999542236328</v>
      </c>
      <c r="I4" s="207">
        <v>19.100000381469727</v>
      </c>
      <c r="J4" s="207">
        <v>20.280000686645508</v>
      </c>
      <c r="K4" s="207">
        <v>19.920000076293945</v>
      </c>
      <c r="L4" s="207">
        <v>20.729999542236328</v>
      </c>
      <c r="M4" s="207">
        <v>21.559999465942383</v>
      </c>
      <c r="N4" s="207">
        <v>22.18000030517578</v>
      </c>
      <c r="O4" s="207">
        <v>20.940000534057617</v>
      </c>
      <c r="P4" s="207">
        <v>18.65999984741211</v>
      </c>
      <c r="Q4" s="207">
        <v>19.149999618530273</v>
      </c>
      <c r="R4" s="207">
        <v>17.950000762939453</v>
      </c>
      <c r="S4" s="208">
        <v>16.299999237060547</v>
      </c>
      <c r="T4" s="207">
        <v>15.6899995803833</v>
      </c>
      <c r="U4" s="207">
        <v>15.020000457763672</v>
      </c>
      <c r="V4" s="207">
        <v>14.9399995803833</v>
      </c>
      <c r="W4" s="207">
        <v>15</v>
      </c>
      <c r="X4" s="207">
        <v>13.970000267028809</v>
      </c>
      <c r="Y4" s="207">
        <v>13.609999656677246</v>
      </c>
      <c r="Z4" s="214">
        <f t="shared" si="0"/>
        <v>16.367499987284344</v>
      </c>
      <c r="AA4" s="257">
        <v>23.299999237060547</v>
      </c>
      <c r="AB4" s="256" t="s">
        <v>259</v>
      </c>
      <c r="AC4" s="2">
        <v>2</v>
      </c>
      <c r="AD4" s="151">
        <v>11.079999923706055</v>
      </c>
      <c r="AE4" s="253" t="s">
        <v>260</v>
      </c>
      <c r="AF4" s="1"/>
    </row>
    <row r="5" spans="1:32" ht="11.25" customHeight="1">
      <c r="A5" s="215">
        <v>3</v>
      </c>
      <c r="B5" s="207">
        <v>13.800000190734863</v>
      </c>
      <c r="C5" s="207">
        <v>12.619999885559082</v>
      </c>
      <c r="D5" s="207">
        <v>12.109999656677246</v>
      </c>
      <c r="E5" s="207">
        <v>12.699999809265137</v>
      </c>
      <c r="F5" s="207">
        <v>13.229999542236328</v>
      </c>
      <c r="G5" s="207">
        <v>13.9399995803833</v>
      </c>
      <c r="H5" s="207">
        <v>14.789999961853027</v>
      </c>
      <c r="I5" s="207">
        <v>16.389999389648438</v>
      </c>
      <c r="J5" s="207">
        <v>18.389999389648438</v>
      </c>
      <c r="K5" s="207">
        <v>18.270000457763672</v>
      </c>
      <c r="L5" s="207">
        <v>19.469999313354492</v>
      </c>
      <c r="M5" s="207">
        <v>20.170000076293945</v>
      </c>
      <c r="N5" s="207">
        <v>19.209999084472656</v>
      </c>
      <c r="O5" s="207">
        <v>20.350000381469727</v>
      </c>
      <c r="P5" s="207">
        <v>19.6200008392334</v>
      </c>
      <c r="Q5" s="207">
        <v>19.690000534057617</v>
      </c>
      <c r="R5" s="207">
        <v>18.170000076293945</v>
      </c>
      <c r="S5" s="207">
        <v>17.709999084472656</v>
      </c>
      <c r="T5" s="207">
        <v>15.710000038146973</v>
      </c>
      <c r="U5" s="207">
        <v>14.670000076293945</v>
      </c>
      <c r="V5" s="207">
        <v>14.369999885559082</v>
      </c>
      <c r="W5" s="207">
        <v>14.199999809265137</v>
      </c>
      <c r="X5" s="207">
        <v>14.220000267028809</v>
      </c>
      <c r="Y5" s="207">
        <v>14.15999984741211</v>
      </c>
      <c r="Z5" s="214">
        <f t="shared" si="0"/>
        <v>16.16499988238017</v>
      </c>
      <c r="AA5" s="257">
        <v>20.81999969482422</v>
      </c>
      <c r="AB5" s="256" t="s">
        <v>261</v>
      </c>
      <c r="AC5" s="2">
        <v>3</v>
      </c>
      <c r="AD5" s="151">
        <v>11.979999542236328</v>
      </c>
      <c r="AE5" s="253" t="s">
        <v>262</v>
      </c>
      <c r="AF5" s="1"/>
    </row>
    <row r="6" spans="1:32" ht="11.25" customHeight="1">
      <c r="A6" s="215">
        <v>4</v>
      </c>
      <c r="B6" s="207">
        <v>14.329999923706055</v>
      </c>
      <c r="C6" s="207">
        <v>14.109999656677246</v>
      </c>
      <c r="D6" s="207">
        <v>14.199999809265137</v>
      </c>
      <c r="E6" s="207">
        <v>14.470000267028809</v>
      </c>
      <c r="F6" s="207">
        <v>15.210000038146973</v>
      </c>
      <c r="G6" s="207">
        <v>16.639999389648438</v>
      </c>
      <c r="H6" s="207">
        <v>18.190000534057617</v>
      </c>
      <c r="I6" s="207">
        <v>19.3700008392334</v>
      </c>
      <c r="J6" s="207">
        <v>20.079999923706055</v>
      </c>
      <c r="K6" s="207">
        <v>21.030000686645508</v>
      </c>
      <c r="L6" s="207">
        <v>20.479999542236328</v>
      </c>
      <c r="M6" s="207">
        <v>20.350000381469727</v>
      </c>
      <c r="N6" s="207">
        <v>20.049999237060547</v>
      </c>
      <c r="O6" s="207">
        <v>20.200000762939453</v>
      </c>
      <c r="P6" s="207">
        <v>20.049999237060547</v>
      </c>
      <c r="Q6" s="207">
        <v>19.450000762939453</v>
      </c>
      <c r="R6" s="207">
        <v>19.43000030517578</v>
      </c>
      <c r="S6" s="207">
        <v>17.860000610351562</v>
      </c>
      <c r="T6" s="207">
        <v>17.6299991607666</v>
      </c>
      <c r="U6" s="207">
        <v>17.40999984741211</v>
      </c>
      <c r="V6" s="207">
        <v>16.979999542236328</v>
      </c>
      <c r="W6" s="207">
        <v>16.15999984741211</v>
      </c>
      <c r="X6" s="207">
        <v>15.640000343322754</v>
      </c>
      <c r="Y6" s="207">
        <v>16.010000228881836</v>
      </c>
      <c r="Z6" s="214">
        <f t="shared" si="0"/>
        <v>17.72208336989085</v>
      </c>
      <c r="AA6" s="257">
        <v>21.489999771118164</v>
      </c>
      <c r="AB6" s="256" t="s">
        <v>263</v>
      </c>
      <c r="AC6" s="2">
        <v>4</v>
      </c>
      <c r="AD6" s="151">
        <v>13.989999771118164</v>
      </c>
      <c r="AE6" s="253" t="s">
        <v>264</v>
      </c>
      <c r="AF6" s="1"/>
    </row>
    <row r="7" spans="1:32" ht="11.25" customHeight="1">
      <c r="A7" s="215">
        <v>5</v>
      </c>
      <c r="B7" s="207">
        <v>15.399999618530273</v>
      </c>
      <c r="C7" s="207">
        <v>13.6899995803833</v>
      </c>
      <c r="D7" s="207">
        <v>13.1899995803833</v>
      </c>
      <c r="E7" s="207">
        <v>12.9399995803833</v>
      </c>
      <c r="F7" s="207">
        <v>13.239999771118164</v>
      </c>
      <c r="G7" s="207">
        <v>14.239999771118164</v>
      </c>
      <c r="H7" s="207">
        <v>15.619999885559082</v>
      </c>
      <c r="I7" s="207">
        <v>18.979999542236328</v>
      </c>
      <c r="J7" s="207">
        <v>20.950000762939453</v>
      </c>
      <c r="K7" s="207">
        <v>21.989999771118164</v>
      </c>
      <c r="L7" s="207">
        <v>21.510000228881836</v>
      </c>
      <c r="M7" s="207">
        <v>21.440000534057617</v>
      </c>
      <c r="N7" s="207">
        <v>21.170000076293945</v>
      </c>
      <c r="O7" s="207">
        <v>21.06999969482422</v>
      </c>
      <c r="P7" s="207">
        <v>20.8799991607666</v>
      </c>
      <c r="Q7" s="207">
        <v>19.549999237060547</v>
      </c>
      <c r="R7" s="207">
        <v>18.360000610351562</v>
      </c>
      <c r="S7" s="207">
        <v>17.010000228881836</v>
      </c>
      <c r="T7" s="207">
        <v>16.450000762939453</v>
      </c>
      <c r="U7" s="207">
        <v>14.640000343322754</v>
      </c>
      <c r="V7" s="207">
        <v>13.9399995803833</v>
      </c>
      <c r="W7" s="207">
        <v>13.979999542236328</v>
      </c>
      <c r="X7" s="207">
        <v>13.979999542236328</v>
      </c>
      <c r="Y7" s="207">
        <v>13.539999961853027</v>
      </c>
      <c r="Z7" s="214">
        <f t="shared" si="0"/>
        <v>16.989999890327454</v>
      </c>
      <c r="AA7" s="257">
        <v>22.75</v>
      </c>
      <c r="AB7" s="256" t="s">
        <v>176</v>
      </c>
      <c r="AC7" s="2">
        <v>5</v>
      </c>
      <c r="AD7" s="151">
        <v>12.869999885559082</v>
      </c>
      <c r="AE7" s="253" t="s">
        <v>256</v>
      </c>
      <c r="AF7" s="1"/>
    </row>
    <row r="8" spans="1:32" ht="11.25" customHeight="1">
      <c r="A8" s="215">
        <v>6</v>
      </c>
      <c r="B8" s="207">
        <v>12.59000015258789</v>
      </c>
      <c r="C8" s="207">
        <v>12.270000457763672</v>
      </c>
      <c r="D8" s="207">
        <v>12.300000190734863</v>
      </c>
      <c r="E8" s="207">
        <v>12.119999885559082</v>
      </c>
      <c r="F8" s="207">
        <v>12.489999771118164</v>
      </c>
      <c r="G8" s="207">
        <v>13.15999984741211</v>
      </c>
      <c r="H8" s="207">
        <v>13.710000038146973</v>
      </c>
      <c r="I8" s="207">
        <v>15.550000190734863</v>
      </c>
      <c r="J8" s="207">
        <v>16.260000228881836</v>
      </c>
      <c r="K8" s="207">
        <v>16.510000228881836</v>
      </c>
      <c r="L8" s="207">
        <v>16.600000381469727</v>
      </c>
      <c r="M8" s="207">
        <v>16.889999389648438</v>
      </c>
      <c r="N8" s="207">
        <v>18.049999237060547</v>
      </c>
      <c r="O8" s="207">
        <v>19.06999969482422</v>
      </c>
      <c r="P8" s="207">
        <v>18.3799991607666</v>
      </c>
      <c r="Q8" s="207">
        <v>18.510000228881836</v>
      </c>
      <c r="R8" s="207">
        <v>17.6200008392334</v>
      </c>
      <c r="S8" s="207">
        <v>16.770000457763672</v>
      </c>
      <c r="T8" s="207">
        <v>15.84000015258789</v>
      </c>
      <c r="U8" s="207">
        <v>15.779999732971191</v>
      </c>
      <c r="V8" s="207">
        <v>16.040000915527344</v>
      </c>
      <c r="W8" s="207">
        <v>15.579999923706055</v>
      </c>
      <c r="X8" s="207">
        <v>15.289999961853027</v>
      </c>
      <c r="Y8" s="207">
        <v>15.6899995803833</v>
      </c>
      <c r="Z8" s="214">
        <f t="shared" si="0"/>
        <v>15.544583360354105</v>
      </c>
      <c r="AA8" s="257">
        <v>19.850000381469727</v>
      </c>
      <c r="AB8" s="256" t="s">
        <v>265</v>
      </c>
      <c r="AC8" s="2">
        <v>6</v>
      </c>
      <c r="AD8" s="151">
        <v>11.979999542236328</v>
      </c>
      <c r="AE8" s="253" t="s">
        <v>266</v>
      </c>
      <c r="AF8" s="1"/>
    </row>
    <row r="9" spans="1:32" ht="11.25" customHeight="1">
      <c r="A9" s="215">
        <v>7</v>
      </c>
      <c r="B9" s="207">
        <v>16.1200008392334</v>
      </c>
      <c r="C9" s="207">
        <v>16.780000686645508</v>
      </c>
      <c r="D9" s="207">
        <v>16.649999618530273</v>
      </c>
      <c r="E9" s="207">
        <v>16.40999984741211</v>
      </c>
      <c r="F9" s="207">
        <v>16.040000915527344</v>
      </c>
      <c r="G9" s="207">
        <v>16.780000686645508</v>
      </c>
      <c r="H9" s="207">
        <v>16.59000015258789</v>
      </c>
      <c r="I9" s="207">
        <v>18.829999923706055</v>
      </c>
      <c r="J9" s="207">
        <v>20.399999618530273</v>
      </c>
      <c r="K9" s="207">
        <v>19.579999923706055</v>
      </c>
      <c r="L9" s="207">
        <v>19.329999923706055</v>
      </c>
      <c r="M9" s="207">
        <v>20.59000015258789</v>
      </c>
      <c r="N9" s="207">
        <v>20.219999313354492</v>
      </c>
      <c r="O9" s="207">
        <v>19.530000686645508</v>
      </c>
      <c r="P9" s="207">
        <v>19.219999313354492</v>
      </c>
      <c r="Q9" s="207">
        <v>18.450000762939453</v>
      </c>
      <c r="R9" s="207">
        <v>18.31999969482422</v>
      </c>
      <c r="S9" s="207">
        <v>17.799999237060547</v>
      </c>
      <c r="T9" s="207">
        <v>17.139999389648438</v>
      </c>
      <c r="U9" s="207">
        <v>16.739999771118164</v>
      </c>
      <c r="V9" s="207">
        <v>16.030000686645508</v>
      </c>
      <c r="W9" s="207">
        <v>15.180000305175781</v>
      </c>
      <c r="X9" s="207">
        <v>14.949999809265137</v>
      </c>
      <c r="Y9" s="207">
        <v>14.779999732971191</v>
      </c>
      <c r="Z9" s="214">
        <f t="shared" si="0"/>
        <v>17.602500041325886</v>
      </c>
      <c r="AA9" s="257">
        <v>21.15999984741211</v>
      </c>
      <c r="AB9" s="256" t="s">
        <v>267</v>
      </c>
      <c r="AC9" s="2">
        <v>7</v>
      </c>
      <c r="AD9" s="151">
        <v>14.600000381469727</v>
      </c>
      <c r="AE9" s="253" t="s">
        <v>268</v>
      </c>
      <c r="AF9" s="1"/>
    </row>
    <row r="10" spans="1:32" ht="11.25" customHeight="1">
      <c r="A10" s="215">
        <v>8</v>
      </c>
      <c r="B10" s="207">
        <v>14.859999656677246</v>
      </c>
      <c r="C10" s="207">
        <v>14.949999809265137</v>
      </c>
      <c r="D10" s="207">
        <v>15.239999771118164</v>
      </c>
      <c r="E10" s="207">
        <v>14.880000114440918</v>
      </c>
      <c r="F10" s="207">
        <v>14.609999656677246</v>
      </c>
      <c r="G10" s="207">
        <v>15.430000305175781</v>
      </c>
      <c r="H10" s="207">
        <v>14.84000015258789</v>
      </c>
      <c r="I10" s="207">
        <v>17.920000076293945</v>
      </c>
      <c r="J10" s="207">
        <v>19.139999389648438</v>
      </c>
      <c r="K10" s="207">
        <v>19.450000762939453</v>
      </c>
      <c r="L10" s="207">
        <v>18.459999084472656</v>
      </c>
      <c r="M10" s="207">
        <v>20.010000228881836</v>
      </c>
      <c r="N10" s="207">
        <v>21.43000030517578</v>
      </c>
      <c r="O10" s="207">
        <v>20.799999237060547</v>
      </c>
      <c r="P10" s="207">
        <v>19.239999771118164</v>
      </c>
      <c r="Q10" s="207">
        <v>18.40999984741211</v>
      </c>
      <c r="R10" s="207">
        <v>17.6200008392334</v>
      </c>
      <c r="S10" s="207">
        <v>16.940000534057617</v>
      </c>
      <c r="T10" s="207">
        <v>16.25</v>
      </c>
      <c r="U10" s="207">
        <v>16.18000030517578</v>
      </c>
      <c r="V10" s="207">
        <v>15.34000015258789</v>
      </c>
      <c r="W10" s="207">
        <v>14.84000015258789</v>
      </c>
      <c r="X10" s="207">
        <v>14.699999809265137</v>
      </c>
      <c r="Y10" s="207">
        <v>15.119999885559082</v>
      </c>
      <c r="Z10" s="214">
        <f t="shared" si="0"/>
        <v>16.944166660308838</v>
      </c>
      <c r="AA10" s="257">
        <v>22.020000457763672</v>
      </c>
      <c r="AB10" s="256" t="s">
        <v>269</v>
      </c>
      <c r="AC10" s="2">
        <v>8</v>
      </c>
      <c r="AD10" s="151">
        <v>14.300000190734863</v>
      </c>
      <c r="AE10" s="253" t="s">
        <v>270</v>
      </c>
      <c r="AF10" s="1"/>
    </row>
    <row r="11" spans="1:32" ht="11.25" customHeight="1">
      <c r="A11" s="215">
        <v>9</v>
      </c>
      <c r="B11" s="207">
        <v>14.770000457763672</v>
      </c>
      <c r="C11" s="207">
        <v>14.520000457763672</v>
      </c>
      <c r="D11" s="207">
        <v>13.470000267028809</v>
      </c>
      <c r="E11" s="207">
        <v>13.869999885559082</v>
      </c>
      <c r="F11" s="207">
        <v>14.75</v>
      </c>
      <c r="G11" s="207">
        <v>15.350000381469727</v>
      </c>
      <c r="H11" s="207">
        <v>15.579999923706055</v>
      </c>
      <c r="I11" s="207">
        <v>16.920000076293945</v>
      </c>
      <c r="J11" s="207">
        <v>16.049999237060547</v>
      </c>
      <c r="K11" s="207">
        <v>14.850000381469727</v>
      </c>
      <c r="L11" s="207">
        <v>16.309999465942383</v>
      </c>
      <c r="M11" s="207">
        <v>17.459999084472656</v>
      </c>
      <c r="N11" s="207">
        <v>16.479999542236328</v>
      </c>
      <c r="O11" s="207">
        <v>15.470000267028809</v>
      </c>
      <c r="P11" s="207">
        <v>16.360000610351562</v>
      </c>
      <c r="Q11" s="207">
        <v>15.550000190734863</v>
      </c>
      <c r="R11" s="207">
        <v>14.5600004196167</v>
      </c>
      <c r="S11" s="207">
        <v>12.8100004196167</v>
      </c>
      <c r="T11" s="207">
        <v>13.329999923706055</v>
      </c>
      <c r="U11" s="207">
        <v>13.289999961853027</v>
      </c>
      <c r="V11" s="207">
        <v>13.619999885559082</v>
      </c>
      <c r="W11" s="207">
        <v>12.880000114440918</v>
      </c>
      <c r="X11" s="207">
        <v>13.15999984741211</v>
      </c>
      <c r="Y11" s="207">
        <v>13.520000457763672</v>
      </c>
      <c r="Z11" s="214">
        <f t="shared" si="0"/>
        <v>14.788750052452087</v>
      </c>
      <c r="AA11" s="257">
        <v>17.790000915527344</v>
      </c>
      <c r="AB11" s="256" t="s">
        <v>41</v>
      </c>
      <c r="AC11" s="2">
        <v>9</v>
      </c>
      <c r="AD11" s="151">
        <v>12.5600004196167</v>
      </c>
      <c r="AE11" s="253" t="s">
        <v>271</v>
      </c>
      <c r="AF11" s="1"/>
    </row>
    <row r="12" spans="1:32" ht="11.25" customHeight="1">
      <c r="A12" s="223">
        <v>10</v>
      </c>
      <c r="B12" s="209">
        <v>13.109999656677246</v>
      </c>
      <c r="C12" s="209">
        <v>13.239999771118164</v>
      </c>
      <c r="D12" s="209">
        <v>13.5600004196167</v>
      </c>
      <c r="E12" s="209">
        <v>14</v>
      </c>
      <c r="F12" s="209">
        <v>13.260000228881836</v>
      </c>
      <c r="G12" s="209">
        <v>14.59000015258789</v>
      </c>
      <c r="H12" s="209">
        <v>15.420000076293945</v>
      </c>
      <c r="I12" s="209">
        <v>15.770000457763672</v>
      </c>
      <c r="J12" s="209">
        <v>16.110000610351562</v>
      </c>
      <c r="K12" s="209">
        <v>16.65999984741211</v>
      </c>
      <c r="L12" s="209">
        <v>17.149999618530273</v>
      </c>
      <c r="M12" s="209">
        <v>17.8700008392334</v>
      </c>
      <c r="N12" s="209">
        <v>18.25</v>
      </c>
      <c r="O12" s="209">
        <v>19.459999084472656</v>
      </c>
      <c r="P12" s="209">
        <v>18.3799991607666</v>
      </c>
      <c r="Q12" s="209">
        <v>17.690000534057617</v>
      </c>
      <c r="R12" s="209">
        <v>17.280000686645508</v>
      </c>
      <c r="S12" s="209">
        <v>16.59000015258789</v>
      </c>
      <c r="T12" s="209">
        <v>15.0600004196167</v>
      </c>
      <c r="U12" s="209">
        <v>13.890000343322754</v>
      </c>
      <c r="V12" s="209">
        <v>13.430000305175781</v>
      </c>
      <c r="W12" s="209">
        <v>13.880000114440918</v>
      </c>
      <c r="X12" s="209">
        <v>14.4399995803833</v>
      </c>
      <c r="Y12" s="209">
        <v>15.079999923706055</v>
      </c>
      <c r="Z12" s="224">
        <f t="shared" si="0"/>
        <v>15.590416749318441</v>
      </c>
      <c r="AA12" s="257">
        <v>19.920000076293945</v>
      </c>
      <c r="AB12" s="256" t="s">
        <v>272</v>
      </c>
      <c r="AC12" s="211">
        <v>10</v>
      </c>
      <c r="AD12" s="157">
        <v>12.699999809265137</v>
      </c>
      <c r="AE12" s="254" t="s">
        <v>273</v>
      </c>
      <c r="AF12" s="1"/>
    </row>
    <row r="13" spans="1:32" ht="11.25" customHeight="1">
      <c r="A13" s="215">
        <v>11</v>
      </c>
      <c r="B13" s="207">
        <v>14.039999961853027</v>
      </c>
      <c r="C13" s="207">
        <v>13.869999885559082</v>
      </c>
      <c r="D13" s="207">
        <v>13.890000343322754</v>
      </c>
      <c r="E13" s="207">
        <v>13.289999961853027</v>
      </c>
      <c r="F13" s="207">
        <v>14.010000228881836</v>
      </c>
      <c r="G13" s="207">
        <v>16.649999618530273</v>
      </c>
      <c r="H13" s="207">
        <v>17.709999084472656</v>
      </c>
      <c r="I13" s="207">
        <v>19.3700008392334</v>
      </c>
      <c r="J13" s="207">
        <v>19.979999542236328</v>
      </c>
      <c r="K13" s="207">
        <v>21.8700008392334</v>
      </c>
      <c r="L13" s="207">
        <v>20.6200008392334</v>
      </c>
      <c r="M13" s="207">
        <v>18.799999237060547</v>
      </c>
      <c r="N13" s="207">
        <v>18.700000762939453</v>
      </c>
      <c r="O13" s="207">
        <v>18.059999465942383</v>
      </c>
      <c r="P13" s="207">
        <v>18.239999771118164</v>
      </c>
      <c r="Q13" s="207">
        <v>17.8799991607666</v>
      </c>
      <c r="R13" s="207">
        <v>18.110000610351562</v>
      </c>
      <c r="S13" s="207">
        <v>17.5</v>
      </c>
      <c r="T13" s="207">
        <v>16.700000762939453</v>
      </c>
      <c r="U13" s="207">
        <v>16.6299991607666</v>
      </c>
      <c r="V13" s="207">
        <v>16.81999969482422</v>
      </c>
      <c r="W13" s="207">
        <v>16.75</v>
      </c>
      <c r="X13" s="207">
        <v>16.760000228881836</v>
      </c>
      <c r="Y13" s="207">
        <v>16.790000915527344</v>
      </c>
      <c r="Z13" s="214">
        <f t="shared" si="0"/>
        <v>17.210000038146973</v>
      </c>
      <c r="AA13" s="257">
        <v>22.420000076293945</v>
      </c>
      <c r="AB13" s="256" t="s">
        <v>98</v>
      </c>
      <c r="AC13" s="2">
        <v>11</v>
      </c>
      <c r="AD13" s="151">
        <v>13.220000267028809</v>
      </c>
      <c r="AE13" s="253" t="s">
        <v>274</v>
      </c>
      <c r="AF13" s="1"/>
    </row>
    <row r="14" spans="1:32" ht="11.25" customHeight="1">
      <c r="A14" s="215">
        <v>12</v>
      </c>
      <c r="B14" s="207">
        <v>16.600000381469727</v>
      </c>
      <c r="C14" s="207">
        <v>16.469999313354492</v>
      </c>
      <c r="D14" s="207">
        <v>16.600000381469727</v>
      </c>
      <c r="E14" s="207">
        <v>16.399999618530273</v>
      </c>
      <c r="F14" s="207">
        <v>16.459999084472656</v>
      </c>
      <c r="G14" s="207">
        <v>16.989999771118164</v>
      </c>
      <c r="H14" s="207">
        <v>17.860000610351562</v>
      </c>
      <c r="I14" s="207">
        <v>17.90999984741211</v>
      </c>
      <c r="J14" s="207">
        <v>18.110000610351562</v>
      </c>
      <c r="K14" s="207">
        <v>18.270000457763672</v>
      </c>
      <c r="L14" s="207">
        <v>18.6200008392334</v>
      </c>
      <c r="M14" s="207">
        <v>18.700000762939453</v>
      </c>
      <c r="N14" s="207">
        <v>18.780000686645508</v>
      </c>
      <c r="O14" s="207">
        <v>18.950000762939453</v>
      </c>
      <c r="P14" s="207">
        <v>19</v>
      </c>
      <c r="Q14" s="207">
        <v>18.81999969482422</v>
      </c>
      <c r="R14" s="207">
        <v>18.729999542236328</v>
      </c>
      <c r="S14" s="207">
        <v>18.770000457763672</v>
      </c>
      <c r="T14" s="207">
        <v>18.860000610351562</v>
      </c>
      <c r="U14" s="207">
        <v>18.809999465942383</v>
      </c>
      <c r="V14" s="207">
        <v>19.280000686645508</v>
      </c>
      <c r="W14" s="207">
        <v>19.5</v>
      </c>
      <c r="X14" s="207">
        <v>19.15999984741211</v>
      </c>
      <c r="Y14" s="207">
        <v>19.6299991607666</v>
      </c>
      <c r="Z14" s="214">
        <f t="shared" si="0"/>
        <v>18.220000108083088</v>
      </c>
      <c r="AA14" s="257">
        <v>19.709999084472656</v>
      </c>
      <c r="AB14" s="256" t="s">
        <v>257</v>
      </c>
      <c r="AC14" s="2">
        <v>12</v>
      </c>
      <c r="AD14" s="151">
        <v>16.18000030517578</v>
      </c>
      <c r="AE14" s="253" t="s">
        <v>275</v>
      </c>
      <c r="AF14" s="1"/>
    </row>
    <row r="15" spans="1:32" ht="11.25" customHeight="1">
      <c r="A15" s="215">
        <v>13</v>
      </c>
      <c r="B15" s="207">
        <v>19.719999313354492</v>
      </c>
      <c r="C15" s="207">
        <v>19.350000381469727</v>
      </c>
      <c r="D15" s="207">
        <v>19.579999923706055</v>
      </c>
      <c r="E15" s="207">
        <v>19.760000228881836</v>
      </c>
      <c r="F15" s="207">
        <v>19.479999542236328</v>
      </c>
      <c r="G15" s="207">
        <v>20.31999969482422</v>
      </c>
      <c r="H15" s="207">
        <v>20.270000457763672</v>
      </c>
      <c r="I15" s="207">
        <v>20.709999084472656</v>
      </c>
      <c r="J15" s="207">
        <v>20.700000762939453</v>
      </c>
      <c r="K15" s="207">
        <v>20.989999771118164</v>
      </c>
      <c r="L15" s="207">
        <v>21.56999969482422</v>
      </c>
      <c r="M15" s="207">
        <v>21.8799991607666</v>
      </c>
      <c r="N15" s="207">
        <v>22.360000610351562</v>
      </c>
      <c r="O15" s="207">
        <v>23.280000686645508</v>
      </c>
      <c r="P15" s="207">
        <v>23.510000228881836</v>
      </c>
      <c r="Q15" s="207">
        <v>23.56999969482422</v>
      </c>
      <c r="R15" s="207">
        <v>23.030000686645508</v>
      </c>
      <c r="S15" s="207">
        <v>22.229999542236328</v>
      </c>
      <c r="T15" s="207">
        <v>21.799999237060547</v>
      </c>
      <c r="U15" s="207">
        <v>21.440000534057617</v>
      </c>
      <c r="V15" s="207">
        <v>21.110000610351562</v>
      </c>
      <c r="W15" s="207">
        <v>21.31999969482422</v>
      </c>
      <c r="X15" s="207">
        <v>21.5</v>
      </c>
      <c r="Y15" s="207">
        <v>21.59000015258789</v>
      </c>
      <c r="Z15" s="214">
        <f t="shared" si="0"/>
        <v>21.294583320617676</v>
      </c>
      <c r="AA15" s="257">
        <v>24.100000381469727</v>
      </c>
      <c r="AB15" s="256" t="s">
        <v>276</v>
      </c>
      <c r="AC15" s="2">
        <v>13</v>
      </c>
      <c r="AD15" s="151">
        <v>19.040000915527344</v>
      </c>
      <c r="AE15" s="253" t="s">
        <v>277</v>
      </c>
      <c r="AF15" s="1"/>
    </row>
    <row r="16" spans="1:32" ht="11.25" customHeight="1">
      <c r="A16" s="215">
        <v>14</v>
      </c>
      <c r="B16" s="207">
        <v>20.329999923706055</v>
      </c>
      <c r="C16" s="207">
        <v>19.700000762939453</v>
      </c>
      <c r="D16" s="207">
        <v>19.520000457763672</v>
      </c>
      <c r="E16" s="207">
        <v>19.079999923706055</v>
      </c>
      <c r="F16" s="207">
        <v>19.020000457763672</v>
      </c>
      <c r="G16" s="207">
        <v>19.729999542236328</v>
      </c>
      <c r="H16" s="207">
        <v>19.90999984741211</v>
      </c>
      <c r="I16" s="207">
        <v>22.649999618530273</v>
      </c>
      <c r="J16" s="207">
        <v>24.309999465942383</v>
      </c>
      <c r="K16" s="207">
        <v>25.6200008392334</v>
      </c>
      <c r="L16" s="207">
        <v>26.1200008392334</v>
      </c>
      <c r="M16" s="207">
        <v>26.049999237060547</v>
      </c>
      <c r="N16" s="207">
        <v>25.489999771118164</v>
      </c>
      <c r="O16" s="207">
        <v>24.65999984741211</v>
      </c>
      <c r="P16" s="207">
        <v>24.030000686645508</v>
      </c>
      <c r="Q16" s="207">
        <v>23.489999771118164</v>
      </c>
      <c r="R16" s="207">
        <v>21.90999984741211</v>
      </c>
      <c r="S16" s="207">
        <v>21.530000686645508</v>
      </c>
      <c r="T16" s="207">
        <v>19.799999237060547</v>
      </c>
      <c r="U16" s="207">
        <v>18.479999542236328</v>
      </c>
      <c r="V16" s="207">
        <v>18.020000457763672</v>
      </c>
      <c r="W16" s="207">
        <v>17.170000076293945</v>
      </c>
      <c r="X16" s="207">
        <v>17.40999984741211</v>
      </c>
      <c r="Y16" s="207">
        <v>17.600000381469727</v>
      </c>
      <c r="Z16" s="214">
        <f t="shared" si="0"/>
        <v>21.317916711171467</v>
      </c>
      <c r="AA16" s="257">
        <v>26.709999084472656</v>
      </c>
      <c r="AB16" s="256" t="s">
        <v>171</v>
      </c>
      <c r="AC16" s="2">
        <v>14</v>
      </c>
      <c r="AD16" s="151">
        <v>17.100000381469727</v>
      </c>
      <c r="AE16" s="253" t="s">
        <v>278</v>
      </c>
      <c r="AF16" s="1"/>
    </row>
    <row r="17" spans="1:32" ht="11.25" customHeight="1">
      <c r="A17" s="215">
        <v>15</v>
      </c>
      <c r="B17" s="207">
        <v>17.739999771118164</v>
      </c>
      <c r="C17" s="207">
        <v>17.260000228881836</v>
      </c>
      <c r="D17" s="207">
        <v>17.149999618530273</v>
      </c>
      <c r="E17" s="207">
        <v>16.6200008392334</v>
      </c>
      <c r="F17" s="207">
        <v>16.639999389648438</v>
      </c>
      <c r="G17" s="207">
        <v>17.049999237060547</v>
      </c>
      <c r="H17" s="207">
        <v>18</v>
      </c>
      <c r="I17" s="207">
        <v>18.799999237060547</v>
      </c>
      <c r="J17" s="207">
        <v>20.110000610351562</v>
      </c>
      <c r="K17" s="207">
        <v>20.190000534057617</v>
      </c>
      <c r="L17" s="207">
        <v>20</v>
      </c>
      <c r="M17" s="207">
        <v>21.489999771118164</v>
      </c>
      <c r="N17" s="207">
        <v>22.059999465942383</v>
      </c>
      <c r="O17" s="207">
        <v>20.3799991607666</v>
      </c>
      <c r="P17" s="207">
        <v>20.760000228881836</v>
      </c>
      <c r="Q17" s="207">
        <v>20.31999969482422</v>
      </c>
      <c r="R17" s="207">
        <v>19.649999618530273</v>
      </c>
      <c r="S17" s="207">
        <v>18.170000076293945</v>
      </c>
      <c r="T17" s="207">
        <v>17.649999618530273</v>
      </c>
      <c r="U17" s="207">
        <v>16.989999771118164</v>
      </c>
      <c r="V17" s="207">
        <v>17.350000381469727</v>
      </c>
      <c r="W17" s="207">
        <v>17.5</v>
      </c>
      <c r="X17" s="207">
        <v>17.530000686645508</v>
      </c>
      <c r="Y17" s="207">
        <v>17.719999313354492</v>
      </c>
      <c r="Z17" s="214">
        <f t="shared" si="0"/>
        <v>18.63041655222575</v>
      </c>
      <c r="AA17" s="257">
        <v>23.290000915527344</v>
      </c>
      <c r="AB17" s="256" t="s">
        <v>100</v>
      </c>
      <c r="AC17" s="2">
        <v>15</v>
      </c>
      <c r="AD17" s="151">
        <v>16.450000762939453</v>
      </c>
      <c r="AE17" s="253" t="s">
        <v>110</v>
      </c>
      <c r="AF17" s="1"/>
    </row>
    <row r="18" spans="1:32" ht="11.25" customHeight="1">
      <c r="A18" s="215">
        <v>16</v>
      </c>
      <c r="B18" s="207">
        <v>17.860000610351562</v>
      </c>
      <c r="C18" s="207">
        <v>17.860000610351562</v>
      </c>
      <c r="D18" s="207">
        <v>17.950000762939453</v>
      </c>
      <c r="E18" s="207">
        <v>17.809999465942383</v>
      </c>
      <c r="F18" s="207">
        <v>17.760000228881836</v>
      </c>
      <c r="G18" s="207">
        <v>17.959999084472656</v>
      </c>
      <c r="H18" s="207">
        <v>17.81999969482422</v>
      </c>
      <c r="I18" s="207">
        <v>18.549999237060547</v>
      </c>
      <c r="J18" s="207">
        <v>19.020000457763672</v>
      </c>
      <c r="K18" s="207">
        <v>19.18000030517578</v>
      </c>
      <c r="L18" s="207">
        <v>20.469999313354492</v>
      </c>
      <c r="M18" s="207">
        <v>20.829999923706055</v>
      </c>
      <c r="N18" s="207">
        <v>22.18000030517578</v>
      </c>
      <c r="O18" s="207">
        <v>19.8799991607666</v>
      </c>
      <c r="P18" s="207">
        <v>20.260000228881836</v>
      </c>
      <c r="Q18" s="207">
        <v>20.829999923706055</v>
      </c>
      <c r="R18" s="207">
        <v>20.15999984741211</v>
      </c>
      <c r="S18" s="207">
        <v>18.59000015258789</v>
      </c>
      <c r="T18" s="207">
        <v>18.040000915527344</v>
      </c>
      <c r="U18" s="207">
        <v>17.479999542236328</v>
      </c>
      <c r="V18" s="207">
        <v>17.450000762939453</v>
      </c>
      <c r="W18" s="207">
        <v>17.84000015258789</v>
      </c>
      <c r="X18" s="207">
        <v>17.3700008392334</v>
      </c>
      <c r="Y18" s="207">
        <v>18.549999237060547</v>
      </c>
      <c r="Z18" s="214">
        <f t="shared" si="0"/>
        <v>18.82083336512248</v>
      </c>
      <c r="AA18" s="257">
        <v>22.270000457763672</v>
      </c>
      <c r="AB18" s="256" t="s">
        <v>279</v>
      </c>
      <c r="AC18" s="2">
        <v>16</v>
      </c>
      <c r="AD18" s="151">
        <v>17.200000762939453</v>
      </c>
      <c r="AE18" s="253" t="s">
        <v>280</v>
      </c>
      <c r="AF18" s="1"/>
    </row>
    <row r="19" spans="1:32" ht="11.25" customHeight="1">
      <c r="A19" s="215">
        <v>17</v>
      </c>
      <c r="B19" s="207">
        <v>18.780000686645508</v>
      </c>
      <c r="C19" s="207">
        <v>19.010000228881836</v>
      </c>
      <c r="D19" s="207">
        <v>17.829999923706055</v>
      </c>
      <c r="E19" s="207">
        <v>18.920000076293945</v>
      </c>
      <c r="F19" s="207">
        <v>19</v>
      </c>
      <c r="G19" s="207">
        <v>19.020000457763672</v>
      </c>
      <c r="H19" s="207">
        <v>19.229999542236328</v>
      </c>
      <c r="I19" s="207">
        <v>19.280000686645508</v>
      </c>
      <c r="J19" s="207">
        <v>19.889999389648438</v>
      </c>
      <c r="K19" s="207">
        <v>20.18000030517578</v>
      </c>
      <c r="L19" s="207">
        <v>20.93000030517578</v>
      </c>
      <c r="M19" s="207">
        <v>21.1299991607666</v>
      </c>
      <c r="N19" s="207">
        <v>22.200000762939453</v>
      </c>
      <c r="O19" s="207">
        <v>22.3799991607666</v>
      </c>
      <c r="P19" s="207">
        <v>22.780000686645508</v>
      </c>
      <c r="Q19" s="207">
        <v>22.510000228881836</v>
      </c>
      <c r="R19" s="207">
        <v>22.040000915527344</v>
      </c>
      <c r="S19" s="207">
        <v>21.559999465942383</v>
      </c>
      <c r="T19" s="207">
        <v>20.950000762939453</v>
      </c>
      <c r="U19" s="207">
        <v>20.219999313354492</v>
      </c>
      <c r="V19" s="207">
        <v>19.700000762939453</v>
      </c>
      <c r="W19" s="207">
        <v>18.920000076293945</v>
      </c>
      <c r="X19" s="207">
        <v>18.479999542236328</v>
      </c>
      <c r="Y19" s="207">
        <v>18.469999313354492</v>
      </c>
      <c r="Z19" s="214">
        <f t="shared" si="0"/>
        <v>20.142083406448364</v>
      </c>
      <c r="AA19" s="257">
        <v>23.229999542236328</v>
      </c>
      <c r="AB19" s="256" t="s">
        <v>281</v>
      </c>
      <c r="AC19" s="2">
        <v>17</v>
      </c>
      <c r="AD19" s="151">
        <v>17.65999984741211</v>
      </c>
      <c r="AE19" s="253" t="s">
        <v>282</v>
      </c>
      <c r="AF19" s="1"/>
    </row>
    <row r="20" spans="1:32" ht="11.25" customHeight="1">
      <c r="A20" s="215">
        <v>18</v>
      </c>
      <c r="B20" s="207">
        <v>19.3799991607666</v>
      </c>
      <c r="C20" s="207">
        <v>19.020000457763672</v>
      </c>
      <c r="D20" s="207">
        <v>19.09000015258789</v>
      </c>
      <c r="E20" s="207">
        <v>18.559999465942383</v>
      </c>
      <c r="F20" s="207">
        <v>18.270000457763672</v>
      </c>
      <c r="G20" s="207">
        <v>19.280000686645508</v>
      </c>
      <c r="H20" s="207">
        <v>20.350000381469727</v>
      </c>
      <c r="I20" s="207">
        <v>23.049999237060547</v>
      </c>
      <c r="J20" s="207">
        <v>24.81999969482422</v>
      </c>
      <c r="K20" s="207">
        <v>24.850000381469727</v>
      </c>
      <c r="L20" s="207">
        <v>25.170000076293945</v>
      </c>
      <c r="M20" s="207">
        <v>25.049999237060547</v>
      </c>
      <c r="N20" s="207">
        <v>23.559999465942383</v>
      </c>
      <c r="O20" s="207">
        <v>24.700000762939453</v>
      </c>
      <c r="P20" s="207">
        <v>23.84000015258789</v>
      </c>
      <c r="Q20" s="207">
        <v>23.489999771118164</v>
      </c>
      <c r="R20" s="207">
        <v>23.530000686645508</v>
      </c>
      <c r="S20" s="207">
        <v>22.290000915527344</v>
      </c>
      <c r="T20" s="207">
        <v>22.1299991607666</v>
      </c>
      <c r="U20" s="207">
        <v>21.8700008392334</v>
      </c>
      <c r="V20" s="207">
        <v>21.43000030517578</v>
      </c>
      <c r="W20" s="207">
        <v>21.09000015258789</v>
      </c>
      <c r="X20" s="207">
        <v>21.020000457763672</v>
      </c>
      <c r="Y20" s="207">
        <v>20.899999618530273</v>
      </c>
      <c r="Z20" s="214">
        <f t="shared" si="0"/>
        <v>21.947500069936115</v>
      </c>
      <c r="AA20" s="257">
        <v>25.920000076293945</v>
      </c>
      <c r="AB20" s="256" t="s">
        <v>283</v>
      </c>
      <c r="AC20" s="2">
        <v>18</v>
      </c>
      <c r="AD20" s="151">
        <v>18.1299991607666</v>
      </c>
      <c r="AE20" s="253" t="s">
        <v>23</v>
      </c>
      <c r="AF20" s="1"/>
    </row>
    <row r="21" spans="1:32" ht="11.25" customHeight="1">
      <c r="A21" s="215">
        <v>19</v>
      </c>
      <c r="B21" s="207">
        <v>20.780000686645508</v>
      </c>
      <c r="C21" s="207">
        <v>20.540000915527344</v>
      </c>
      <c r="D21" s="207">
        <v>20.350000381469727</v>
      </c>
      <c r="E21" s="207">
        <v>20.190000534057617</v>
      </c>
      <c r="F21" s="207">
        <v>20.139999389648438</v>
      </c>
      <c r="G21" s="207">
        <v>20.829999923706055</v>
      </c>
      <c r="H21" s="207">
        <v>22.219999313354492</v>
      </c>
      <c r="I21" s="207">
        <v>24.709999084472656</v>
      </c>
      <c r="J21" s="207">
        <v>26.579999923706055</v>
      </c>
      <c r="K21" s="207">
        <v>27.610000610351562</v>
      </c>
      <c r="L21" s="207">
        <v>27.290000915527344</v>
      </c>
      <c r="M21" s="207">
        <v>27.09000015258789</v>
      </c>
      <c r="N21" s="207">
        <v>26.649999618530273</v>
      </c>
      <c r="O21" s="207">
        <v>26.950000762939453</v>
      </c>
      <c r="P21" s="207">
        <v>26.579999923706055</v>
      </c>
      <c r="Q21" s="207">
        <v>25.84000015258789</v>
      </c>
      <c r="R21" s="207">
        <v>25.25</v>
      </c>
      <c r="S21" s="207">
        <v>23.280000686645508</v>
      </c>
      <c r="T21" s="207">
        <v>22.3799991607666</v>
      </c>
      <c r="U21" s="207">
        <v>23.170000076293945</v>
      </c>
      <c r="V21" s="207">
        <v>22.989999771118164</v>
      </c>
      <c r="W21" s="207">
        <v>23.1200008392334</v>
      </c>
      <c r="X21" s="207">
        <v>22.989999771118164</v>
      </c>
      <c r="Y21" s="207">
        <v>22.549999237060547</v>
      </c>
      <c r="Z21" s="214">
        <f t="shared" si="0"/>
        <v>23.753333409627277</v>
      </c>
      <c r="AA21" s="257">
        <v>28.049999237060547</v>
      </c>
      <c r="AB21" s="256" t="s">
        <v>284</v>
      </c>
      <c r="AC21" s="2">
        <v>19</v>
      </c>
      <c r="AD21" s="151">
        <v>20</v>
      </c>
      <c r="AE21" s="253" t="s">
        <v>285</v>
      </c>
      <c r="AF21" s="1"/>
    </row>
    <row r="22" spans="1:32" ht="11.25" customHeight="1">
      <c r="A22" s="223">
        <v>20</v>
      </c>
      <c r="B22" s="209">
        <v>22.600000381469727</v>
      </c>
      <c r="C22" s="209">
        <v>22.799999237060547</v>
      </c>
      <c r="D22" s="209">
        <v>22.829999923706055</v>
      </c>
      <c r="E22" s="209">
        <v>22.920000076293945</v>
      </c>
      <c r="F22" s="209">
        <v>23.18000030517578</v>
      </c>
      <c r="G22" s="209">
        <v>23.1200008392334</v>
      </c>
      <c r="H22" s="209">
        <v>24.020000457763672</v>
      </c>
      <c r="I22" s="209">
        <v>25.610000610351562</v>
      </c>
      <c r="J22" s="209">
        <v>27.299999237060547</v>
      </c>
      <c r="K22" s="209">
        <v>29.600000381469727</v>
      </c>
      <c r="L22" s="209">
        <v>29.739999771118164</v>
      </c>
      <c r="M22" s="209">
        <v>30.959999084472656</v>
      </c>
      <c r="N22" s="209">
        <v>29.829999923706055</v>
      </c>
      <c r="O22" s="209">
        <v>28.959999084472656</v>
      </c>
      <c r="P22" s="209">
        <v>29.100000381469727</v>
      </c>
      <c r="Q22" s="209">
        <v>28.440000534057617</v>
      </c>
      <c r="R22" s="209">
        <v>26.280000686645508</v>
      </c>
      <c r="S22" s="209">
        <v>25.31999969482422</v>
      </c>
      <c r="T22" s="209">
        <v>24</v>
      </c>
      <c r="U22" s="209">
        <v>23.09000015258789</v>
      </c>
      <c r="V22" s="209">
        <v>22.3799991607666</v>
      </c>
      <c r="W22" s="209">
        <v>20.920000076293945</v>
      </c>
      <c r="X22" s="209">
        <v>19.06999969482422</v>
      </c>
      <c r="Y22" s="209">
        <v>18.5</v>
      </c>
      <c r="Z22" s="224">
        <f t="shared" si="0"/>
        <v>25.023749987284344</v>
      </c>
      <c r="AA22" s="257">
        <v>31.600000381469727</v>
      </c>
      <c r="AB22" s="256" t="s">
        <v>252</v>
      </c>
      <c r="AC22" s="211">
        <v>20</v>
      </c>
      <c r="AD22" s="157">
        <v>18.270000457763672</v>
      </c>
      <c r="AE22" s="254" t="s">
        <v>116</v>
      </c>
      <c r="AF22" s="1"/>
    </row>
    <row r="23" spans="1:32" ht="11.25" customHeight="1">
      <c r="A23" s="215">
        <v>21</v>
      </c>
      <c r="B23" s="207">
        <v>18.260000228881836</v>
      </c>
      <c r="C23" s="207">
        <v>19.15999984741211</v>
      </c>
      <c r="D23" s="207">
        <v>18.799999237060547</v>
      </c>
      <c r="E23" s="207">
        <v>18.280000686645508</v>
      </c>
      <c r="F23" s="207">
        <v>19.079999923706055</v>
      </c>
      <c r="G23" s="207">
        <v>19.81999969482422</v>
      </c>
      <c r="H23" s="207">
        <v>22.170000076293945</v>
      </c>
      <c r="I23" s="207">
        <v>24.579999923706055</v>
      </c>
      <c r="J23" s="207">
        <v>26.420000076293945</v>
      </c>
      <c r="K23" s="207">
        <v>28.6299991607666</v>
      </c>
      <c r="L23" s="207">
        <v>29.670000076293945</v>
      </c>
      <c r="M23" s="207">
        <v>30.829999923706055</v>
      </c>
      <c r="N23" s="207">
        <v>27.1299991607666</v>
      </c>
      <c r="O23" s="207">
        <v>29.889999389648438</v>
      </c>
      <c r="P23" s="207">
        <v>30.75</v>
      </c>
      <c r="Q23" s="207">
        <v>29.790000915527344</v>
      </c>
      <c r="R23" s="207">
        <v>25.010000228881836</v>
      </c>
      <c r="S23" s="207">
        <v>23.15999984741211</v>
      </c>
      <c r="T23" s="207">
        <v>22.100000381469727</v>
      </c>
      <c r="U23" s="207">
        <v>20.8700008392334</v>
      </c>
      <c r="V23" s="207">
        <v>20.1200008392334</v>
      </c>
      <c r="W23" s="207">
        <v>20.239999771118164</v>
      </c>
      <c r="X23" s="207">
        <v>19.6200008392334</v>
      </c>
      <c r="Y23" s="207">
        <v>19.020000457763672</v>
      </c>
      <c r="Z23" s="214">
        <f t="shared" si="0"/>
        <v>23.47500006357829</v>
      </c>
      <c r="AA23" s="257">
        <v>31.200000762939453</v>
      </c>
      <c r="AB23" s="256" t="s">
        <v>286</v>
      </c>
      <c r="AC23" s="2">
        <v>21</v>
      </c>
      <c r="AD23" s="151">
        <v>17.780000686645508</v>
      </c>
      <c r="AE23" s="253" t="s">
        <v>287</v>
      </c>
      <c r="AF23" s="1"/>
    </row>
    <row r="24" spans="1:32" ht="11.25" customHeight="1">
      <c r="A24" s="215">
        <v>22</v>
      </c>
      <c r="B24" s="207">
        <v>18.8799991607666</v>
      </c>
      <c r="C24" s="207">
        <v>18.139999389648438</v>
      </c>
      <c r="D24" s="207">
        <v>16.979999542236328</v>
      </c>
      <c r="E24" s="207">
        <v>16.3799991607666</v>
      </c>
      <c r="F24" s="207">
        <v>16.420000076293945</v>
      </c>
      <c r="G24" s="207">
        <v>18.68000030517578</v>
      </c>
      <c r="H24" s="207">
        <v>21.010000228881836</v>
      </c>
      <c r="I24" s="207">
        <v>23.719999313354492</v>
      </c>
      <c r="J24" s="207">
        <v>24.510000228881836</v>
      </c>
      <c r="K24" s="207">
        <v>24.940000534057617</v>
      </c>
      <c r="L24" s="207">
        <v>24.139999389648438</v>
      </c>
      <c r="M24" s="207">
        <v>25.559999465942383</v>
      </c>
      <c r="N24" s="207">
        <v>24.350000381469727</v>
      </c>
      <c r="O24" s="207">
        <v>24.639999389648438</v>
      </c>
      <c r="P24" s="207">
        <v>22.469999313354492</v>
      </c>
      <c r="Q24" s="207">
        <v>20.969999313354492</v>
      </c>
      <c r="R24" s="207">
        <v>19.8799991607666</v>
      </c>
      <c r="S24" s="207">
        <v>18.700000762939453</v>
      </c>
      <c r="T24" s="207">
        <v>18</v>
      </c>
      <c r="U24" s="207">
        <v>17.860000610351562</v>
      </c>
      <c r="V24" s="207">
        <v>17.75</v>
      </c>
      <c r="W24" s="207">
        <v>17.440000534057617</v>
      </c>
      <c r="X24" s="207">
        <v>16.979999542236328</v>
      </c>
      <c r="Y24" s="207">
        <v>16.420000076293945</v>
      </c>
      <c r="Z24" s="214">
        <f t="shared" si="0"/>
        <v>20.200833161671955</v>
      </c>
      <c r="AA24" s="257">
        <v>25.969999313354492</v>
      </c>
      <c r="AB24" s="256" t="s">
        <v>288</v>
      </c>
      <c r="AC24" s="2">
        <v>22</v>
      </c>
      <c r="AD24" s="151">
        <v>16.100000381469727</v>
      </c>
      <c r="AE24" s="253" t="s">
        <v>289</v>
      </c>
      <c r="AF24" s="1"/>
    </row>
    <row r="25" spans="1:32" ht="11.25" customHeight="1">
      <c r="A25" s="215">
        <v>23</v>
      </c>
      <c r="B25" s="207">
        <v>16.1200008392334</v>
      </c>
      <c r="C25" s="207">
        <v>15.6899995803833</v>
      </c>
      <c r="D25" s="207">
        <v>14.9399995803833</v>
      </c>
      <c r="E25" s="207">
        <v>14.8100004196167</v>
      </c>
      <c r="F25" s="207">
        <v>15.0600004196167</v>
      </c>
      <c r="G25" s="207">
        <v>16.690000534057617</v>
      </c>
      <c r="H25" s="207">
        <v>16.309999465942383</v>
      </c>
      <c r="I25" s="207">
        <v>19.690000534057617</v>
      </c>
      <c r="J25" s="207">
        <v>21.020000457763672</v>
      </c>
      <c r="K25" s="207">
        <v>19.25</v>
      </c>
      <c r="L25" s="207">
        <v>19.719999313354492</v>
      </c>
      <c r="M25" s="207">
        <v>18.34000015258789</v>
      </c>
      <c r="N25" s="207">
        <v>18.520000457763672</v>
      </c>
      <c r="O25" s="207">
        <v>20.25</v>
      </c>
      <c r="P25" s="207">
        <v>20.690000534057617</v>
      </c>
      <c r="Q25" s="207">
        <v>20.579999923706055</v>
      </c>
      <c r="R25" s="207">
        <v>20.06999969482422</v>
      </c>
      <c r="S25" s="207">
        <v>19.8799991607666</v>
      </c>
      <c r="T25" s="207">
        <v>18.280000686645508</v>
      </c>
      <c r="U25" s="207">
        <v>18.729999542236328</v>
      </c>
      <c r="V25" s="207">
        <v>18.350000381469727</v>
      </c>
      <c r="W25" s="207">
        <v>18.709999084472656</v>
      </c>
      <c r="X25" s="207">
        <v>17.969999313354492</v>
      </c>
      <c r="Y25" s="207">
        <v>17.700000762939453</v>
      </c>
      <c r="Z25" s="214">
        <f t="shared" si="0"/>
        <v>18.22375003496806</v>
      </c>
      <c r="AA25" s="257">
        <v>21.309999465942383</v>
      </c>
      <c r="AB25" s="256" t="s">
        <v>290</v>
      </c>
      <c r="AC25" s="2">
        <v>23</v>
      </c>
      <c r="AD25" s="151">
        <v>14.699999809265137</v>
      </c>
      <c r="AE25" s="253" t="s">
        <v>274</v>
      </c>
      <c r="AF25" s="1"/>
    </row>
    <row r="26" spans="1:32" ht="11.25" customHeight="1">
      <c r="A26" s="215">
        <v>24</v>
      </c>
      <c r="B26" s="207">
        <v>17.760000228881836</v>
      </c>
      <c r="C26" s="207">
        <v>17.469999313354492</v>
      </c>
      <c r="D26" s="207">
        <v>17.549999237060547</v>
      </c>
      <c r="E26" s="207">
        <v>17.690000534057617</v>
      </c>
      <c r="F26" s="207">
        <v>17.829999923706055</v>
      </c>
      <c r="G26" s="207">
        <v>17.780000686645508</v>
      </c>
      <c r="H26" s="207">
        <v>17.489999771118164</v>
      </c>
      <c r="I26" s="207">
        <v>17.530000686645508</v>
      </c>
      <c r="J26" s="207">
        <v>17.549999237060547</v>
      </c>
      <c r="K26" s="207">
        <v>17.360000610351562</v>
      </c>
      <c r="L26" s="207">
        <v>17.6200008392334</v>
      </c>
      <c r="M26" s="207">
        <v>17.75</v>
      </c>
      <c r="N26" s="207">
        <v>17.850000381469727</v>
      </c>
      <c r="O26" s="207">
        <v>18</v>
      </c>
      <c r="P26" s="207">
        <v>18.540000915527344</v>
      </c>
      <c r="Q26" s="207">
        <v>18.600000381469727</v>
      </c>
      <c r="R26" s="207">
        <v>18.5</v>
      </c>
      <c r="S26" s="207">
        <v>18.290000915527344</v>
      </c>
      <c r="T26" s="207">
        <v>18.1299991607666</v>
      </c>
      <c r="U26" s="207">
        <v>18.079999923706055</v>
      </c>
      <c r="V26" s="207">
        <v>18.110000610351562</v>
      </c>
      <c r="W26" s="207">
        <v>18.040000915527344</v>
      </c>
      <c r="X26" s="207">
        <v>18.100000381469727</v>
      </c>
      <c r="Y26" s="207">
        <v>18.139999389648438</v>
      </c>
      <c r="Z26" s="214">
        <f t="shared" si="0"/>
        <v>17.906666835149128</v>
      </c>
      <c r="AA26" s="257">
        <v>18.780000686645508</v>
      </c>
      <c r="AB26" s="256" t="s">
        <v>291</v>
      </c>
      <c r="AC26" s="2">
        <v>24</v>
      </c>
      <c r="AD26" s="151">
        <v>17.309999465942383</v>
      </c>
      <c r="AE26" s="253" t="s">
        <v>292</v>
      </c>
      <c r="AF26" s="1"/>
    </row>
    <row r="27" spans="1:32" ht="11.25" customHeight="1">
      <c r="A27" s="215">
        <v>25</v>
      </c>
      <c r="B27" s="207">
        <v>18.059999465942383</v>
      </c>
      <c r="C27" s="207">
        <v>17.950000762939453</v>
      </c>
      <c r="D27" s="207">
        <v>17.8799991607666</v>
      </c>
      <c r="E27" s="207">
        <v>17.739999771118164</v>
      </c>
      <c r="F27" s="207">
        <v>17.850000381469727</v>
      </c>
      <c r="G27" s="207">
        <v>18.200000762939453</v>
      </c>
      <c r="H27" s="207">
        <v>18.329999923706055</v>
      </c>
      <c r="I27" s="207">
        <v>18.280000686645508</v>
      </c>
      <c r="J27" s="207">
        <v>18.459999084472656</v>
      </c>
      <c r="K27" s="207">
        <v>18.610000610351562</v>
      </c>
      <c r="L27" s="207">
        <v>17.850000381469727</v>
      </c>
      <c r="M27" s="207">
        <v>18.030000686645508</v>
      </c>
      <c r="N27" s="207">
        <v>18.34000015258789</v>
      </c>
      <c r="O27" s="207">
        <v>18.229999542236328</v>
      </c>
      <c r="P27" s="207">
        <v>18.06999969482422</v>
      </c>
      <c r="Q27" s="207">
        <v>17.860000610351562</v>
      </c>
      <c r="R27" s="207">
        <v>18.3799991607666</v>
      </c>
      <c r="S27" s="207">
        <v>18.510000228881836</v>
      </c>
      <c r="T27" s="207">
        <v>17.520000457763672</v>
      </c>
      <c r="U27" s="207">
        <v>16.360000610351562</v>
      </c>
      <c r="V27" s="207">
        <v>15.779999732971191</v>
      </c>
      <c r="W27" s="207">
        <v>15.3100004196167</v>
      </c>
      <c r="X27" s="207">
        <v>15.229999542236328</v>
      </c>
      <c r="Y27" s="207">
        <v>15.920000076293945</v>
      </c>
      <c r="Z27" s="214">
        <f t="shared" si="0"/>
        <v>17.614583412806194</v>
      </c>
      <c r="AA27" s="257">
        <v>18.8799991607666</v>
      </c>
      <c r="AB27" s="256" t="s">
        <v>293</v>
      </c>
      <c r="AC27" s="2">
        <v>25</v>
      </c>
      <c r="AD27" s="151">
        <v>15</v>
      </c>
      <c r="AE27" s="253" t="s">
        <v>294</v>
      </c>
      <c r="AF27" s="1"/>
    </row>
    <row r="28" spans="1:32" ht="11.25" customHeight="1">
      <c r="A28" s="215">
        <v>26</v>
      </c>
      <c r="B28" s="207">
        <v>15.600000381469727</v>
      </c>
      <c r="C28" s="207">
        <v>15.949999809265137</v>
      </c>
      <c r="D28" s="207">
        <v>15.529999732971191</v>
      </c>
      <c r="E28" s="207">
        <v>15.210000038146973</v>
      </c>
      <c r="F28" s="207">
        <v>15.09000015258789</v>
      </c>
      <c r="G28" s="207">
        <v>15.390000343322754</v>
      </c>
      <c r="H28" s="207">
        <v>15.65999984741211</v>
      </c>
      <c r="I28" s="207">
        <v>16.989999771118164</v>
      </c>
      <c r="J28" s="207">
        <v>16.860000610351562</v>
      </c>
      <c r="K28" s="207">
        <v>19.010000228881836</v>
      </c>
      <c r="L28" s="207">
        <v>18.18000030517578</v>
      </c>
      <c r="M28" s="207">
        <v>19.1299991607666</v>
      </c>
      <c r="N28" s="207">
        <v>19.920000076293945</v>
      </c>
      <c r="O28" s="207">
        <v>19.030000686645508</v>
      </c>
      <c r="P28" s="207">
        <v>18.59000015258789</v>
      </c>
      <c r="Q28" s="207">
        <v>18.90999984741211</v>
      </c>
      <c r="R28" s="207">
        <v>17.479999542236328</v>
      </c>
      <c r="S28" s="207">
        <v>16.989999771118164</v>
      </c>
      <c r="T28" s="207">
        <v>16.459999084472656</v>
      </c>
      <c r="U28" s="207">
        <v>16.290000915527344</v>
      </c>
      <c r="V28" s="207">
        <v>15.529999732971191</v>
      </c>
      <c r="W28" s="207">
        <v>15.369999885559082</v>
      </c>
      <c r="X28" s="207">
        <v>15.510000228881836</v>
      </c>
      <c r="Y28" s="207">
        <v>15.65999984741211</v>
      </c>
      <c r="Z28" s="214">
        <f t="shared" si="0"/>
        <v>16.84750000635783</v>
      </c>
      <c r="AA28" s="257">
        <v>20.549999237060547</v>
      </c>
      <c r="AB28" s="256" t="s">
        <v>295</v>
      </c>
      <c r="AC28" s="2">
        <v>26</v>
      </c>
      <c r="AD28" s="151">
        <v>14.859999656677246</v>
      </c>
      <c r="AE28" s="253" t="s">
        <v>296</v>
      </c>
      <c r="AF28" s="1"/>
    </row>
    <row r="29" spans="1:32" ht="11.25" customHeight="1">
      <c r="A29" s="215">
        <v>27</v>
      </c>
      <c r="B29" s="207">
        <v>14.899999618530273</v>
      </c>
      <c r="C29" s="207">
        <v>14.829999923706055</v>
      </c>
      <c r="D29" s="207">
        <v>15.829999923706055</v>
      </c>
      <c r="E29" s="207">
        <v>15.979999542236328</v>
      </c>
      <c r="F29" s="207">
        <v>16.1200008392334</v>
      </c>
      <c r="G29" s="207">
        <v>16.59000015258789</v>
      </c>
      <c r="H29" s="207">
        <v>17.739999771118164</v>
      </c>
      <c r="I29" s="207">
        <v>19.450000762939453</v>
      </c>
      <c r="J29" s="207">
        <v>22.440000534057617</v>
      </c>
      <c r="K29" s="207">
        <v>23.979999542236328</v>
      </c>
      <c r="L29" s="207">
        <v>24.719999313354492</v>
      </c>
      <c r="M29" s="207">
        <v>24.6200008392334</v>
      </c>
      <c r="N29" s="207">
        <v>23.93000030517578</v>
      </c>
      <c r="O29" s="207">
        <v>23.34000015258789</v>
      </c>
      <c r="P29" s="207">
        <v>21.34000015258789</v>
      </c>
      <c r="Q29" s="207">
        <v>20.280000686645508</v>
      </c>
      <c r="R29" s="207">
        <v>20.56999969482422</v>
      </c>
      <c r="S29" s="207">
        <v>19.790000915527344</v>
      </c>
      <c r="T29" s="207">
        <v>18.899999618530273</v>
      </c>
      <c r="U29" s="207">
        <v>18.700000762939453</v>
      </c>
      <c r="V29" s="207">
        <v>18.780000686645508</v>
      </c>
      <c r="W29" s="207">
        <v>18.670000076293945</v>
      </c>
      <c r="X29" s="207">
        <v>18.65999984741211</v>
      </c>
      <c r="Y29" s="207">
        <v>18.40999984741211</v>
      </c>
      <c r="Z29" s="214">
        <f t="shared" si="0"/>
        <v>19.52375014623006</v>
      </c>
      <c r="AA29" s="257">
        <v>26.15999984741211</v>
      </c>
      <c r="AB29" s="256" t="s">
        <v>255</v>
      </c>
      <c r="AC29" s="2">
        <v>27</v>
      </c>
      <c r="AD29" s="151">
        <v>14.699999809265137</v>
      </c>
      <c r="AE29" s="253" t="s">
        <v>297</v>
      </c>
      <c r="AF29" s="1"/>
    </row>
    <row r="30" spans="1:32" ht="11.25" customHeight="1">
      <c r="A30" s="215">
        <v>28</v>
      </c>
      <c r="B30" s="207">
        <v>18.229999542236328</v>
      </c>
      <c r="C30" s="207">
        <v>18.030000686645508</v>
      </c>
      <c r="D30" s="207">
        <v>17.940000534057617</v>
      </c>
      <c r="E30" s="207">
        <v>18.079999923706055</v>
      </c>
      <c r="F30" s="207">
        <v>18</v>
      </c>
      <c r="G30" s="207">
        <v>18.030000686645508</v>
      </c>
      <c r="H30" s="207">
        <v>17.969999313354492</v>
      </c>
      <c r="I30" s="207">
        <v>18.040000915527344</v>
      </c>
      <c r="J30" s="207">
        <v>18</v>
      </c>
      <c r="K30" s="207">
        <v>18.239999771118164</v>
      </c>
      <c r="L30" s="207">
        <v>18.860000610351562</v>
      </c>
      <c r="M30" s="207">
        <v>19.309999465942383</v>
      </c>
      <c r="N30" s="207">
        <v>20.399999618530273</v>
      </c>
      <c r="O30" s="207">
        <v>20.059999465942383</v>
      </c>
      <c r="P30" s="207">
        <v>19.290000915527344</v>
      </c>
      <c r="Q30" s="207">
        <v>20.200000762939453</v>
      </c>
      <c r="R30" s="207">
        <v>18.979999542236328</v>
      </c>
      <c r="S30" s="207">
        <v>19.43000030517578</v>
      </c>
      <c r="T30" s="207">
        <v>18.90999984741211</v>
      </c>
      <c r="U30" s="207">
        <v>18.65999984741211</v>
      </c>
      <c r="V30" s="207">
        <v>18.3700008392334</v>
      </c>
      <c r="W30" s="207">
        <v>18.209999084472656</v>
      </c>
      <c r="X30" s="207">
        <v>18.110000610351562</v>
      </c>
      <c r="Y30" s="207">
        <v>18.110000610351562</v>
      </c>
      <c r="Z30" s="214">
        <f t="shared" si="0"/>
        <v>18.644166787465412</v>
      </c>
      <c r="AA30" s="257">
        <v>20.889999389648438</v>
      </c>
      <c r="AB30" s="256" t="s">
        <v>298</v>
      </c>
      <c r="AC30" s="2">
        <v>28</v>
      </c>
      <c r="AD30" s="151">
        <v>17.75</v>
      </c>
      <c r="AE30" s="253" t="s">
        <v>299</v>
      </c>
      <c r="AF30" s="1"/>
    </row>
    <row r="31" spans="1:32" ht="11.25" customHeight="1">
      <c r="A31" s="215">
        <v>29</v>
      </c>
      <c r="B31" s="207">
        <v>18.420000076293945</v>
      </c>
      <c r="C31" s="207">
        <v>18.459999084472656</v>
      </c>
      <c r="D31" s="207">
        <v>18.34000015258789</v>
      </c>
      <c r="E31" s="207">
        <v>18.299999237060547</v>
      </c>
      <c r="F31" s="207">
        <v>18.530000686645508</v>
      </c>
      <c r="G31" s="207">
        <v>18.690000534057617</v>
      </c>
      <c r="H31" s="207">
        <v>20.399999618530273</v>
      </c>
      <c r="I31" s="207">
        <v>21.719999313354492</v>
      </c>
      <c r="J31" s="207">
        <v>25.010000228881836</v>
      </c>
      <c r="K31" s="207">
        <v>26.850000381469727</v>
      </c>
      <c r="L31" s="207">
        <v>25.579999923706055</v>
      </c>
      <c r="M31" s="207">
        <v>24.1200008392334</v>
      </c>
      <c r="N31" s="207">
        <v>23.760000228881836</v>
      </c>
      <c r="O31" s="207">
        <v>23.649999618530273</v>
      </c>
      <c r="P31" s="207">
        <v>22.670000076293945</v>
      </c>
      <c r="Q31" s="207">
        <v>22.899999618530273</v>
      </c>
      <c r="R31" s="207">
        <v>22.25</v>
      </c>
      <c r="S31" s="207">
        <v>20.420000076293945</v>
      </c>
      <c r="T31" s="207">
        <v>19.729999542236328</v>
      </c>
      <c r="U31" s="207">
        <v>18.579999923706055</v>
      </c>
      <c r="V31" s="207">
        <v>17.350000381469727</v>
      </c>
      <c r="W31" s="207">
        <v>17.15999984741211</v>
      </c>
      <c r="X31" s="207">
        <v>16.81999969482422</v>
      </c>
      <c r="Y31" s="207">
        <v>16.809999465942383</v>
      </c>
      <c r="Z31" s="214">
        <f t="shared" si="0"/>
        <v>20.68833327293396</v>
      </c>
      <c r="AA31" s="257">
        <v>27.670000076293945</v>
      </c>
      <c r="AB31" s="256" t="s">
        <v>145</v>
      </c>
      <c r="AC31" s="2">
        <v>29</v>
      </c>
      <c r="AD31" s="151">
        <v>16.43000030517578</v>
      </c>
      <c r="AE31" s="253" t="s">
        <v>300</v>
      </c>
      <c r="AF31" s="1"/>
    </row>
    <row r="32" spans="1:32" ht="11.25" customHeight="1">
      <c r="A32" s="215">
        <v>30</v>
      </c>
      <c r="B32" s="207">
        <v>17.15999984741211</v>
      </c>
      <c r="C32" s="207">
        <v>16.559999465942383</v>
      </c>
      <c r="D32" s="207">
        <v>17.510000228881836</v>
      </c>
      <c r="E32" s="207">
        <v>16.799999237060547</v>
      </c>
      <c r="F32" s="207">
        <v>17.34000015258789</v>
      </c>
      <c r="G32" s="207">
        <v>18.809999465942383</v>
      </c>
      <c r="H32" s="207">
        <v>20.239999771118164</v>
      </c>
      <c r="I32" s="207">
        <v>20.950000762939453</v>
      </c>
      <c r="J32" s="207">
        <v>23.06999969482422</v>
      </c>
      <c r="K32" s="207">
        <v>22.209999084472656</v>
      </c>
      <c r="L32" s="207">
        <v>24.850000381469727</v>
      </c>
      <c r="M32" s="207">
        <v>22.530000686645508</v>
      </c>
      <c r="N32" s="207">
        <v>22.940000534057617</v>
      </c>
      <c r="O32" s="207">
        <v>21.8700008392334</v>
      </c>
      <c r="P32" s="207">
        <v>22.420000076293945</v>
      </c>
      <c r="Q32" s="207">
        <v>20.5</v>
      </c>
      <c r="R32" s="207">
        <v>20.239999771118164</v>
      </c>
      <c r="S32" s="207">
        <v>20.149999618530273</v>
      </c>
      <c r="T32" s="207">
        <v>19.81999969482422</v>
      </c>
      <c r="U32" s="207">
        <v>19.780000686645508</v>
      </c>
      <c r="V32" s="207">
        <v>19.56999969482422</v>
      </c>
      <c r="W32" s="207">
        <v>18.65999984741211</v>
      </c>
      <c r="X32" s="207">
        <v>18.389999389648438</v>
      </c>
      <c r="Y32" s="207">
        <v>18.030000686645508</v>
      </c>
      <c r="Z32" s="214">
        <f t="shared" si="0"/>
        <v>20.016666650772095</v>
      </c>
      <c r="AA32" s="257">
        <v>25.979999542236328</v>
      </c>
      <c r="AB32" s="256" t="s">
        <v>145</v>
      </c>
      <c r="AC32" s="2">
        <v>30</v>
      </c>
      <c r="AD32" s="151">
        <v>16.469999313354492</v>
      </c>
      <c r="AE32" s="253" t="s">
        <v>301</v>
      </c>
      <c r="AF32" s="1"/>
    </row>
    <row r="33" spans="1:32" ht="11.25" customHeight="1">
      <c r="A33" s="215">
        <v>31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14"/>
      <c r="AA33" s="258"/>
      <c r="AB33" s="152"/>
      <c r="AC33" s="2"/>
      <c r="AD33" s="151"/>
      <c r="AE33" s="253"/>
      <c r="AF33" s="1"/>
    </row>
    <row r="34" spans="1:32" ht="15" customHeight="1">
      <c r="A34" s="216" t="s">
        <v>64</v>
      </c>
      <c r="B34" s="217">
        <f aca="true" t="shared" si="1" ref="B34:Q34">AVERAGE(B3:B33)</f>
        <v>17.0056666692098</v>
      </c>
      <c r="C34" s="217">
        <f t="shared" si="1"/>
        <v>16.74299996693929</v>
      </c>
      <c r="D34" s="217">
        <f t="shared" si="1"/>
        <v>16.620666631062825</v>
      </c>
      <c r="E34" s="217">
        <f t="shared" si="1"/>
        <v>16.539666620890298</v>
      </c>
      <c r="F34" s="217">
        <f t="shared" si="1"/>
        <v>16.630333391825356</v>
      </c>
      <c r="G34" s="217">
        <f t="shared" si="1"/>
        <v>17.374000104268394</v>
      </c>
      <c r="H34" s="217">
        <f t="shared" si="1"/>
        <v>18.120666599273683</v>
      </c>
      <c r="I34" s="217">
        <f t="shared" si="1"/>
        <v>19.714333375295002</v>
      </c>
      <c r="J34" s="217">
        <f t="shared" si="1"/>
        <v>20.810666656494142</v>
      </c>
      <c r="K34" s="217">
        <f t="shared" si="1"/>
        <v>21.267333539326987</v>
      </c>
      <c r="L34" s="217">
        <f t="shared" si="1"/>
        <v>21.44833335876465</v>
      </c>
      <c r="M34" s="217">
        <f t="shared" si="1"/>
        <v>21.623999913533527</v>
      </c>
      <c r="N34" s="217">
        <f t="shared" si="1"/>
        <v>21.57300001780192</v>
      </c>
      <c r="O34" s="217">
        <f t="shared" si="1"/>
        <v>21.501999950408937</v>
      </c>
      <c r="P34" s="217">
        <f t="shared" si="1"/>
        <v>21.171000035603843</v>
      </c>
      <c r="Q34" s="217">
        <f t="shared" si="1"/>
        <v>20.716666762034098</v>
      </c>
      <c r="R34" s="217">
        <f>AVERAGE(R3:R33)</f>
        <v>19.91800012588501</v>
      </c>
      <c r="S34" s="217">
        <f aca="true" t="shared" si="2" ref="S34:Y34">AVERAGE(S3:S33)</f>
        <v>19.029000123341877</v>
      </c>
      <c r="T34" s="217">
        <f t="shared" si="2"/>
        <v>18.330666573842368</v>
      </c>
      <c r="U34" s="217">
        <f t="shared" si="2"/>
        <v>17.8166667620341</v>
      </c>
      <c r="V34" s="217">
        <f t="shared" si="2"/>
        <v>17.541333548227946</v>
      </c>
      <c r="W34" s="217">
        <f t="shared" si="2"/>
        <v>17.307000001271565</v>
      </c>
      <c r="X34" s="217">
        <f t="shared" si="2"/>
        <v>17.105666637420654</v>
      </c>
      <c r="Y34" s="217">
        <f t="shared" si="2"/>
        <v>17.09666659037272</v>
      </c>
      <c r="Z34" s="217">
        <f>AVERAGE(B3:Y33)</f>
        <v>18.875263914797042</v>
      </c>
      <c r="AA34" s="218">
        <f>(AVERAGE(最高))</f>
        <v>23.21633326212565</v>
      </c>
      <c r="AB34" s="219"/>
      <c r="AC34" s="220"/>
      <c r="AD34" s="218">
        <f>(AVERAGE(最低))</f>
        <v>15.49766674041748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65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66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67</v>
      </c>
      <c r="B38" s="201"/>
      <c r="C38" s="201"/>
      <c r="D38" s="154">
        <f>COUNTIF(mean,"&gt;=25")</f>
        <v>1</v>
      </c>
      <c r="E38" s="197"/>
      <c r="F38" s="197"/>
      <c r="G38" s="197"/>
      <c r="H38" s="197"/>
      <c r="I38" s="197"/>
    </row>
    <row r="39" spans="1:9" ht="11.25" customHeight="1">
      <c r="A39" s="198" t="s">
        <v>68</v>
      </c>
      <c r="B39" s="199"/>
      <c r="C39" s="199"/>
      <c r="D39" s="153">
        <f>COUNTIF(最低,"&lt;0")</f>
        <v>0</v>
      </c>
      <c r="E39" s="197"/>
      <c r="F39" s="197"/>
      <c r="G39" s="197"/>
      <c r="H39" s="197"/>
      <c r="I39" s="197"/>
    </row>
    <row r="40" spans="1:9" ht="11.25" customHeight="1">
      <c r="A40" s="200" t="s">
        <v>69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70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71</v>
      </c>
      <c r="B42" s="201"/>
      <c r="C42" s="201"/>
      <c r="D42" s="154">
        <f>COUNTIF(最高,"&gt;=25")</f>
        <v>9</v>
      </c>
      <c r="E42" s="197"/>
      <c r="F42" s="197"/>
      <c r="G42" s="197"/>
      <c r="H42" s="197"/>
      <c r="I42" s="197"/>
    </row>
    <row r="43" spans="1:9" ht="11.25" customHeight="1">
      <c r="A43" s="202" t="s">
        <v>72</v>
      </c>
      <c r="B43" s="203"/>
      <c r="C43" s="203"/>
      <c r="D43" s="155">
        <f>COUNTIF(最高,"&gt;=30")</f>
        <v>2</v>
      </c>
      <c r="E43" s="197"/>
      <c r="F43" s="197"/>
      <c r="G43" s="197"/>
      <c r="H43" s="197"/>
      <c r="I43" s="197"/>
    </row>
    <row r="44" spans="1:9" ht="11.25" customHeight="1">
      <c r="A44" s="197" t="s">
        <v>73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74</v>
      </c>
      <c r="B45" s="204"/>
      <c r="C45" s="204" t="s">
        <v>4</v>
      </c>
      <c r="D45" s="206" t="s">
        <v>7</v>
      </c>
      <c r="E45" s="197"/>
      <c r="F45" s="205" t="s">
        <v>75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31.600000381469727</v>
      </c>
      <c r="C46" s="3">
        <v>20</v>
      </c>
      <c r="D46" s="255" t="s">
        <v>252</v>
      </c>
      <c r="E46" s="197"/>
      <c r="F46" s="156"/>
      <c r="G46" s="157">
        <f>MIN(最低)</f>
        <v>11.079999923706055</v>
      </c>
      <c r="H46" s="3">
        <v>2</v>
      </c>
      <c r="I46" s="255" t="s">
        <v>260</v>
      </c>
    </row>
    <row r="47" spans="1:9" ht="11.25" customHeight="1">
      <c r="A47" s="160"/>
      <c r="B47" s="161"/>
      <c r="C47" s="3"/>
      <c r="D47" s="159"/>
      <c r="E47" s="197"/>
      <c r="F47" s="160"/>
      <c r="G47" s="161"/>
      <c r="H47" s="3"/>
      <c r="I47" s="159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2003</v>
      </c>
      <c r="AA1" s="1" t="s">
        <v>2</v>
      </c>
      <c r="AB1" s="226">
        <v>7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17.469999313354492</v>
      </c>
      <c r="C3" s="207">
        <v>17.670000076293945</v>
      </c>
      <c r="D3" s="207">
        <v>17.329999923706055</v>
      </c>
      <c r="E3" s="207">
        <v>17.049999237060547</v>
      </c>
      <c r="F3" s="207">
        <v>16.670000076293945</v>
      </c>
      <c r="G3" s="207">
        <v>17.09000015258789</v>
      </c>
      <c r="H3" s="207">
        <v>16.110000610351562</v>
      </c>
      <c r="I3" s="207">
        <v>17.079999923706055</v>
      </c>
      <c r="J3" s="207">
        <v>18.010000228881836</v>
      </c>
      <c r="K3" s="207">
        <v>19.420000076293945</v>
      </c>
      <c r="L3" s="207">
        <v>19.889999389648438</v>
      </c>
      <c r="M3" s="207">
        <v>19.8799991607666</v>
      </c>
      <c r="N3" s="207">
        <v>19.260000228881836</v>
      </c>
      <c r="O3" s="207">
        <v>18.5</v>
      </c>
      <c r="P3" s="207">
        <v>18.450000762939453</v>
      </c>
      <c r="Q3" s="207">
        <v>17.8799991607666</v>
      </c>
      <c r="R3" s="207">
        <v>17.459999084472656</v>
      </c>
      <c r="S3" s="207">
        <v>17.049999237060547</v>
      </c>
      <c r="T3" s="207">
        <v>17.219999313354492</v>
      </c>
      <c r="U3" s="207">
        <v>17.209999084472656</v>
      </c>
      <c r="V3" s="207">
        <v>17.209999084472656</v>
      </c>
      <c r="W3" s="207">
        <v>17.030000686645508</v>
      </c>
      <c r="X3" s="207">
        <v>17.1299991607666</v>
      </c>
      <c r="Y3" s="207">
        <v>16.8799991607666</v>
      </c>
      <c r="Z3" s="214">
        <f aca="true" t="shared" si="0" ref="Z3:Z31">AVERAGE(B3:Y3)</f>
        <v>17.706249713897705</v>
      </c>
      <c r="AA3" s="151">
        <v>20.299999237060547</v>
      </c>
      <c r="AB3" s="152" t="s">
        <v>206</v>
      </c>
      <c r="AC3" s="2">
        <v>1</v>
      </c>
      <c r="AD3" s="151">
        <v>16.040000915527344</v>
      </c>
      <c r="AE3" s="253" t="s">
        <v>302</v>
      </c>
      <c r="AF3" s="1"/>
    </row>
    <row r="4" spans="1:32" ht="11.25" customHeight="1">
      <c r="A4" s="215">
        <v>2</v>
      </c>
      <c r="B4" s="207">
        <v>16.959999084472656</v>
      </c>
      <c r="C4" s="207">
        <v>17.1200008392334</v>
      </c>
      <c r="D4" s="207">
        <v>17.34000015258789</v>
      </c>
      <c r="E4" s="207">
        <v>17.309999465942383</v>
      </c>
      <c r="F4" s="207">
        <v>17.239999771118164</v>
      </c>
      <c r="G4" s="207">
        <v>17.170000076293945</v>
      </c>
      <c r="H4" s="207">
        <v>18.09000015258789</v>
      </c>
      <c r="I4" s="207">
        <v>18.479999542236328</v>
      </c>
      <c r="J4" s="207">
        <v>18.739999771118164</v>
      </c>
      <c r="K4" s="207">
        <v>20.700000762939453</v>
      </c>
      <c r="L4" s="207">
        <v>21.739999771118164</v>
      </c>
      <c r="M4" s="207">
        <v>18.510000228881836</v>
      </c>
      <c r="N4" s="207">
        <v>18</v>
      </c>
      <c r="O4" s="207">
        <v>18.200000762939453</v>
      </c>
      <c r="P4" s="207">
        <v>17.920000076293945</v>
      </c>
      <c r="Q4" s="207">
        <v>16.6200008392334</v>
      </c>
      <c r="R4" s="207">
        <v>16.15999984741211</v>
      </c>
      <c r="S4" s="208">
        <v>15.8100004196167</v>
      </c>
      <c r="T4" s="207">
        <v>15.710000038146973</v>
      </c>
      <c r="U4" s="207">
        <v>15.109999656677246</v>
      </c>
      <c r="V4" s="207">
        <v>15.319999694824219</v>
      </c>
      <c r="W4" s="207">
        <v>15.520000457763672</v>
      </c>
      <c r="X4" s="207">
        <v>15.130000114440918</v>
      </c>
      <c r="Y4" s="207">
        <v>15.430000305175781</v>
      </c>
      <c r="Z4" s="214">
        <f t="shared" si="0"/>
        <v>17.263750076293945</v>
      </c>
      <c r="AA4" s="151">
        <v>21.979999542236328</v>
      </c>
      <c r="AB4" s="152" t="s">
        <v>303</v>
      </c>
      <c r="AC4" s="2">
        <v>2</v>
      </c>
      <c r="AD4" s="151">
        <v>14.859999656677246</v>
      </c>
      <c r="AE4" s="253" t="s">
        <v>304</v>
      </c>
      <c r="AF4" s="1"/>
    </row>
    <row r="5" spans="1:32" ht="11.25" customHeight="1">
      <c r="A5" s="215">
        <v>3</v>
      </c>
      <c r="B5" s="207">
        <v>15.770000457763672</v>
      </c>
      <c r="C5" s="207">
        <v>14.880000114440918</v>
      </c>
      <c r="D5" s="207">
        <v>14.739999771118164</v>
      </c>
      <c r="E5" s="207">
        <v>14.59000015258789</v>
      </c>
      <c r="F5" s="207">
        <v>14.84000015258789</v>
      </c>
      <c r="G5" s="207">
        <v>15.130000114440918</v>
      </c>
      <c r="H5" s="207">
        <v>16.8799991607666</v>
      </c>
      <c r="I5" s="207">
        <v>16.81999969482422</v>
      </c>
      <c r="J5" s="207">
        <v>16.229999542236328</v>
      </c>
      <c r="K5" s="207">
        <v>17.600000381469727</v>
      </c>
      <c r="L5" s="207">
        <v>16.59000015258789</v>
      </c>
      <c r="M5" s="207">
        <v>19.260000228881836</v>
      </c>
      <c r="N5" s="207">
        <v>18.860000610351562</v>
      </c>
      <c r="O5" s="207">
        <v>18.770000457763672</v>
      </c>
      <c r="P5" s="207">
        <v>18.030000686645508</v>
      </c>
      <c r="Q5" s="207">
        <v>18.049999237060547</v>
      </c>
      <c r="R5" s="207">
        <v>18.459999084472656</v>
      </c>
      <c r="S5" s="207">
        <v>18.5</v>
      </c>
      <c r="T5" s="207">
        <v>18.440000534057617</v>
      </c>
      <c r="U5" s="207">
        <v>18.510000228881836</v>
      </c>
      <c r="V5" s="207">
        <v>18.670000076293945</v>
      </c>
      <c r="W5" s="207">
        <v>18.780000686645508</v>
      </c>
      <c r="X5" s="207">
        <v>18.760000228881836</v>
      </c>
      <c r="Y5" s="207">
        <v>18.18000030517578</v>
      </c>
      <c r="Z5" s="214">
        <f t="shared" si="0"/>
        <v>17.30583341916402</v>
      </c>
      <c r="AA5" s="151">
        <v>19.719999313354492</v>
      </c>
      <c r="AB5" s="152" t="s">
        <v>83</v>
      </c>
      <c r="AC5" s="2">
        <v>3</v>
      </c>
      <c r="AD5" s="151">
        <v>14.4399995803833</v>
      </c>
      <c r="AE5" s="253" t="s">
        <v>305</v>
      </c>
      <c r="AF5" s="1"/>
    </row>
    <row r="6" spans="1:32" ht="11.25" customHeight="1">
      <c r="A6" s="215">
        <v>4</v>
      </c>
      <c r="B6" s="207">
        <v>18.280000686645508</v>
      </c>
      <c r="C6" s="207">
        <v>18.020000457763672</v>
      </c>
      <c r="D6" s="207">
        <v>17.799999237060547</v>
      </c>
      <c r="E6" s="207">
        <v>18.84000015258789</v>
      </c>
      <c r="F6" s="207">
        <v>18.489999771118164</v>
      </c>
      <c r="G6" s="207">
        <v>18.959999084472656</v>
      </c>
      <c r="H6" s="207">
        <v>19.170000076293945</v>
      </c>
      <c r="I6" s="207">
        <v>19.530000686645508</v>
      </c>
      <c r="J6" s="207">
        <v>20.760000228881836</v>
      </c>
      <c r="K6" s="207">
        <v>22.43000030517578</v>
      </c>
      <c r="L6" s="207">
        <v>24.1200008392334</v>
      </c>
      <c r="M6" s="207">
        <v>23.719999313354492</v>
      </c>
      <c r="N6" s="207">
        <v>23.15999984741211</v>
      </c>
      <c r="O6" s="207">
        <v>22.93000030517578</v>
      </c>
      <c r="P6" s="207">
        <v>20.799999237060547</v>
      </c>
      <c r="Q6" s="207">
        <v>20.729999542236328</v>
      </c>
      <c r="R6" s="207">
        <v>22.1200008392334</v>
      </c>
      <c r="S6" s="207">
        <v>21.09000015258789</v>
      </c>
      <c r="T6" s="207">
        <v>20.34000015258789</v>
      </c>
      <c r="U6" s="207">
        <v>19.360000610351562</v>
      </c>
      <c r="V6" s="207">
        <v>18.5</v>
      </c>
      <c r="W6" s="207">
        <v>18.170000076293945</v>
      </c>
      <c r="X6" s="207">
        <v>18.459999084472656</v>
      </c>
      <c r="Y6" s="207">
        <v>18.649999618530273</v>
      </c>
      <c r="Z6" s="214">
        <f t="shared" si="0"/>
        <v>20.184583346048992</v>
      </c>
      <c r="AA6" s="151">
        <v>25.010000228881836</v>
      </c>
      <c r="AB6" s="152" t="s">
        <v>306</v>
      </c>
      <c r="AC6" s="2">
        <v>4</v>
      </c>
      <c r="AD6" s="151">
        <v>17.6299991607666</v>
      </c>
      <c r="AE6" s="253" t="s">
        <v>307</v>
      </c>
      <c r="AF6" s="1"/>
    </row>
    <row r="7" spans="1:32" ht="11.25" customHeight="1">
      <c r="A7" s="215">
        <v>5</v>
      </c>
      <c r="B7" s="207">
        <v>18.5</v>
      </c>
      <c r="C7" s="207">
        <v>17.780000686645508</v>
      </c>
      <c r="D7" s="207">
        <v>16.940000534057617</v>
      </c>
      <c r="E7" s="207">
        <v>18.440000534057617</v>
      </c>
      <c r="F7" s="207">
        <v>18.719999313354492</v>
      </c>
      <c r="G7" s="207">
        <v>18.43000030517578</v>
      </c>
      <c r="H7" s="207">
        <v>17.889999389648438</v>
      </c>
      <c r="I7" s="207">
        <v>21.489999771118164</v>
      </c>
      <c r="J7" s="207">
        <v>24.59000015258789</v>
      </c>
      <c r="K7" s="207">
        <v>23.850000381469727</v>
      </c>
      <c r="L7" s="207">
        <v>21.969999313354492</v>
      </c>
      <c r="M7" s="207">
        <v>20.84000015258789</v>
      </c>
      <c r="N7" s="207">
        <v>20.389999389648438</v>
      </c>
      <c r="O7" s="207">
        <v>19.079999923706055</v>
      </c>
      <c r="P7" s="207">
        <v>17.3700008392334</v>
      </c>
      <c r="Q7" s="207">
        <v>15.819999694824219</v>
      </c>
      <c r="R7" s="207">
        <v>15.6899995803833</v>
      </c>
      <c r="S7" s="207">
        <v>14.859999656677246</v>
      </c>
      <c r="T7" s="207">
        <v>14.550000190734863</v>
      </c>
      <c r="U7" s="207">
        <v>14.640000343322754</v>
      </c>
      <c r="V7" s="207">
        <v>14.90999984741211</v>
      </c>
      <c r="W7" s="207">
        <v>15.289999961853027</v>
      </c>
      <c r="X7" s="207">
        <v>16.059999465942383</v>
      </c>
      <c r="Y7" s="207">
        <v>15.880000114440918</v>
      </c>
      <c r="Z7" s="214">
        <f t="shared" si="0"/>
        <v>18.082499980926514</v>
      </c>
      <c r="AA7" s="151">
        <v>25.850000381469727</v>
      </c>
      <c r="AB7" s="152" t="s">
        <v>308</v>
      </c>
      <c r="AC7" s="2">
        <v>5</v>
      </c>
      <c r="AD7" s="151">
        <v>14.289999961853027</v>
      </c>
      <c r="AE7" s="253" t="s">
        <v>247</v>
      </c>
      <c r="AF7" s="1"/>
    </row>
    <row r="8" spans="1:32" ht="11.25" customHeight="1">
      <c r="A8" s="215">
        <v>6</v>
      </c>
      <c r="B8" s="207">
        <v>15.279999732971191</v>
      </c>
      <c r="C8" s="207">
        <v>15.390000343322754</v>
      </c>
      <c r="D8" s="207">
        <v>15.09000015258789</v>
      </c>
      <c r="E8" s="207">
        <v>15.199999809265137</v>
      </c>
      <c r="F8" s="207">
        <v>14.890000343322754</v>
      </c>
      <c r="G8" s="207">
        <v>15.270000457763672</v>
      </c>
      <c r="H8" s="207">
        <v>16.350000381469727</v>
      </c>
      <c r="I8" s="207">
        <v>17.200000762939453</v>
      </c>
      <c r="J8" s="207">
        <v>18.329999923706055</v>
      </c>
      <c r="K8" s="207">
        <v>18.8799991607666</v>
      </c>
      <c r="L8" s="207">
        <v>19.969999313354492</v>
      </c>
      <c r="M8" s="207">
        <v>20.200000762939453</v>
      </c>
      <c r="N8" s="207">
        <v>19.940000534057617</v>
      </c>
      <c r="O8" s="207">
        <v>19.049999237060547</v>
      </c>
      <c r="P8" s="207">
        <v>18.889999389648438</v>
      </c>
      <c r="Q8" s="207">
        <v>18.469999313354492</v>
      </c>
      <c r="R8" s="207">
        <v>18.100000381469727</v>
      </c>
      <c r="S8" s="207">
        <v>17.530000686645508</v>
      </c>
      <c r="T8" s="207">
        <v>17.06999969482422</v>
      </c>
      <c r="U8" s="207">
        <v>17.06999969482422</v>
      </c>
      <c r="V8" s="207">
        <v>16.610000610351562</v>
      </c>
      <c r="W8" s="207">
        <v>16.520000457763672</v>
      </c>
      <c r="X8" s="207">
        <v>16.59000015258789</v>
      </c>
      <c r="Y8" s="207">
        <v>16.790000915527344</v>
      </c>
      <c r="Z8" s="214">
        <f t="shared" si="0"/>
        <v>17.27833342552185</v>
      </c>
      <c r="AA8" s="151">
        <v>20.469999313354492</v>
      </c>
      <c r="AB8" s="152" t="s">
        <v>286</v>
      </c>
      <c r="AC8" s="2">
        <v>6</v>
      </c>
      <c r="AD8" s="151">
        <v>14.65999984741211</v>
      </c>
      <c r="AE8" s="253" t="s">
        <v>221</v>
      </c>
      <c r="AF8" s="1"/>
    </row>
    <row r="9" spans="1:32" ht="11.25" customHeight="1">
      <c r="A9" s="215">
        <v>7</v>
      </c>
      <c r="B9" s="207">
        <v>17.110000610351562</v>
      </c>
      <c r="C9" s="207">
        <v>17.110000610351562</v>
      </c>
      <c r="D9" s="207">
        <v>17.149999618530273</v>
      </c>
      <c r="E9" s="207">
        <v>16.979999542236328</v>
      </c>
      <c r="F9" s="207">
        <v>17.1299991607666</v>
      </c>
      <c r="G9" s="207">
        <v>17.700000762939453</v>
      </c>
      <c r="H9" s="207">
        <v>17.979999542236328</v>
      </c>
      <c r="I9" s="207">
        <v>17.850000381469727</v>
      </c>
      <c r="J9" s="207">
        <v>17.899999618530273</v>
      </c>
      <c r="K9" s="207">
        <v>18.010000228881836</v>
      </c>
      <c r="L9" s="207">
        <v>17.780000686645508</v>
      </c>
      <c r="M9" s="207">
        <v>17.510000228881836</v>
      </c>
      <c r="N9" s="207">
        <v>17.40999984741211</v>
      </c>
      <c r="O9" s="207">
        <v>17.489999771118164</v>
      </c>
      <c r="P9" s="207">
        <v>17.25</v>
      </c>
      <c r="Q9" s="207">
        <v>17.049999237060547</v>
      </c>
      <c r="R9" s="207">
        <v>17.079999923706055</v>
      </c>
      <c r="S9" s="207">
        <v>17.219999313354492</v>
      </c>
      <c r="T9" s="207">
        <v>17.100000381469727</v>
      </c>
      <c r="U9" s="207">
        <v>17.200000762939453</v>
      </c>
      <c r="V9" s="207">
        <v>17.649999618530273</v>
      </c>
      <c r="W9" s="207">
        <v>17.770000457763672</v>
      </c>
      <c r="X9" s="207">
        <v>17.690000534057617</v>
      </c>
      <c r="Y9" s="207">
        <v>17.950000762939453</v>
      </c>
      <c r="Z9" s="214">
        <f t="shared" si="0"/>
        <v>17.461250066757202</v>
      </c>
      <c r="AA9" s="151">
        <v>18.31999969482422</v>
      </c>
      <c r="AB9" s="152" t="s">
        <v>309</v>
      </c>
      <c r="AC9" s="2">
        <v>7</v>
      </c>
      <c r="AD9" s="151">
        <v>16.729999542236328</v>
      </c>
      <c r="AE9" s="253" t="s">
        <v>154</v>
      </c>
      <c r="AF9" s="1"/>
    </row>
    <row r="10" spans="1:32" ht="11.25" customHeight="1">
      <c r="A10" s="215">
        <v>8</v>
      </c>
      <c r="B10" s="207">
        <v>17.6200008392334</v>
      </c>
      <c r="C10" s="207">
        <v>17.43000030517578</v>
      </c>
      <c r="D10" s="207">
        <v>17.149999618530273</v>
      </c>
      <c r="E10" s="207">
        <v>16.739999771118164</v>
      </c>
      <c r="F10" s="207">
        <v>15.899999618530273</v>
      </c>
      <c r="G10" s="207">
        <v>15.59000015258789</v>
      </c>
      <c r="H10" s="207">
        <v>15.430000305175781</v>
      </c>
      <c r="I10" s="207">
        <v>15.350000381469727</v>
      </c>
      <c r="J10" s="207">
        <v>15.279999732971191</v>
      </c>
      <c r="K10" s="207">
        <v>15.3100004196167</v>
      </c>
      <c r="L10" s="207">
        <v>15.760000228881836</v>
      </c>
      <c r="M10" s="207">
        <v>15.989999771118164</v>
      </c>
      <c r="N10" s="207">
        <v>16.06999969482422</v>
      </c>
      <c r="O10" s="207">
        <v>16.260000228881836</v>
      </c>
      <c r="P10" s="207">
        <v>16.139999389648438</v>
      </c>
      <c r="Q10" s="207">
        <v>15.930000305175781</v>
      </c>
      <c r="R10" s="207">
        <v>15.789999961853027</v>
      </c>
      <c r="S10" s="207">
        <v>15.4399995803833</v>
      </c>
      <c r="T10" s="207">
        <v>15.319999694824219</v>
      </c>
      <c r="U10" s="207">
        <v>15.15999984741211</v>
      </c>
      <c r="V10" s="207">
        <v>15.180000305175781</v>
      </c>
      <c r="W10" s="207">
        <v>15.319999694824219</v>
      </c>
      <c r="X10" s="207">
        <v>15.319999694824219</v>
      </c>
      <c r="Y10" s="207">
        <v>15.369999885559082</v>
      </c>
      <c r="Z10" s="214">
        <f t="shared" si="0"/>
        <v>15.868749976158142</v>
      </c>
      <c r="AA10" s="151">
        <v>18</v>
      </c>
      <c r="AB10" s="152" t="s">
        <v>203</v>
      </c>
      <c r="AC10" s="2">
        <v>8</v>
      </c>
      <c r="AD10" s="151">
        <v>15.020000457763672</v>
      </c>
      <c r="AE10" s="253" t="s">
        <v>44</v>
      </c>
      <c r="AF10" s="1"/>
    </row>
    <row r="11" spans="1:32" ht="11.25" customHeight="1">
      <c r="A11" s="215">
        <v>9</v>
      </c>
      <c r="B11" s="207">
        <v>15.65999984741211</v>
      </c>
      <c r="C11" s="207">
        <v>15.649999618530273</v>
      </c>
      <c r="D11" s="207">
        <v>15.65999984741211</v>
      </c>
      <c r="E11" s="207">
        <v>15.470000267028809</v>
      </c>
      <c r="F11" s="207">
        <v>15.300000190734863</v>
      </c>
      <c r="G11" s="207">
        <v>15.289999961853027</v>
      </c>
      <c r="H11" s="207">
        <v>15.609999656677246</v>
      </c>
      <c r="I11" s="207">
        <v>15.989999771118164</v>
      </c>
      <c r="J11" s="207">
        <v>16.459999084472656</v>
      </c>
      <c r="K11" s="207">
        <v>16.8799991607666</v>
      </c>
      <c r="L11" s="207">
        <v>18.350000381469727</v>
      </c>
      <c r="M11" s="207">
        <v>19.510000228881836</v>
      </c>
      <c r="N11" s="207">
        <v>19.280000686645508</v>
      </c>
      <c r="O11" s="207">
        <v>19.110000610351562</v>
      </c>
      <c r="P11" s="207">
        <v>18.729999542236328</v>
      </c>
      <c r="Q11" s="207">
        <v>18.3799991607666</v>
      </c>
      <c r="R11" s="207">
        <v>18.1200008392334</v>
      </c>
      <c r="S11" s="207">
        <v>17.440000534057617</v>
      </c>
      <c r="T11" s="207">
        <v>17.010000228881836</v>
      </c>
      <c r="U11" s="207">
        <v>16.979999542236328</v>
      </c>
      <c r="V11" s="207">
        <v>16.510000228881836</v>
      </c>
      <c r="W11" s="207">
        <v>16.34000015258789</v>
      </c>
      <c r="X11" s="207">
        <v>16.389999389648438</v>
      </c>
      <c r="Y11" s="207">
        <v>16.579999923706055</v>
      </c>
      <c r="Z11" s="214">
        <f t="shared" si="0"/>
        <v>16.945833285649616</v>
      </c>
      <c r="AA11" s="151">
        <v>20</v>
      </c>
      <c r="AB11" s="152" t="s">
        <v>187</v>
      </c>
      <c r="AC11" s="2">
        <v>9</v>
      </c>
      <c r="AD11" s="151">
        <v>15.149999618530273</v>
      </c>
      <c r="AE11" s="253" t="s">
        <v>310</v>
      </c>
      <c r="AF11" s="1"/>
    </row>
    <row r="12" spans="1:32" ht="11.25" customHeight="1">
      <c r="A12" s="223">
        <v>10</v>
      </c>
      <c r="B12" s="209">
        <v>16.93000030517578</v>
      </c>
      <c r="C12" s="209">
        <v>17.170000076293945</v>
      </c>
      <c r="D12" s="209">
        <v>17.479999542236328</v>
      </c>
      <c r="E12" s="209">
        <v>17.489999771118164</v>
      </c>
      <c r="F12" s="209">
        <v>17.399999618530273</v>
      </c>
      <c r="G12" s="209">
        <v>17.729999542236328</v>
      </c>
      <c r="H12" s="209">
        <v>18.209999084472656</v>
      </c>
      <c r="I12" s="209">
        <v>19.6299991607666</v>
      </c>
      <c r="J12" s="209">
        <v>20.290000915527344</v>
      </c>
      <c r="K12" s="209">
        <v>21.260000228881836</v>
      </c>
      <c r="L12" s="209">
        <v>20.729999542236328</v>
      </c>
      <c r="M12" s="209">
        <v>20.15999984741211</v>
      </c>
      <c r="N12" s="209">
        <v>20.270000457763672</v>
      </c>
      <c r="O12" s="209">
        <v>20.56999969482422</v>
      </c>
      <c r="P12" s="209">
        <v>20.56999969482422</v>
      </c>
      <c r="Q12" s="209">
        <v>20.84000015258789</v>
      </c>
      <c r="R12" s="209">
        <v>20.93000030517578</v>
      </c>
      <c r="S12" s="209">
        <v>21.110000610351562</v>
      </c>
      <c r="T12" s="209">
        <v>21.110000610351562</v>
      </c>
      <c r="U12" s="209">
        <v>20.920000076293945</v>
      </c>
      <c r="V12" s="209">
        <v>20.8799991607666</v>
      </c>
      <c r="W12" s="209">
        <v>20.950000762939453</v>
      </c>
      <c r="X12" s="209">
        <v>21.15999984741211</v>
      </c>
      <c r="Y12" s="209">
        <v>21.309999465942383</v>
      </c>
      <c r="Z12" s="224">
        <f t="shared" si="0"/>
        <v>19.795833269755047</v>
      </c>
      <c r="AA12" s="157">
        <v>21.389999389648438</v>
      </c>
      <c r="AB12" s="210" t="s">
        <v>130</v>
      </c>
      <c r="AC12" s="211">
        <v>10</v>
      </c>
      <c r="AD12" s="157">
        <v>16.559999465942383</v>
      </c>
      <c r="AE12" s="254" t="s">
        <v>230</v>
      </c>
      <c r="AF12" s="1"/>
    </row>
    <row r="13" spans="1:32" ht="11.25" customHeight="1">
      <c r="A13" s="215">
        <v>11</v>
      </c>
      <c r="B13" s="207">
        <v>21.65999984741211</v>
      </c>
      <c r="C13" s="207">
        <v>21.670000076293945</v>
      </c>
      <c r="D13" s="207">
        <v>22.18000030517578</v>
      </c>
      <c r="E13" s="207">
        <v>21.989999771118164</v>
      </c>
      <c r="F13" s="207">
        <v>21.530000686645508</v>
      </c>
      <c r="G13" s="207">
        <v>21.450000762939453</v>
      </c>
      <c r="H13" s="207">
        <v>21.540000915527344</v>
      </c>
      <c r="I13" s="207">
        <v>23.219999313354492</v>
      </c>
      <c r="J13" s="207">
        <v>25.40999984741211</v>
      </c>
      <c r="K13" s="207">
        <v>26.110000610351562</v>
      </c>
      <c r="L13" s="207">
        <v>27.209999084472656</v>
      </c>
      <c r="M13" s="207">
        <v>28.110000610351562</v>
      </c>
      <c r="N13" s="207">
        <v>28.799999237060547</v>
      </c>
      <c r="O13" s="207">
        <v>28.34000015258789</v>
      </c>
      <c r="P13" s="207">
        <v>27.25</v>
      </c>
      <c r="Q13" s="207">
        <v>25.260000228881836</v>
      </c>
      <c r="R13" s="207">
        <v>24.399999618530273</v>
      </c>
      <c r="S13" s="207">
        <v>22.68000030517578</v>
      </c>
      <c r="T13" s="207">
        <v>21.739999771118164</v>
      </c>
      <c r="U13" s="207">
        <v>21.5</v>
      </c>
      <c r="V13" s="207">
        <v>21.260000228881836</v>
      </c>
      <c r="W13" s="207">
        <v>20.8700008392334</v>
      </c>
      <c r="X13" s="207">
        <v>20.799999237060547</v>
      </c>
      <c r="Y13" s="207">
        <v>20.799999237060547</v>
      </c>
      <c r="Z13" s="214">
        <f t="shared" si="0"/>
        <v>23.574166695276897</v>
      </c>
      <c r="AA13" s="151">
        <v>29.100000381469727</v>
      </c>
      <c r="AB13" s="152" t="s">
        <v>94</v>
      </c>
      <c r="AC13" s="2">
        <v>11</v>
      </c>
      <c r="AD13" s="151">
        <v>20.649999618530273</v>
      </c>
      <c r="AE13" s="253" t="s">
        <v>311</v>
      </c>
      <c r="AF13" s="1"/>
    </row>
    <row r="14" spans="1:32" ht="11.25" customHeight="1">
      <c r="A14" s="215">
        <v>12</v>
      </c>
      <c r="B14" s="207">
        <v>20.43000030517578</v>
      </c>
      <c r="C14" s="207">
        <v>20.149999618530273</v>
      </c>
      <c r="D14" s="207">
        <v>19.850000381469727</v>
      </c>
      <c r="E14" s="207">
        <v>19.65999984741211</v>
      </c>
      <c r="F14" s="207">
        <v>19.56999969482422</v>
      </c>
      <c r="G14" s="207">
        <v>20.350000381469727</v>
      </c>
      <c r="H14" s="207">
        <v>21.1200008392334</v>
      </c>
      <c r="I14" s="207">
        <v>21.84000015258789</v>
      </c>
      <c r="J14" s="207">
        <v>23.8799991607666</v>
      </c>
      <c r="K14" s="207">
        <v>24.8700008392334</v>
      </c>
      <c r="L14" s="207">
        <v>24.799999237060547</v>
      </c>
      <c r="M14" s="207">
        <v>26.270000457763672</v>
      </c>
      <c r="N14" s="207">
        <v>21.770000457763672</v>
      </c>
      <c r="O14" s="207">
        <v>19.760000228881836</v>
      </c>
      <c r="P14" s="207">
        <v>18.700000762939453</v>
      </c>
      <c r="Q14" s="207">
        <v>19.06999969482422</v>
      </c>
      <c r="R14" s="207">
        <v>19.459999084472656</v>
      </c>
      <c r="S14" s="207">
        <v>20.18000030517578</v>
      </c>
      <c r="T14" s="207">
        <v>20.209999084472656</v>
      </c>
      <c r="U14" s="207">
        <v>20.170000076293945</v>
      </c>
      <c r="V14" s="207">
        <v>20.049999237060547</v>
      </c>
      <c r="W14" s="207">
        <v>19.81999969482422</v>
      </c>
      <c r="X14" s="207">
        <v>19.520000457763672</v>
      </c>
      <c r="Y14" s="207">
        <v>18.84000015258789</v>
      </c>
      <c r="Z14" s="214">
        <f t="shared" si="0"/>
        <v>20.84750000635783</v>
      </c>
      <c r="AA14" s="151">
        <v>26.40999984741211</v>
      </c>
      <c r="AB14" s="152" t="s">
        <v>312</v>
      </c>
      <c r="AC14" s="2">
        <v>12</v>
      </c>
      <c r="AD14" s="151">
        <v>18.43000030517578</v>
      </c>
      <c r="AE14" s="253" t="s">
        <v>313</v>
      </c>
      <c r="AF14" s="1"/>
    </row>
    <row r="15" spans="1:32" ht="11.25" customHeight="1">
      <c r="A15" s="215">
        <v>13</v>
      </c>
      <c r="B15" s="207">
        <v>19.6200008392334</v>
      </c>
      <c r="C15" s="207">
        <v>18.280000686645508</v>
      </c>
      <c r="D15" s="207">
        <v>18.549999237060547</v>
      </c>
      <c r="E15" s="207">
        <v>18.139999389648438</v>
      </c>
      <c r="F15" s="207">
        <v>16.940000534057617</v>
      </c>
      <c r="G15" s="207">
        <v>16.260000228881836</v>
      </c>
      <c r="H15" s="207">
        <v>16.450000762939453</v>
      </c>
      <c r="I15" s="207">
        <v>16.670000076293945</v>
      </c>
      <c r="J15" s="207">
        <v>16.829999923706055</v>
      </c>
      <c r="K15" s="207">
        <v>16.809999465942383</v>
      </c>
      <c r="L15" s="207">
        <v>16.979999542236328</v>
      </c>
      <c r="M15" s="207">
        <v>17.110000610351562</v>
      </c>
      <c r="N15" s="207">
        <v>16.790000915527344</v>
      </c>
      <c r="O15" s="207">
        <v>16.84000015258789</v>
      </c>
      <c r="P15" s="207">
        <v>16.850000381469727</v>
      </c>
      <c r="Q15" s="207">
        <v>17.149999618530273</v>
      </c>
      <c r="R15" s="207">
        <v>17.1200008392334</v>
      </c>
      <c r="S15" s="207">
        <v>17.049999237060547</v>
      </c>
      <c r="T15" s="207">
        <v>16.700000762939453</v>
      </c>
      <c r="U15" s="207">
        <v>16</v>
      </c>
      <c r="V15" s="207">
        <v>15.760000228881836</v>
      </c>
      <c r="W15" s="207">
        <v>15.59000015258789</v>
      </c>
      <c r="X15" s="207">
        <v>15.65999984741211</v>
      </c>
      <c r="Y15" s="207">
        <v>15.710000038146973</v>
      </c>
      <c r="Z15" s="214">
        <f t="shared" si="0"/>
        <v>16.910833477973938</v>
      </c>
      <c r="AA15" s="151">
        <v>19.729999542236328</v>
      </c>
      <c r="AB15" s="152" t="s">
        <v>314</v>
      </c>
      <c r="AC15" s="2">
        <v>13</v>
      </c>
      <c r="AD15" s="151">
        <v>15.5</v>
      </c>
      <c r="AE15" s="253" t="s">
        <v>315</v>
      </c>
      <c r="AF15" s="1"/>
    </row>
    <row r="16" spans="1:32" ht="11.25" customHeight="1">
      <c r="A16" s="215">
        <v>14</v>
      </c>
      <c r="B16" s="207">
        <v>15.640000343322754</v>
      </c>
      <c r="C16" s="207">
        <v>15.529999732971191</v>
      </c>
      <c r="D16" s="207">
        <v>15.600000381469727</v>
      </c>
      <c r="E16" s="207">
        <v>15.489999771118164</v>
      </c>
      <c r="F16" s="207">
        <v>15.579999923706055</v>
      </c>
      <c r="G16" s="207">
        <v>15.59000015258789</v>
      </c>
      <c r="H16" s="207">
        <v>15.619999885559082</v>
      </c>
      <c r="I16" s="207">
        <v>15.699999809265137</v>
      </c>
      <c r="J16" s="207">
        <v>15.670000076293945</v>
      </c>
      <c r="K16" s="207">
        <v>15.5</v>
      </c>
      <c r="L16" s="207">
        <v>15.470000267028809</v>
      </c>
      <c r="M16" s="207">
        <v>15.350000381469727</v>
      </c>
      <c r="N16" s="207">
        <v>15.539999961853027</v>
      </c>
      <c r="O16" s="207">
        <v>15.979999542236328</v>
      </c>
      <c r="P16" s="207">
        <v>16.989999771118164</v>
      </c>
      <c r="Q16" s="207">
        <v>16.639999389648438</v>
      </c>
      <c r="R16" s="207">
        <v>16.450000762939453</v>
      </c>
      <c r="S16" s="207">
        <v>15.729999542236328</v>
      </c>
      <c r="T16" s="207">
        <v>15.020000457763672</v>
      </c>
      <c r="U16" s="207">
        <v>14.609999656677246</v>
      </c>
      <c r="V16" s="207">
        <v>14.40999984741211</v>
      </c>
      <c r="W16" s="207">
        <v>14.420000076293945</v>
      </c>
      <c r="X16" s="207">
        <v>14.359999656677246</v>
      </c>
      <c r="Y16" s="207">
        <v>14.050000190734863</v>
      </c>
      <c r="Z16" s="214">
        <f t="shared" si="0"/>
        <v>15.455833315849304</v>
      </c>
      <c r="AA16" s="151">
        <v>17.209999084472656</v>
      </c>
      <c r="AB16" s="152" t="s">
        <v>316</v>
      </c>
      <c r="AC16" s="2">
        <v>14</v>
      </c>
      <c r="AD16" s="151">
        <v>14.039999961853027</v>
      </c>
      <c r="AE16" s="253" t="s">
        <v>14</v>
      </c>
      <c r="AF16" s="1"/>
    </row>
    <row r="17" spans="1:32" ht="11.25" customHeight="1">
      <c r="A17" s="215">
        <v>15</v>
      </c>
      <c r="B17" s="207">
        <v>13.84000015258789</v>
      </c>
      <c r="C17" s="207">
        <v>13.899999618530273</v>
      </c>
      <c r="D17" s="207">
        <v>14.270000457763672</v>
      </c>
      <c r="E17" s="207">
        <v>14</v>
      </c>
      <c r="F17" s="207">
        <v>15.300000190734863</v>
      </c>
      <c r="G17" s="207">
        <v>15.850000381469727</v>
      </c>
      <c r="H17" s="207">
        <v>16.850000381469727</v>
      </c>
      <c r="I17" s="207">
        <v>19.389999389648438</v>
      </c>
      <c r="J17" s="207">
        <v>21.010000228881836</v>
      </c>
      <c r="K17" s="207">
        <v>22.329999923706055</v>
      </c>
      <c r="L17" s="207">
        <v>24.030000686645508</v>
      </c>
      <c r="M17" s="207">
        <v>24.239999771118164</v>
      </c>
      <c r="N17" s="207">
        <v>21.850000381469727</v>
      </c>
      <c r="O17" s="207">
        <v>22.68000030517578</v>
      </c>
      <c r="P17" s="207">
        <v>19.68000030517578</v>
      </c>
      <c r="Q17" s="207">
        <v>19.459999084472656</v>
      </c>
      <c r="R17" s="207">
        <v>19.06999969482422</v>
      </c>
      <c r="S17" s="207">
        <v>19.049999237060547</v>
      </c>
      <c r="T17" s="207">
        <v>17.360000610351562</v>
      </c>
      <c r="U17" s="207">
        <v>17.860000610351562</v>
      </c>
      <c r="V17" s="207">
        <v>17.989999771118164</v>
      </c>
      <c r="W17" s="207">
        <v>17.950000762939453</v>
      </c>
      <c r="X17" s="207">
        <v>18.229999542236328</v>
      </c>
      <c r="Y17" s="207">
        <v>17.989999771118164</v>
      </c>
      <c r="Z17" s="214">
        <f t="shared" si="0"/>
        <v>18.507500052452087</v>
      </c>
      <c r="AA17" s="151">
        <v>25.149999618530273</v>
      </c>
      <c r="AB17" s="152" t="s">
        <v>317</v>
      </c>
      <c r="AC17" s="2">
        <v>15</v>
      </c>
      <c r="AD17" s="151">
        <v>13.710000038146973</v>
      </c>
      <c r="AE17" s="253" t="s">
        <v>318</v>
      </c>
      <c r="AF17" s="1"/>
    </row>
    <row r="18" spans="1:32" ht="11.25" customHeight="1">
      <c r="A18" s="215">
        <v>16</v>
      </c>
      <c r="B18" s="207">
        <v>17.670000076293945</v>
      </c>
      <c r="C18" s="207">
        <v>17.06999969482422</v>
      </c>
      <c r="D18" s="207">
        <v>16.229999542236328</v>
      </c>
      <c r="E18" s="207">
        <v>15.600000381469727</v>
      </c>
      <c r="F18" s="207">
        <v>15.390000343322754</v>
      </c>
      <c r="G18" s="207">
        <v>17.200000762939453</v>
      </c>
      <c r="H18" s="207">
        <v>18.56999969482422</v>
      </c>
      <c r="I18" s="207">
        <v>18.56999969482422</v>
      </c>
      <c r="J18" s="207">
        <v>19.030000686645508</v>
      </c>
      <c r="K18" s="207">
        <v>20.34000015258789</v>
      </c>
      <c r="L18" s="207">
        <v>21.100000381469727</v>
      </c>
      <c r="M18" s="207">
        <v>20.290000915527344</v>
      </c>
      <c r="N18" s="207">
        <v>19.989999771118164</v>
      </c>
      <c r="O18" s="207">
        <v>19.3700008392334</v>
      </c>
      <c r="P18" s="207">
        <v>20.40999984741211</v>
      </c>
      <c r="Q18" s="207">
        <v>19.559999465942383</v>
      </c>
      <c r="R18" s="207">
        <v>18.56999969482422</v>
      </c>
      <c r="S18" s="207">
        <v>17.75</v>
      </c>
      <c r="T18" s="207">
        <v>17.219999313354492</v>
      </c>
      <c r="U18" s="207">
        <v>16.93000030517578</v>
      </c>
      <c r="V18" s="207">
        <v>16.549999237060547</v>
      </c>
      <c r="W18" s="207">
        <v>16.81999969482422</v>
      </c>
      <c r="X18" s="207">
        <v>16.510000228881836</v>
      </c>
      <c r="Y18" s="207">
        <v>16.270000457763672</v>
      </c>
      <c r="Z18" s="214">
        <f t="shared" si="0"/>
        <v>18.042083382606506</v>
      </c>
      <c r="AA18" s="151">
        <v>22.09000015258789</v>
      </c>
      <c r="AB18" s="152" t="s">
        <v>319</v>
      </c>
      <c r="AC18" s="2">
        <v>16</v>
      </c>
      <c r="AD18" s="151">
        <v>15.289999961853027</v>
      </c>
      <c r="AE18" s="253" t="s">
        <v>320</v>
      </c>
      <c r="AF18" s="1"/>
    </row>
    <row r="19" spans="1:32" ht="11.25" customHeight="1">
      <c r="A19" s="215">
        <v>17</v>
      </c>
      <c r="B19" s="207">
        <v>15.380000114440918</v>
      </c>
      <c r="C19" s="207">
        <v>15.880000114440918</v>
      </c>
      <c r="D19" s="207">
        <v>16.079999923706055</v>
      </c>
      <c r="E19" s="207">
        <v>14.989999771118164</v>
      </c>
      <c r="F19" s="207">
        <v>15.800000190734863</v>
      </c>
      <c r="G19" s="207">
        <v>16.420000076293945</v>
      </c>
      <c r="H19" s="207">
        <v>18.729999542236328</v>
      </c>
      <c r="I19" s="207">
        <v>19.360000610351562</v>
      </c>
      <c r="J19" s="207">
        <v>20.5</v>
      </c>
      <c r="K19" s="207">
        <v>20.90999984741211</v>
      </c>
      <c r="L19" s="207">
        <v>21.219999313354492</v>
      </c>
      <c r="M19" s="207">
        <v>19.559999465942383</v>
      </c>
      <c r="N19" s="207">
        <v>20.6299991607666</v>
      </c>
      <c r="O19" s="207">
        <v>19.709999084472656</v>
      </c>
      <c r="P19" s="207">
        <v>19.34000015258789</v>
      </c>
      <c r="Q19" s="207">
        <v>18.510000228881836</v>
      </c>
      <c r="R19" s="207">
        <v>17.8700008392334</v>
      </c>
      <c r="S19" s="207">
        <v>17.549999237060547</v>
      </c>
      <c r="T19" s="207">
        <v>17.1200008392334</v>
      </c>
      <c r="U19" s="207">
        <v>17.059999465942383</v>
      </c>
      <c r="V19" s="207">
        <v>16.799999237060547</v>
      </c>
      <c r="W19" s="207">
        <v>16.709999084472656</v>
      </c>
      <c r="X19" s="207">
        <v>16.90999984741211</v>
      </c>
      <c r="Y19" s="207">
        <v>16.93000030517578</v>
      </c>
      <c r="Z19" s="214">
        <f t="shared" si="0"/>
        <v>17.91541651884715</v>
      </c>
      <c r="AA19" s="151">
        <v>22.020000457763672</v>
      </c>
      <c r="AB19" s="152" t="s">
        <v>321</v>
      </c>
      <c r="AC19" s="2">
        <v>17</v>
      </c>
      <c r="AD19" s="151">
        <v>14.869999885559082</v>
      </c>
      <c r="AE19" s="253" t="s">
        <v>322</v>
      </c>
      <c r="AF19" s="1"/>
    </row>
    <row r="20" spans="1:32" ht="11.25" customHeight="1">
      <c r="A20" s="215">
        <v>18</v>
      </c>
      <c r="B20" s="207">
        <v>16.8700008392334</v>
      </c>
      <c r="C20" s="207">
        <v>16.700000762939453</v>
      </c>
      <c r="D20" s="207">
        <v>16.690000534057617</v>
      </c>
      <c r="E20" s="207">
        <v>16.780000686645508</v>
      </c>
      <c r="F20" s="207">
        <v>16.530000686645508</v>
      </c>
      <c r="G20" s="207">
        <v>17.239999771118164</v>
      </c>
      <c r="H20" s="207">
        <v>17.18000030517578</v>
      </c>
      <c r="I20" s="207">
        <v>17.81999969482422</v>
      </c>
      <c r="J20" s="207">
        <v>18.219999313354492</v>
      </c>
      <c r="K20" s="207">
        <v>18.549999237060547</v>
      </c>
      <c r="L20" s="207">
        <v>18.860000610351562</v>
      </c>
      <c r="M20" s="207">
        <v>19.229999542236328</v>
      </c>
      <c r="N20" s="207">
        <v>19.649999618530273</v>
      </c>
      <c r="O20" s="207">
        <v>19.579999923706055</v>
      </c>
      <c r="P20" s="207">
        <v>19.6200008392334</v>
      </c>
      <c r="Q20" s="207">
        <v>19.360000610351562</v>
      </c>
      <c r="R20" s="207">
        <v>18.8799991607666</v>
      </c>
      <c r="S20" s="207">
        <v>18.360000610351562</v>
      </c>
      <c r="T20" s="207">
        <v>17.65999984741211</v>
      </c>
      <c r="U20" s="207">
        <v>17.469999313354492</v>
      </c>
      <c r="V20" s="207">
        <v>17.25</v>
      </c>
      <c r="W20" s="207">
        <v>17.280000686645508</v>
      </c>
      <c r="X20" s="207">
        <v>17.190000534057617</v>
      </c>
      <c r="Y20" s="207">
        <v>17</v>
      </c>
      <c r="Z20" s="214">
        <f t="shared" si="0"/>
        <v>17.915416797002155</v>
      </c>
      <c r="AA20" s="151">
        <v>20.260000228881836</v>
      </c>
      <c r="AB20" s="152" t="s">
        <v>323</v>
      </c>
      <c r="AC20" s="2">
        <v>18</v>
      </c>
      <c r="AD20" s="151">
        <v>16.469999313354492</v>
      </c>
      <c r="AE20" s="253" t="s">
        <v>324</v>
      </c>
      <c r="AF20" s="1"/>
    </row>
    <row r="21" spans="1:32" ht="11.25" customHeight="1">
      <c r="A21" s="215">
        <v>19</v>
      </c>
      <c r="B21" s="207">
        <v>17.190000534057617</v>
      </c>
      <c r="C21" s="207">
        <v>16.979999542236328</v>
      </c>
      <c r="D21" s="207">
        <v>17</v>
      </c>
      <c r="E21" s="207">
        <v>16.940000534057617</v>
      </c>
      <c r="F21" s="207">
        <v>17.040000915527344</v>
      </c>
      <c r="G21" s="207">
        <v>17.219999313354492</v>
      </c>
      <c r="H21" s="207">
        <v>17.139999389648438</v>
      </c>
      <c r="I21" s="207">
        <v>17.06999969482422</v>
      </c>
      <c r="J21" s="207">
        <v>17.579999923706055</v>
      </c>
      <c r="K21" s="207">
        <v>17.899999618530273</v>
      </c>
      <c r="L21" s="207">
        <v>17.8799991607666</v>
      </c>
      <c r="M21" s="207">
        <v>18.059999465942383</v>
      </c>
      <c r="N21" s="207">
        <v>17.8700008392334</v>
      </c>
      <c r="O21" s="207">
        <v>18.299999237060547</v>
      </c>
      <c r="P21" s="207">
        <v>18.530000686645508</v>
      </c>
      <c r="Q21" s="207">
        <v>18.190000534057617</v>
      </c>
      <c r="R21" s="207">
        <v>17.8700008392334</v>
      </c>
      <c r="S21" s="207">
        <v>17.700000762939453</v>
      </c>
      <c r="T21" s="207">
        <v>17.399999618530273</v>
      </c>
      <c r="U21" s="207">
        <v>17.420000076293945</v>
      </c>
      <c r="V21" s="207">
        <v>17.43000030517578</v>
      </c>
      <c r="W21" s="207">
        <v>17.690000534057617</v>
      </c>
      <c r="X21" s="207">
        <v>17.969999313354492</v>
      </c>
      <c r="Y21" s="207">
        <v>17.920000076293945</v>
      </c>
      <c r="Z21" s="214">
        <f t="shared" si="0"/>
        <v>17.59541670481364</v>
      </c>
      <c r="AA21" s="151">
        <v>18.809999465942383</v>
      </c>
      <c r="AB21" s="152" t="s">
        <v>149</v>
      </c>
      <c r="AC21" s="2">
        <v>19</v>
      </c>
      <c r="AD21" s="151">
        <v>16.770000457763672</v>
      </c>
      <c r="AE21" s="253" t="s">
        <v>256</v>
      </c>
      <c r="AF21" s="1"/>
    </row>
    <row r="22" spans="1:32" ht="11.25" customHeight="1">
      <c r="A22" s="223">
        <v>20</v>
      </c>
      <c r="B22" s="209">
        <v>18.100000381469727</v>
      </c>
      <c r="C22" s="209">
        <v>18.149999618530273</v>
      </c>
      <c r="D22" s="209">
        <v>18.280000686645508</v>
      </c>
      <c r="E22" s="209">
        <v>18.579999923706055</v>
      </c>
      <c r="F22" s="209">
        <v>18.420000076293945</v>
      </c>
      <c r="G22" s="209">
        <v>19.139999389648438</v>
      </c>
      <c r="H22" s="209">
        <v>19.959999084472656</v>
      </c>
      <c r="I22" s="209">
        <v>20.600000381469727</v>
      </c>
      <c r="J22" s="209">
        <v>21.649999618530273</v>
      </c>
      <c r="K22" s="209">
        <v>22.959999084472656</v>
      </c>
      <c r="L22" s="209">
        <v>24.200000762939453</v>
      </c>
      <c r="M22" s="209">
        <v>24.440000534057617</v>
      </c>
      <c r="N22" s="209">
        <v>23.770000457763672</v>
      </c>
      <c r="O22" s="209">
        <v>22.829999923706055</v>
      </c>
      <c r="P22" s="209">
        <v>23.899999618530273</v>
      </c>
      <c r="Q22" s="209">
        <v>22.440000534057617</v>
      </c>
      <c r="R22" s="209">
        <v>22.139999389648438</v>
      </c>
      <c r="S22" s="209">
        <v>21.559999465942383</v>
      </c>
      <c r="T22" s="209">
        <v>21.209999084472656</v>
      </c>
      <c r="U22" s="209">
        <v>20.780000686645508</v>
      </c>
      <c r="V22" s="209">
        <v>20.6299991607666</v>
      </c>
      <c r="W22" s="209">
        <v>20.360000610351562</v>
      </c>
      <c r="X22" s="209">
        <v>20.1299991607666</v>
      </c>
      <c r="Y22" s="209">
        <v>19.989999771118164</v>
      </c>
      <c r="Z22" s="224">
        <f t="shared" si="0"/>
        <v>21.009166558583576</v>
      </c>
      <c r="AA22" s="157">
        <v>25.229999542236328</v>
      </c>
      <c r="AB22" s="210" t="s">
        <v>87</v>
      </c>
      <c r="AC22" s="211">
        <v>20</v>
      </c>
      <c r="AD22" s="157">
        <v>17.760000228881836</v>
      </c>
      <c r="AE22" s="254" t="s">
        <v>325</v>
      </c>
      <c r="AF22" s="1"/>
    </row>
    <row r="23" spans="1:32" ht="11.25" customHeight="1">
      <c r="A23" s="215">
        <v>21</v>
      </c>
      <c r="B23" s="207">
        <v>19.84000015258789</v>
      </c>
      <c r="C23" s="207">
        <v>19.8799991607666</v>
      </c>
      <c r="D23" s="207">
        <v>19.290000915527344</v>
      </c>
      <c r="E23" s="207">
        <v>19.110000610351562</v>
      </c>
      <c r="F23" s="207">
        <v>19.350000381469727</v>
      </c>
      <c r="G23" s="207">
        <v>18.899999618530273</v>
      </c>
      <c r="H23" s="207">
        <v>18.729999542236328</v>
      </c>
      <c r="I23" s="207">
        <v>18.940000534057617</v>
      </c>
      <c r="J23" s="207">
        <v>20.15999984741211</v>
      </c>
      <c r="K23" s="207">
        <v>20.670000076293945</v>
      </c>
      <c r="L23" s="207">
        <v>21.170000076293945</v>
      </c>
      <c r="M23" s="207">
        <v>21.389999389648438</v>
      </c>
      <c r="N23" s="207">
        <v>21.299999237060547</v>
      </c>
      <c r="O23" s="207">
        <v>21</v>
      </c>
      <c r="P23" s="207">
        <v>21.209999084472656</v>
      </c>
      <c r="Q23" s="207">
        <v>22.489999771118164</v>
      </c>
      <c r="R23" s="207">
        <v>22.149999618530273</v>
      </c>
      <c r="S23" s="207">
        <v>21.43000030517578</v>
      </c>
      <c r="T23" s="207">
        <v>20.299999237060547</v>
      </c>
      <c r="U23" s="207">
        <v>19.5</v>
      </c>
      <c r="V23" s="207">
        <v>19.979999542236328</v>
      </c>
      <c r="W23" s="207">
        <v>20.079999923706055</v>
      </c>
      <c r="X23" s="207">
        <v>18.93000030517578</v>
      </c>
      <c r="Y23" s="207">
        <v>18.860000610351562</v>
      </c>
      <c r="Z23" s="214">
        <f t="shared" si="0"/>
        <v>20.19416658083598</v>
      </c>
      <c r="AA23" s="151">
        <v>23.559999465942383</v>
      </c>
      <c r="AB23" s="152" t="s">
        <v>326</v>
      </c>
      <c r="AC23" s="2">
        <v>21</v>
      </c>
      <c r="AD23" s="151">
        <v>18.299999237060547</v>
      </c>
      <c r="AE23" s="253" t="s">
        <v>327</v>
      </c>
      <c r="AF23" s="1"/>
    </row>
    <row r="24" spans="1:32" ht="11.25" customHeight="1">
      <c r="A24" s="215">
        <v>22</v>
      </c>
      <c r="B24" s="207">
        <v>19.559999465942383</v>
      </c>
      <c r="C24" s="207">
        <v>19.18000030517578</v>
      </c>
      <c r="D24" s="207">
        <v>18.8799991607666</v>
      </c>
      <c r="E24" s="207">
        <v>19.020000457763672</v>
      </c>
      <c r="F24" s="207">
        <v>18.979999542236328</v>
      </c>
      <c r="G24" s="207">
        <v>19.65999984741211</v>
      </c>
      <c r="H24" s="207">
        <v>18.56999969482422</v>
      </c>
      <c r="I24" s="207">
        <v>17.729999542236328</v>
      </c>
      <c r="J24" s="207">
        <v>17.6200008392334</v>
      </c>
      <c r="K24" s="207">
        <v>17.239999771118164</v>
      </c>
      <c r="L24" s="207">
        <v>18.139999389648438</v>
      </c>
      <c r="M24" s="207">
        <v>18.600000381469727</v>
      </c>
      <c r="N24" s="207">
        <v>18.350000381469727</v>
      </c>
      <c r="O24" s="207">
        <v>17.420000076293945</v>
      </c>
      <c r="P24" s="207">
        <v>16.969999313354492</v>
      </c>
      <c r="Q24" s="207">
        <v>16.65999984741211</v>
      </c>
      <c r="R24" s="207">
        <v>16.010000228881836</v>
      </c>
      <c r="S24" s="207">
        <v>15.329999923706055</v>
      </c>
      <c r="T24" s="207">
        <v>15.279999732971191</v>
      </c>
      <c r="U24" s="207">
        <v>14.789999961853027</v>
      </c>
      <c r="V24" s="207">
        <v>14.380000114440918</v>
      </c>
      <c r="W24" s="207">
        <v>14.539999961853027</v>
      </c>
      <c r="X24" s="207">
        <v>15.289999961853027</v>
      </c>
      <c r="Y24" s="207">
        <v>14.84000015258789</v>
      </c>
      <c r="Z24" s="214">
        <f t="shared" si="0"/>
        <v>17.209999918937683</v>
      </c>
      <c r="AA24" s="151">
        <v>20.170000076293945</v>
      </c>
      <c r="AB24" s="152" t="s">
        <v>328</v>
      </c>
      <c r="AC24" s="2">
        <v>22</v>
      </c>
      <c r="AD24" s="151">
        <v>14.260000228881836</v>
      </c>
      <c r="AE24" s="253" t="s">
        <v>329</v>
      </c>
      <c r="AF24" s="1"/>
    </row>
    <row r="25" spans="1:32" ht="11.25" customHeight="1">
      <c r="A25" s="215">
        <v>23</v>
      </c>
      <c r="B25" s="207">
        <v>15.039999961853027</v>
      </c>
      <c r="C25" s="207">
        <v>14.6899995803833</v>
      </c>
      <c r="D25" s="207">
        <v>14.619999885559082</v>
      </c>
      <c r="E25" s="207">
        <v>14.489999771118164</v>
      </c>
      <c r="F25" s="207">
        <v>14.4399995803833</v>
      </c>
      <c r="G25" s="207">
        <v>14.890000343322754</v>
      </c>
      <c r="H25" s="207">
        <v>15.380000114440918</v>
      </c>
      <c r="I25" s="207">
        <v>16.15999984741211</v>
      </c>
      <c r="J25" s="207">
        <v>16.290000915527344</v>
      </c>
      <c r="K25" s="207">
        <v>16.450000762939453</v>
      </c>
      <c r="L25" s="207">
        <v>16.610000610351562</v>
      </c>
      <c r="M25" s="207">
        <v>17.170000076293945</v>
      </c>
      <c r="N25" s="207">
        <v>16.59000015258789</v>
      </c>
      <c r="O25" s="207">
        <v>16.81999969482422</v>
      </c>
      <c r="P25" s="207">
        <v>16.6299991607666</v>
      </c>
      <c r="Q25" s="207">
        <v>16.329999923706055</v>
      </c>
      <c r="R25" s="207">
        <v>15.75</v>
      </c>
      <c r="S25" s="207">
        <v>15.359999656677246</v>
      </c>
      <c r="T25" s="207">
        <v>15.270000457763672</v>
      </c>
      <c r="U25" s="207">
        <v>14.949999809265137</v>
      </c>
      <c r="V25" s="207">
        <v>14.579999923706055</v>
      </c>
      <c r="W25" s="207">
        <v>14.869999885559082</v>
      </c>
      <c r="X25" s="207">
        <v>15.09000015258789</v>
      </c>
      <c r="Y25" s="207">
        <v>15.5</v>
      </c>
      <c r="Z25" s="214">
        <f t="shared" si="0"/>
        <v>15.582083344459534</v>
      </c>
      <c r="AA25" s="151">
        <v>17.3700008392334</v>
      </c>
      <c r="AB25" s="152" t="s">
        <v>330</v>
      </c>
      <c r="AC25" s="2">
        <v>23</v>
      </c>
      <c r="AD25" s="151">
        <v>14.34000015258789</v>
      </c>
      <c r="AE25" s="253" t="s">
        <v>331</v>
      </c>
      <c r="AF25" s="1"/>
    </row>
    <row r="26" spans="1:32" ht="11.25" customHeight="1">
      <c r="A26" s="215">
        <v>24</v>
      </c>
      <c r="B26" s="207">
        <v>15.579999923706055</v>
      </c>
      <c r="C26" s="207">
        <v>15.739999771118164</v>
      </c>
      <c r="D26" s="207">
        <v>15.960000038146973</v>
      </c>
      <c r="E26" s="207">
        <v>16.469999313354492</v>
      </c>
      <c r="F26" s="207">
        <v>16.690000534057617</v>
      </c>
      <c r="G26" s="207">
        <v>16.770000457763672</v>
      </c>
      <c r="H26" s="207">
        <v>16.940000534057617</v>
      </c>
      <c r="I26" s="207">
        <v>17.450000762939453</v>
      </c>
      <c r="J26" s="207">
        <v>18.18000030517578</v>
      </c>
      <c r="K26" s="207">
        <v>18.360000610351562</v>
      </c>
      <c r="L26" s="207">
        <v>18.65999984741211</v>
      </c>
      <c r="M26" s="207">
        <v>19.440000534057617</v>
      </c>
      <c r="N26" s="207">
        <v>19.670000076293945</v>
      </c>
      <c r="O26" s="207">
        <v>21.030000686645508</v>
      </c>
      <c r="P26" s="207">
        <v>21.8700008392334</v>
      </c>
      <c r="Q26" s="207">
        <v>22.299999237060547</v>
      </c>
      <c r="R26" s="207">
        <v>21.670000076293945</v>
      </c>
      <c r="S26" s="207">
        <v>20.850000381469727</v>
      </c>
      <c r="T26" s="207">
        <v>20.68000030517578</v>
      </c>
      <c r="U26" s="207">
        <v>20.079999923706055</v>
      </c>
      <c r="V26" s="207">
        <v>20.139999389648438</v>
      </c>
      <c r="W26" s="207">
        <v>19.770000457763672</v>
      </c>
      <c r="X26" s="207">
        <v>18.979999542236328</v>
      </c>
      <c r="Y26" s="207">
        <v>18.969999313354492</v>
      </c>
      <c r="Z26" s="214">
        <f t="shared" si="0"/>
        <v>18.84375011920929</v>
      </c>
      <c r="AA26" s="151">
        <v>22.639999389648438</v>
      </c>
      <c r="AB26" s="152" t="s">
        <v>332</v>
      </c>
      <c r="AC26" s="2">
        <v>24</v>
      </c>
      <c r="AD26" s="151">
        <v>15.350000381469727</v>
      </c>
      <c r="AE26" s="253" t="s">
        <v>333</v>
      </c>
      <c r="AF26" s="1"/>
    </row>
    <row r="27" spans="1:32" ht="11.25" customHeight="1">
      <c r="A27" s="215">
        <v>25</v>
      </c>
      <c r="B27" s="207">
        <v>18.270000457763672</v>
      </c>
      <c r="C27" s="207">
        <v>18.360000610351562</v>
      </c>
      <c r="D27" s="207">
        <v>18.420000076293945</v>
      </c>
      <c r="E27" s="207">
        <v>18.56999969482422</v>
      </c>
      <c r="F27" s="207">
        <v>18.6200008392334</v>
      </c>
      <c r="G27" s="207">
        <v>18.950000762939453</v>
      </c>
      <c r="H27" s="207">
        <v>19.31999969482422</v>
      </c>
      <c r="I27" s="207">
        <v>20.209999084472656</v>
      </c>
      <c r="J27" s="207">
        <v>21.09000015258789</v>
      </c>
      <c r="K27" s="207">
        <v>21.540000915527344</v>
      </c>
      <c r="L27" s="207">
        <v>21.979999542236328</v>
      </c>
      <c r="M27" s="207">
        <v>23.440000534057617</v>
      </c>
      <c r="N27" s="207">
        <v>21.850000381469727</v>
      </c>
      <c r="O27" s="207">
        <v>21.780000686645508</v>
      </c>
      <c r="P27" s="207">
        <v>22.270000457763672</v>
      </c>
      <c r="Q27" s="207">
        <v>21.8799991607666</v>
      </c>
      <c r="R27" s="207">
        <v>21.31999969482422</v>
      </c>
      <c r="S27" s="207">
        <v>19.8799991607666</v>
      </c>
      <c r="T27" s="207">
        <v>18.860000610351562</v>
      </c>
      <c r="U27" s="207">
        <v>19.459999084472656</v>
      </c>
      <c r="V27" s="207">
        <v>19.190000534057617</v>
      </c>
      <c r="W27" s="207">
        <v>18.229999542236328</v>
      </c>
      <c r="X27" s="207">
        <v>18.399999618530273</v>
      </c>
      <c r="Y27" s="207">
        <v>17.65999984741211</v>
      </c>
      <c r="Z27" s="214">
        <f t="shared" si="0"/>
        <v>19.981250047683716</v>
      </c>
      <c r="AA27" s="151">
        <v>23.729999542236328</v>
      </c>
      <c r="AB27" s="152" t="s">
        <v>127</v>
      </c>
      <c r="AC27" s="2">
        <v>25</v>
      </c>
      <c r="AD27" s="151">
        <v>17.489999771118164</v>
      </c>
      <c r="AE27" s="253" t="s">
        <v>116</v>
      </c>
      <c r="AF27" s="1"/>
    </row>
    <row r="28" spans="1:32" ht="11.25" customHeight="1">
      <c r="A28" s="215">
        <v>26</v>
      </c>
      <c r="B28" s="207">
        <v>17.969999313354492</v>
      </c>
      <c r="C28" s="207">
        <v>18.09000015258789</v>
      </c>
      <c r="D28" s="207">
        <v>18.329999923706055</v>
      </c>
      <c r="E28" s="207">
        <v>18.540000915527344</v>
      </c>
      <c r="F28" s="207">
        <v>18.780000686645508</v>
      </c>
      <c r="G28" s="207">
        <v>18.729999542236328</v>
      </c>
      <c r="H28" s="207">
        <v>18.760000228881836</v>
      </c>
      <c r="I28" s="207">
        <v>18.780000686645508</v>
      </c>
      <c r="J28" s="207">
        <v>19.43000030517578</v>
      </c>
      <c r="K28" s="207">
        <v>19.15999984741211</v>
      </c>
      <c r="L28" s="207">
        <v>18.899999618530273</v>
      </c>
      <c r="M28" s="207">
        <v>18.690000534057617</v>
      </c>
      <c r="N28" s="207">
        <v>19.920000076293945</v>
      </c>
      <c r="O28" s="207">
        <v>19.93000030517578</v>
      </c>
      <c r="P28" s="207">
        <v>20.209999084472656</v>
      </c>
      <c r="Q28" s="207">
        <v>20.360000610351562</v>
      </c>
      <c r="R28" s="207">
        <v>19.290000915527344</v>
      </c>
      <c r="S28" s="207">
        <v>18.81999969482422</v>
      </c>
      <c r="T28" s="207">
        <v>18.309999465942383</v>
      </c>
      <c r="U28" s="207">
        <v>18.260000228881836</v>
      </c>
      <c r="V28" s="207">
        <v>18.309999465942383</v>
      </c>
      <c r="W28" s="207">
        <v>18.239999771118164</v>
      </c>
      <c r="X28" s="207">
        <v>18.1200008392334</v>
      </c>
      <c r="Y28" s="207">
        <v>17.889999389648438</v>
      </c>
      <c r="Z28" s="214">
        <f t="shared" si="0"/>
        <v>18.825833400090534</v>
      </c>
      <c r="AA28" s="151">
        <v>20.700000762939453</v>
      </c>
      <c r="AB28" s="152" t="s">
        <v>281</v>
      </c>
      <c r="AC28" s="2">
        <v>26</v>
      </c>
      <c r="AD28" s="151">
        <v>17.559999465942383</v>
      </c>
      <c r="AE28" s="253" t="s">
        <v>334</v>
      </c>
      <c r="AF28" s="1"/>
    </row>
    <row r="29" spans="1:32" ht="11.25" customHeight="1">
      <c r="A29" s="215">
        <v>27</v>
      </c>
      <c r="B29" s="207">
        <v>17.75</v>
      </c>
      <c r="C29" s="207">
        <v>17.59000015258789</v>
      </c>
      <c r="D29" s="207">
        <v>17.290000915527344</v>
      </c>
      <c r="E29" s="207">
        <v>17.049999237060547</v>
      </c>
      <c r="F29" s="207">
        <v>16.90999984741211</v>
      </c>
      <c r="G29" s="207">
        <v>16.8799991607666</v>
      </c>
      <c r="H29" s="207">
        <v>17.170000076293945</v>
      </c>
      <c r="I29" s="207">
        <v>17.520000457763672</v>
      </c>
      <c r="J29" s="207">
        <v>19.360000610351562</v>
      </c>
      <c r="K29" s="207">
        <v>20.110000610351562</v>
      </c>
      <c r="L29" s="207">
        <v>20.540000915527344</v>
      </c>
      <c r="M29" s="207">
        <v>19.860000610351562</v>
      </c>
      <c r="N29" s="207">
        <v>20.270000457763672</v>
      </c>
      <c r="O29" s="207">
        <v>20.43000030517578</v>
      </c>
      <c r="P29" s="207">
        <v>20.1299991607666</v>
      </c>
      <c r="Q29" s="207">
        <v>18.110000610351562</v>
      </c>
      <c r="R29" s="207">
        <v>16.329999923706055</v>
      </c>
      <c r="S29" s="207">
        <v>15.350000381469727</v>
      </c>
      <c r="T29" s="207">
        <v>14.5</v>
      </c>
      <c r="U29" s="207">
        <v>14.489999771118164</v>
      </c>
      <c r="V29" s="207">
        <v>14.239999771118164</v>
      </c>
      <c r="W29" s="207">
        <v>14.069999694824219</v>
      </c>
      <c r="X29" s="207">
        <v>14.100000381469727</v>
      </c>
      <c r="Y29" s="207">
        <v>14.130000114440918</v>
      </c>
      <c r="Z29" s="214">
        <f t="shared" si="0"/>
        <v>17.257500131924946</v>
      </c>
      <c r="AA29" s="151">
        <v>21.469999313354492</v>
      </c>
      <c r="AB29" s="152" t="s">
        <v>335</v>
      </c>
      <c r="AC29" s="2">
        <v>27</v>
      </c>
      <c r="AD29" s="151">
        <v>13.920000076293945</v>
      </c>
      <c r="AE29" s="253" t="s">
        <v>139</v>
      </c>
      <c r="AF29" s="1"/>
    </row>
    <row r="30" spans="1:32" ht="11.25" customHeight="1">
      <c r="A30" s="215">
        <v>28</v>
      </c>
      <c r="B30" s="207">
        <v>14.449999809265137</v>
      </c>
      <c r="C30" s="207">
        <v>14.470000267028809</v>
      </c>
      <c r="D30" s="207">
        <v>14.569999694824219</v>
      </c>
      <c r="E30" s="207">
        <v>14.770000457763672</v>
      </c>
      <c r="F30" s="207">
        <v>14.550000190734863</v>
      </c>
      <c r="G30" s="207">
        <v>15.460000038146973</v>
      </c>
      <c r="H30" s="207">
        <v>14.989999771118164</v>
      </c>
      <c r="I30" s="207">
        <v>16.760000228881836</v>
      </c>
      <c r="J30" s="207">
        <v>15.539999961853027</v>
      </c>
      <c r="K30" s="207">
        <v>16.329999923706055</v>
      </c>
      <c r="L30" s="207">
        <v>17.90999984741211</v>
      </c>
      <c r="M30" s="207">
        <v>18.639999389648438</v>
      </c>
      <c r="N30" s="207">
        <v>20.06999969482422</v>
      </c>
      <c r="O30" s="207">
        <v>21.239999771118164</v>
      </c>
      <c r="P30" s="207">
        <v>21.200000762939453</v>
      </c>
      <c r="Q30" s="207">
        <v>21.309999465942383</v>
      </c>
      <c r="R30" s="207">
        <v>19.6200008392334</v>
      </c>
      <c r="S30" s="207">
        <v>18.479999542236328</v>
      </c>
      <c r="T30" s="207">
        <v>17.799999237060547</v>
      </c>
      <c r="U30" s="207">
        <v>17.40999984741211</v>
      </c>
      <c r="V30" s="207">
        <v>17.8700008392334</v>
      </c>
      <c r="W30" s="207">
        <v>17.850000381469727</v>
      </c>
      <c r="X30" s="207">
        <v>17.3700008392334</v>
      </c>
      <c r="Y30" s="207">
        <v>18.030000686645508</v>
      </c>
      <c r="Z30" s="214">
        <f t="shared" si="0"/>
        <v>17.362083395322163</v>
      </c>
      <c r="AA30" s="151">
        <v>21.940000534057617</v>
      </c>
      <c r="AB30" s="152" t="s">
        <v>336</v>
      </c>
      <c r="AC30" s="2">
        <v>28</v>
      </c>
      <c r="AD30" s="151">
        <v>14.020000457763672</v>
      </c>
      <c r="AE30" s="253" t="s">
        <v>337</v>
      </c>
      <c r="AF30" s="1"/>
    </row>
    <row r="31" spans="1:32" ht="11.25" customHeight="1">
      <c r="A31" s="215">
        <v>29</v>
      </c>
      <c r="B31" s="207">
        <v>18.559999465942383</v>
      </c>
      <c r="C31" s="207">
        <v>18.719999313354492</v>
      </c>
      <c r="D31" s="207">
        <v>18.049999237060547</v>
      </c>
      <c r="E31" s="207">
        <v>17.350000381469727</v>
      </c>
      <c r="F31" s="207">
        <v>17.299999237060547</v>
      </c>
      <c r="G31" s="207">
        <v>18.239999771118164</v>
      </c>
      <c r="H31" s="207">
        <v>20.06999969482422</v>
      </c>
      <c r="I31" s="207">
        <v>22.219999313354492</v>
      </c>
      <c r="J31" s="207">
        <v>23.079999923706055</v>
      </c>
      <c r="K31" s="207">
        <v>23.440000534057617</v>
      </c>
      <c r="L31" s="207">
        <v>22.719999313354492</v>
      </c>
      <c r="M31" s="207">
        <v>23.75</v>
      </c>
      <c r="N31" s="207">
        <v>21.81999969482422</v>
      </c>
      <c r="O31" s="207">
        <v>20.81999969482422</v>
      </c>
      <c r="P31" s="207">
        <v>20.81999969482422</v>
      </c>
      <c r="Q31" s="207">
        <v>20.75</v>
      </c>
      <c r="R31" s="207">
        <v>20.950000762939453</v>
      </c>
      <c r="S31" s="207">
        <v>21.049999237060547</v>
      </c>
      <c r="T31" s="207">
        <v>21.010000228881836</v>
      </c>
      <c r="U31" s="207">
        <v>21.229999542236328</v>
      </c>
      <c r="V31" s="207">
        <v>21.190000534057617</v>
      </c>
      <c r="W31" s="207">
        <v>21.5</v>
      </c>
      <c r="X31" s="207">
        <v>21.440000534057617</v>
      </c>
      <c r="Y31" s="207">
        <v>21.93000030517578</v>
      </c>
      <c r="Z31" s="214">
        <f t="shared" si="0"/>
        <v>20.75041651725769</v>
      </c>
      <c r="AA31" s="151">
        <v>24.020000457763672</v>
      </c>
      <c r="AB31" s="152" t="s">
        <v>267</v>
      </c>
      <c r="AC31" s="2">
        <v>29</v>
      </c>
      <c r="AD31" s="151">
        <v>17.139999389648438</v>
      </c>
      <c r="AE31" s="253" t="s">
        <v>338</v>
      </c>
      <c r="AF31" s="1"/>
    </row>
    <row r="32" spans="1:32" ht="11.25" customHeight="1">
      <c r="A32" s="215">
        <v>30</v>
      </c>
      <c r="B32" s="207" t="s">
        <v>339</v>
      </c>
      <c r="C32" s="207" t="s">
        <v>339</v>
      </c>
      <c r="D32" s="207" t="s">
        <v>339</v>
      </c>
      <c r="E32" s="207" t="s">
        <v>339</v>
      </c>
      <c r="F32" s="207" t="s">
        <v>339</v>
      </c>
      <c r="G32" s="207" t="s">
        <v>339</v>
      </c>
      <c r="H32" s="207" t="s">
        <v>339</v>
      </c>
      <c r="I32" s="207" t="s">
        <v>339</v>
      </c>
      <c r="J32" s="207" t="s">
        <v>339</v>
      </c>
      <c r="K32" s="207" t="s">
        <v>339</v>
      </c>
      <c r="L32" s="207" t="s">
        <v>339</v>
      </c>
      <c r="M32" s="207" t="s">
        <v>339</v>
      </c>
      <c r="N32" s="207" t="s">
        <v>339</v>
      </c>
      <c r="O32" s="207" t="s">
        <v>339</v>
      </c>
      <c r="P32" s="207" t="s">
        <v>339</v>
      </c>
      <c r="Q32" s="207" t="s">
        <v>339</v>
      </c>
      <c r="R32" s="207" t="s">
        <v>339</v>
      </c>
      <c r="S32" s="207" t="s">
        <v>339</v>
      </c>
      <c r="T32" s="207" t="s">
        <v>339</v>
      </c>
      <c r="U32" s="207" t="s">
        <v>339</v>
      </c>
      <c r="V32" s="207" t="s">
        <v>339</v>
      </c>
      <c r="W32" s="207" t="s">
        <v>339</v>
      </c>
      <c r="X32" s="207" t="s">
        <v>339</v>
      </c>
      <c r="Y32" s="207" t="s">
        <v>339</v>
      </c>
      <c r="Z32" s="214" t="s">
        <v>339</v>
      </c>
      <c r="AA32" s="151" t="s">
        <v>339</v>
      </c>
      <c r="AB32" s="152"/>
      <c r="AC32" s="2">
        <v>30</v>
      </c>
      <c r="AD32" s="151" t="s">
        <v>339</v>
      </c>
      <c r="AE32" s="253"/>
      <c r="AF32" s="1"/>
    </row>
    <row r="33" spans="1:32" ht="11.25" customHeight="1">
      <c r="A33" s="215">
        <v>31</v>
      </c>
      <c r="B33" s="207" t="s">
        <v>339</v>
      </c>
      <c r="C33" s="207" t="s">
        <v>339</v>
      </c>
      <c r="D33" s="207" t="s">
        <v>339</v>
      </c>
      <c r="E33" s="207" t="s">
        <v>339</v>
      </c>
      <c r="F33" s="207" t="s">
        <v>339</v>
      </c>
      <c r="G33" s="207" t="s">
        <v>339</v>
      </c>
      <c r="H33" s="207" t="s">
        <v>339</v>
      </c>
      <c r="I33" s="207" t="s">
        <v>339</v>
      </c>
      <c r="J33" s="207" t="s">
        <v>339</v>
      </c>
      <c r="K33" s="207" t="s">
        <v>339</v>
      </c>
      <c r="L33" s="207" t="s">
        <v>339</v>
      </c>
      <c r="M33" s="207" t="s">
        <v>339</v>
      </c>
      <c r="N33" s="207" t="s">
        <v>339</v>
      </c>
      <c r="O33" s="207" t="s">
        <v>339</v>
      </c>
      <c r="P33" s="207" t="s">
        <v>339</v>
      </c>
      <c r="Q33" s="207" t="s">
        <v>339</v>
      </c>
      <c r="R33" s="207" t="s">
        <v>339</v>
      </c>
      <c r="S33" s="207" t="s">
        <v>339</v>
      </c>
      <c r="T33" s="207" t="s">
        <v>339</v>
      </c>
      <c r="U33" s="207" t="s">
        <v>339</v>
      </c>
      <c r="V33" s="207" t="s">
        <v>339</v>
      </c>
      <c r="W33" s="207" t="s">
        <v>339</v>
      </c>
      <c r="X33" s="207" t="s">
        <v>339</v>
      </c>
      <c r="Y33" s="207" t="s">
        <v>339</v>
      </c>
      <c r="Z33" s="214" t="s">
        <v>339</v>
      </c>
      <c r="AA33" s="151" t="s">
        <v>339</v>
      </c>
      <c r="AB33" s="152"/>
      <c r="AC33" s="2">
        <v>31</v>
      </c>
      <c r="AD33" s="151" t="s">
        <v>339</v>
      </c>
      <c r="AE33" s="253"/>
      <c r="AF33" s="1"/>
    </row>
    <row r="34" spans="1:32" ht="15" customHeight="1">
      <c r="A34" s="216" t="s">
        <v>64</v>
      </c>
      <c r="B34" s="217">
        <f aca="true" t="shared" si="1" ref="B34:Q34">AVERAGE(B3:B33)</f>
        <v>17.34482768486286</v>
      </c>
      <c r="C34" s="217">
        <f t="shared" si="1"/>
        <v>17.215517307149952</v>
      </c>
      <c r="D34" s="217">
        <f t="shared" si="1"/>
        <v>17.131724127407733</v>
      </c>
      <c r="E34" s="217">
        <f t="shared" si="1"/>
        <v>17.0913792971907</v>
      </c>
      <c r="F34" s="217">
        <f t="shared" si="1"/>
        <v>17.044827658554603</v>
      </c>
      <c r="G34" s="217">
        <f t="shared" si="1"/>
        <v>17.364137978389344</v>
      </c>
      <c r="H34" s="217">
        <f t="shared" si="1"/>
        <v>17.75206891421614</v>
      </c>
      <c r="I34" s="217">
        <f t="shared" si="1"/>
        <v>18.463103425913843</v>
      </c>
      <c r="J34" s="217">
        <f t="shared" si="1"/>
        <v>19.211034511697704</v>
      </c>
      <c r="K34" s="217">
        <f t="shared" si="1"/>
        <v>19.790344928872997</v>
      </c>
      <c r="L34" s="217">
        <f t="shared" si="1"/>
        <v>20.18206889053871</v>
      </c>
      <c r="M34" s="217">
        <f t="shared" si="1"/>
        <v>20.317931142346612</v>
      </c>
      <c r="N34" s="217">
        <f t="shared" si="1"/>
        <v>19.970344905195564</v>
      </c>
      <c r="O34" s="217">
        <f t="shared" si="1"/>
        <v>19.786896606971478</v>
      </c>
      <c r="P34" s="217">
        <f t="shared" si="1"/>
        <v>19.542413777318494</v>
      </c>
      <c r="Q34" s="217">
        <f t="shared" si="1"/>
        <v>19.158620505497375</v>
      </c>
      <c r="R34" s="217">
        <f>AVERAGE(R3:R33)</f>
        <v>18.78724144245016</v>
      </c>
      <c r="S34" s="217">
        <f aca="true" t="shared" si="2" ref="S34:Y34">AVERAGE(S3:S33)</f>
        <v>18.28310335093531</v>
      </c>
      <c r="T34" s="217">
        <f t="shared" si="2"/>
        <v>17.845517224278943</v>
      </c>
      <c r="U34" s="217">
        <f t="shared" si="2"/>
        <v>17.65965511058939</v>
      </c>
      <c r="V34" s="217">
        <f t="shared" si="2"/>
        <v>17.567241241191997</v>
      </c>
      <c r="W34" s="217">
        <f t="shared" si="2"/>
        <v>17.52931052240832</v>
      </c>
      <c r="X34" s="217">
        <f t="shared" si="2"/>
        <v>17.506551643897748</v>
      </c>
      <c r="Y34" s="217">
        <f t="shared" si="2"/>
        <v>17.459655202668287</v>
      </c>
      <c r="Z34" s="217">
        <f>AVERAGE(B3:Y33)</f>
        <v>18.33356322502268</v>
      </c>
      <c r="AA34" s="218">
        <f>(AVERAGE(最高))</f>
        <v>21.815517096683898</v>
      </c>
      <c r="AB34" s="219"/>
      <c r="AC34" s="220"/>
      <c r="AD34" s="218">
        <f>(AVERAGE(最低))</f>
        <v>15.90517231513714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65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66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67</v>
      </c>
      <c r="B38" s="201"/>
      <c r="C38" s="201"/>
      <c r="D38" s="154">
        <f>COUNTIF(mean,"&gt;=25")</f>
        <v>0</v>
      </c>
      <c r="E38" s="197"/>
      <c r="F38" s="197"/>
      <c r="G38" s="197"/>
      <c r="H38" s="197"/>
      <c r="I38" s="197"/>
    </row>
    <row r="39" spans="1:9" ht="11.25" customHeight="1">
      <c r="A39" s="198" t="s">
        <v>68</v>
      </c>
      <c r="B39" s="199"/>
      <c r="C39" s="199"/>
      <c r="D39" s="153">
        <f>COUNTIF(最低,"&lt;0")</f>
        <v>0</v>
      </c>
      <c r="E39" s="197"/>
      <c r="F39" s="197"/>
      <c r="G39" s="197"/>
      <c r="H39" s="197"/>
      <c r="I39" s="197"/>
    </row>
    <row r="40" spans="1:9" ht="11.25" customHeight="1">
      <c r="A40" s="200" t="s">
        <v>69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70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71</v>
      </c>
      <c r="B42" s="201"/>
      <c r="C42" s="201"/>
      <c r="D42" s="154">
        <f>COUNTIF(最高,"&gt;=25")</f>
        <v>6</v>
      </c>
      <c r="E42" s="197"/>
      <c r="F42" s="197"/>
      <c r="G42" s="197"/>
      <c r="H42" s="197"/>
      <c r="I42" s="197"/>
    </row>
    <row r="43" spans="1:9" ht="11.25" customHeight="1">
      <c r="A43" s="202" t="s">
        <v>72</v>
      </c>
      <c r="B43" s="203"/>
      <c r="C43" s="203"/>
      <c r="D43" s="155">
        <f>COUNTIF(最高,"&gt;=30")</f>
        <v>0</v>
      </c>
      <c r="E43" s="197"/>
      <c r="F43" s="197"/>
      <c r="G43" s="197"/>
      <c r="H43" s="197"/>
      <c r="I43" s="197"/>
    </row>
    <row r="44" spans="1:9" ht="11.25" customHeight="1">
      <c r="A44" s="197" t="s">
        <v>73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74</v>
      </c>
      <c r="B45" s="204"/>
      <c r="C45" s="204" t="s">
        <v>4</v>
      </c>
      <c r="D45" s="206" t="s">
        <v>7</v>
      </c>
      <c r="E45" s="197"/>
      <c r="F45" s="205" t="s">
        <v>75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29.100000381469727</v>
      </c>
      <c r="C46" s="3">
        <v>31</v>
      </c>
      <c r="D46" s="159" t="s">
        <v>340</v>
      </c>
      <c r="E46" s="197"/>
      <c r="F46" s="156"/>
      <c r="G46" s="157">
        <f>MIN(最低)</f>
        <v>13.710000038146973</v>
      </c>
      <c r="H46" s="3">
        <v>15</v>
      </c>
      <c r="I46" s="255" t="s">
        <v>318</v>
      </c>
    </row>
    <row r="47" spans="1:9" ht="11.25" customHeight="1">
      <c r="A47" s="160"/>
      <c r="B47" s="161"/>
      <c r="C47" s="158"/>
      <c r="D47" s="162"/>
      <c r="E47" s="197"/>
      <c r="F47" s="160"/>
      <c r="G47" s="161"/>
      <c r="H47" s="167"/>
      <c r="I47" s="168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2003</v>
      </c>
      <c r="AA1" s="1" t="s">
        <v>2</v>
      </c>
      <c r="AB1" s="226">
        <v>8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 t="s">
        <v>339</v>
      </c>
      <c r="C3" s="207" t="s">
        <v>339</v>
      </c>
      <c r="D3" s="207" t="s">
        <v>339</v>
      </c>
      <c r="E3" s="207" t="s">
        <v>339</v>
      </c>
      <c r="F3" s="207" t="s">
        <v>339</v>
      </c>
      <c r="G3" s="207" t="s">
        <v>339</v>
      </c>
      <c r="H3" s="207" t="s">
        <v>339</v>
      </c>
      <c r="I3" s="207" t="s">
        <v>339</v>
      </c>
      <c r="J3" s="207" t="s">
        <v>339</v>
      </c>
      <c r="K3" s="207" t="s">
        <v>339</v>
      </c>
      <c r="L3" s="207" t="s">
        <v>339</v>
      </c>
      <c r="M3" s="207" t="s">
        <v>339</v>
      </c>
      <c r="N3" s="207" t="s">
        <v>339</v>
      </c>
      <c r="O3" s="207" t="s">
        <v>339</v>
      </c>
      <c r="P3" s="207" t="s">
        <v>339</v>
      </c>
      <c r="Q3" s="207" t="s">
        <v>339</v>
      </c>
      <c r="R3" s="207" t="s">
        <v>339</v>
      </c>
      <c r="S3" s="207" t="s">
        <v>339</v>
      </c>
      <c r="T3" s="207" t="s">
        <v>339</v>
      </c>
      <c r="U3" s="207" t="s">
        <v>339</v>
      </c>
      <c r="V3" s="207" t="s">
        <v>339</v>
      </c>
      <c r="W3" s="207" t="s">
        <v>339</v>
      </c>
      <c r="X3" s="207" t="s">
        <v>339</v>
      </c>
      <c r="Y3" s="207" t="s">
        <v>339</v>
      </c>
      <c r="Z3" s="214" t="s">
        <v>339</v>
      </c>
      <c r="AA3" s="151" t="s">
        <v>339</v>
      </c>
      <c r="AB3" s="152"/>
      <c r="AC3" s="2">
        <v>1</v>
      </c>
      <c r="AD3" s="151" t="s">
        <v>339</v>
      </c>
      <c r="AE3" s="253"/>
      <c r="AF3" s="1"/>
    </row>
    <row r="4" spans="1:32" ht="11.25" customHeight="1">
      <c r="A4" s="215">
        <v>2</v>
      </c>
      <c r="B4" s="207" t="s">
        <v>339</v>
      </c>
      <c r="C4" s="207" t="s">
        <v>339</v>
      </c>
      <c r="D4" s="207" t="s">
        <v>339</v>
      </c>
      <c r="E4" s="207" t="s">
        <v>339</v>
      </c>
      <c r="F4" s="207" t="s">
        <v>339</v>
      </c>
      <c r="G4" s="207" t="s">
        <v>339</v>
      </c>
      <c r="H4" s="207" t="s">
        <v>339</v>
      </c>
      <c r="I4" s="207" t="s">
        <v>339</v>
      </c>
      <c r="J4" s="207" t="s">
        <v>339</v>
      </c>
      <c r="K4" s="207" t="s">
        <v>339</v>
      </c>
      <c r="L4" s="207" t="s">
        <v>339</v>
      </c>
      <c r="M4" s="207" t="s">
        <v>339</v>
      </c>
      <c r="N4" s="207" t="s">
        <v>339</v>
      </c>
      <c r="O4" s="207" t="s">
        <v>339</v>
      </c>
      <c r="P4" s="207" t="s">
        <v>339</v>
      </c>
      <c r="Q4" s="207" t="s">
        <v>339</v>
      </c>
      <c r="R4" s="207" t="s">
        <v>339</v>
      </c>
      <c r="S4" s="208" t="s">
        <v>339</v>
      </c>
      <c r="T4" s="207" t="s">
        <v>339</v>
      </c>
      <c r="U4" s="207" t="s">
        <v>339</v>
      </c>
      <c r="V4" s="207" t="s">
        <v>339</v>
      </c>
      <c r="W4" s="207" t="s">
        <v>339</v>
      </c>
      <c r="X4" s="207" t="s">
        <v>339</v>
      </c>
      <c r="Y4" s="207" t="s">
        <v>339</v>
      </c>
      <c r="Z4" s="214" t="s">
        <v>339</v>
      </c>
      <c r="AA4" s="151" t="s">
        <v>339</v>
      </c>
      <c r="AB4" s="152"/>
      <c r="AC4" s="2">
        <v>2</v>
      </c>
      <c r="AD4" s="151" t="s">
        <v>339</v>
      </c>
      <c r="AE4" s="253"/>
      <c r="AF4" s="1"/>
    </row>
    <row r="5" spans="1:32" ht="11.25" customHeight="1">
      <c r="A5" s="215">
        <v>3</v>
      </c>
      <c r="B5" s="207" t="s">
        <v>339</v>
      </c>
      <c r="C5" s="207" t="s">
        <v>339</v>
      </c>
      <c r="D5" s="207" t="s">
        <v>339</v>
      </c>
      <c r="E5" s="207" t="s">
        <v>339</v>
      </c>
      <c r="F5" s="207" t="s">
        <v>339</v>
      </c>
      <c r="G5" s="207" t="s">
        <v>339</v>
      </c>
      <c r="H5" s="207" t="s">
        <v>339</v>
      </c>
      <c r="I5" s="207" t="s">
        <v>339</v>
      </c>
      <c r="J5" s="207" t="s">
        <v>339</v>
      </c>
      <c r="K5" s="207" t="s">
        <v>339</v>
      </c>
      <c r="L5" s="207" t="s">
        <v>339</v>
      </c>
      <c r="M5" s="207" t="s">
        <v>339</v>
      </c>
      <c r="N5" s="207" t="s">
        <v>339</v>
      </c>
      <c r="O5" s="207" t="s">
        <v>339</v>
      </c>
      <c r="P5" s="207" t="s">
        <v>339</v>
      </c>
      <c r="Q5" s="207" t="s">
        <v>339</v>
      </c>
      <c r="R5" s="207" t="s">
        <v>339</v>
      </c>
      <c r="S5" s="207" t="s">
        <v>339</v>
      </c>
      <c r="T5" s="207" t="s">
        <v>339</v>
      </c>
      <c r="U5" s="207" t="s">
        <v>339</v>
      </c>
      <c r="V5" s="207" t="s">
        <v>339</v>
      </c>
      <c r="W5" s="207" t="s">
        <v>339</v>
      </c>
      <c r="X5" s="207" t="s">
        <v>339</v>
      </c>
      <c r="Y5" s="207" t="s">
        <v>339</v>
      </c>
      <c r="Z5" s="214" t="s">
        <v>339</v>
      </c>
      <c r="AA5" s="151" t="s">
        <v>339</v>
      </c>
      <c r="AB5" s="152"/>
      <c r="AC5" s="2">
        <v>3</v>
      </c>
      <c r="AD5" s="151" t="s">
        <v>339</v>
      </c>
      <c r="AE5" s="253"/>
      <c r="AF5" s="1"/>
    </row>
    <row r="6" spans="1:32" ht="11.25" customHeight="1">
      <c r="A6" s="215">
        <v>4</v>
      </c>
      <c r="B6" s="207" t="s">
        <v>339</v>
      </c>
      <c r="C6" s="207" t="s">
        <v>339</v>
      </c>
      <c r="D6" s="207" t="s">
        <v>339</v>
      </c>
      <c r="E6" s="207" t="s">
        <v>339</v>
      </c>
      <c r="F6" s="207" t="s">
        <v>339</v>
      </c>
      <c r="G6" s="207" t="s">
        <v>339</v>
      </c>
      <c r="H6" s="207" t="s">
        <v>339</v>
      </c>
      <c r="I6" s="207" t="s">
        <v>339</v>
      </c>
      <c r="J6" s="207" t="s">
        <v>339</v>
      </c>
      <c r="K6" s="207" t="s">
        <v>339</v>
      </c>
      <c r="L6" s="207" t="s">
        <v>339</v>
      </c>
      <c r="M6" s="207" t="s">
        <v>339</v>
      </c>
      <c r="N6" s="207" t="s">
        <v>339</v>
      </c>
      <c r="O6" s="207" t="s">
        <v>339</v>
      </c>
      <c r="P6" s="207" t="s">
        <v>339</v>
      </c>
      <c r="Q6" s="207" t="s">
        <v>339</v>
      </c>
      <c r="R6" s="207" t="s">
        <v>339</v>
      </c>
      <c r="S6" s="207" t="s">
        <v>339</v>
      </c>
      <c r="T6" s="207" t="s">
        <v>339</v>
      </c>
      <c r="U6" s="207" t="s">
        <v>339</v>
      </c>
      <c r="V6" s="207" t="s">
        <v>339</v>
      </c>
      <c r="W6" s="207" t="s">
        <v>339</v>
      </c>
      <c r="X6" s="207" t="s">
        <v>339</v>
      </c>
      <c r="Y6" s="207" t="s">
        <v>339</v>
      </c>
      <c r="Z6" s="214" t="s">
        <v>339</v>
      </c>
      <c r="AA6" s="151" t="s">
        <v>339</v>
      </c>
      <c r="AB6" s="152"/>
      <c r="AC6" s="2">
        <v>4</v>
      </c>
      <c r="AD6" s="151" t="s">
        <v>339</v>
      </c>
      <c r="AE6" s="253"/>
      <c r="AF6" s="1"/>
    </row>
    <row r="7" spans="1:32" ht="11.25" customHeight="1">
      <c r="A7" s="215">
        <v>5</v>
      </c>
      <c r="B7" s="207" t="s">
        <v>339</v>
      </c>
      <c r="C7" s="207" t="s">
        <v>339</v>
      </c>
      <c r="D7" s="207" t="s">
        <v>339</v>
      </c>
      <c r="E7" s="207" t="s">
        <v>339</v>
      </c>
      <c r="F7" s="207" t="s">
        <v>339</v>
      </c>
      <c r="G7" s="207" t="s">
        <v>339</v>
      </c>
      <c r="H7" s="207" t="s">
        <v>339</v>
      </c>
      <c r="I7" s="207" t="s">
        <v>339</v>
      </c>
      <c r="J7" s="207" t="s">
        <v>339</v>
      </c>
      <c r="K7" s="207" t="s">
        <v>339</v>
      </c>
      <c r="L7" s="207" t="s">
        <v>339</v>
      </c>
      <c r="M7" s="207" t="s">
        <v>339</v>
      </c>
      <c r="N7" s="207" t="s">
        <v>339</v>
      </c>
      <c r="O7" s="207" t="s">
        <v>339</v>
      </c>
      <c r="P7" s="207" t="s">
        <v>339</v>
      </c>
      <c r="Q7" s="207" t="s">
        <v>339</v>
      </c>
      <c r="R7" s="207" t="s">
        <v>339</v>
      </c>
      <c r="S7" s="207" t="s">
        <v>339</v>
      </c>
      <c r="T7" s="207" t="s">
        <v>339</v>
      </c>
      <c r="U7" s="207" t="s">
        <v>339</v>
      </c>
      <c r="V7" s="207" t="s">
        <v>339</v>
      </c>
      <c r="W7" s="207" t="s">
        <v>339</v>
      </c>
      <c r="X7" s="207" t="s">
        <v>339</v>
      </c>
      <c r="Y7" s="207" t="s">
        <v>339</v>
      </c>
      <c r="Z7" s="214" t="s">
        <v>339</v>
      </c>
      <c r="AA7" s="151" t="s">
        <v>339</v>
      </c>
      <c r="AB7" s="152"/>
      <c r="AC7" s="2">
        <v>5</v>
      </c>
      <c r="AD7" s="151" t="s">
        <v>339</v>
      </c>
      <c r="AE7" s="253"/>
      <c r="AF7" s="1"/>
    </row>
    <row r="8" spans="1:32" ht="11.25" customHeight="1">
      <c r="A8" s="215">
        <v>6</v>
      </c>
      <c r="B8" s="207" t="s">
        <v>339</v>
      </c>
      <c r="C8" s="207" t="s">
        <v>339</v>
      </c>
      <c r="D8" s="207" t="s">
        <v>339</v>
      </c>
      <c r="E8" s="207" t="s">
        <v>339</v>
      </c>
      <c r="F8" s="207" t="s">
        <v>339</v>
      </c>
      <c r="G8" s="207" t="s">
        <v>339</v>
      </c>
      <c r="H8" s="207" t="s">
        <v>339</v>
      </c>
      <c r="I8" s="207" t="s">
        <v>339</v>
      </c>
      <c r="J8" s="207" t="s">
        <v>339</v>
      </c>
      <c r="K8" s="207" t="s">
        <v>339</v>
      </c>
      <c r="L8" s="207" t="s">
        <v>339</v>
      </c>
      <c r="M8" s="207" t="s">
        <v>339</v>
      </c>
      <c r="N8" s="207" t="s">
        <v>339</v>
      </c>
      <c r="O8" s="207" t="s">
        <v>339</v>
      </c>
      <c r="P8" s="207" t="s">
        <v>339</v>
      </c>
      <c r="Q8" s="207" t="s">
        <v>339</v>
      </c>
      <c r="R8" s="207" t="s">
        <v>339</v>
      </c>
      <c r="S8" s="207" t="s">
        <v>339</v>
      </c>
      <c r="T8" s="207" t="s">
        <v>339</v>
      </c>
      <c r="U8" s="207" t="s">
        <v>339</v>
      </c>
      <c r="V8" s="207" t="s">
        <v>339</v>
      </c>
      <c r="W8" s="207" t="s">
        <v>339</v>
      </c>
      <c r="X8" s="207" t="s">
        <v>339</v>
      </c>
      <c r="Y8" s="207" t="s">
        <v>339</v>
      </c>
      <c r="Z8" s="214" t="s">
        <v>339</v>
      </c>
      <c r="AA8" s="151" t="s">
        <v>339</v>
      </c>
      <c r="AB8" s="152"/>
      <c r="AC8" s="2">
        <v>6</v>
      </c>
      <c r="AD8" s="151" t="s">
        <v>339</v>
      </c>
      <c r="AE8" s="253"/>
      <c r="AF8" s="1"/>
    </row>
    <row r="9" spans="1:32" ht="11.25" customHeight="1">
      <c r="A9" s="215">
        <v>7</v>
      </c>
      <c r="B9" s="207" t="s">
        <v>339</v>
      </c>
      <c r="C9" s="207" t="s">
        <v>339</v>
      </c>
      <c r="D9" s="207" t="s">
        <v>339</v>
      </c>
      <c r="E9" s="207" t="s">
        <v>339</v>
      </c>
      <c r="F9" s="207" t="s">
        <v>339</v>
      </c>
      <c r="G9" s="207" t="s">
        <v>339</v>
      </c>
      <c r="H9" s="207" t="s">
        <v>339</v>
      </c>
      <c r="I9" s="207" t="s">
        <v>339</v>
      </c>
      <c r="J9" s="207" t="s">
        <v>339</v>
      </c>
      <c r="K9" s="207" t="s">
        <v>339</v>
      </c>
      <c r="L9" s="207" t="s">
        <v>339</v>
      </c>
      <c r="M9" s="207" t="s">
        <v>339</v>
      </c>
      <c r="N9" s="207" t="s">
        <v>339</v>
      </c>
      <c r="O9" s="207" t="s">
        <v>339</v>
      </c>
      <c r="P9" s="207" t="s">
        <v>339</v>
      </c>
      <c r="Q9" s="207" t="s">
        <v>339</v>
      </c>
      <c r="R9" s="207" t="s">
        <v>339</v>
      </c>
      <c r="S9" s="207" t="s">
        <v>339</v>
      </c>
      <c r="T9" s="207" t="s">
        <v>339</v>
      </c>
      <c r="U9" s="207" t="s">
        <v>339</v>
      </c>
      <c r="V9" s="207" t="s">
        <v>339</v>
      </c>
      <c r="W9" s="207" t="s">
        <v>339</v>
      </c>
      <c r="X9" s="207" t="s">
        <v>339</v>
      </c>
      <c r="Y9" s="207" t="s">
        <v>339</v>
      </c>
      <c r="Z9" s="214" t="s">
        <v>339</v>
      </c>
      <c r="AA9" s="151" t="s">
        <v>339</v>
      </c>
      <c r="AB9" s="152"/>
      <c r="AC9" s="2">
        <v>7</v>
      </c>
      <c r="AD9" s="151" t="s">
        <v>339</v>
      </c>
      <c r="AE9" s="253"/>
      <c r="AF9" s="1"/>
    </row>
    <row r="10" spans="1:32" ht="11.25" customHeight="1">
      <c r="A10" s="215">
        <v>8</v>
      </c>
      <c r="B10" s="207" t="s">
        <v>339</v>
      </c>
      <c r="C10" s="207" t="s">
        <v>339</v>
      </c>
      <c r="D10" s="207" t="s">
        <v>339</v>
      </c>
      <c r="E10" s="207" t="s">
        <v>339</v>
      </c>
      <c r="F10" s="207" t="s">
        <v>339</v>
      </c>
      <c r="G10" s="207" t="s">
        <v>339</v>
      </c>
      <c r="H10" s="207" t="s">
        <v>339</v>
      </c>
      <c r="I10" s="207" t="s">
        <v>339</v>
      </c>
      <c r="J10" s="207" t="s">
        <v>339</v>
      </c>
      <c r="K10" s="207" t="s">
        <v>339</v>
      </c>
      <c r="L10" s="207" t="s">
        <v>339</v>
      </c>
      <c r="M10" s="207" t="s">
        <v>339</v>
      </c>
      <c r="N10" s="207" t="s">
        <v>339</v>
      </c>
      <c r="O10" s="207" t="s">
        <v>339</v>
      </c>
      <c r="P10" s="207" t="s">
        <v>339</v>
      </c>
      <c r="Q10" s="207" t="s">
        <v>339</v>
      </c>
      <c r="R10" s="207" t="s">
        <v>339</v>
      </c>
      <c r="S10" s="207" t="s">
        <v>339</v>
      </c>
      <c r="T10" s="207" t="s">
        <v>339</v>
      </c>
      <c r="U10" s="207" t="s">
        <v>339</v>
      </c>
      <c r="V10" s="207" t="s">
        <v>339</v>
      </c>
      <c r="W10" s="207" t="s">
        <v>339</v>
      </c>
      <c r="X10" s="207" t="s">
        <v>339</v>
      </c>
      <c r="Y10" s="207" t="s">
        <v>339</v>
      </c>
      <c r="Z10" s="214" t="s">
        <v>339</v>
      </c>
      <c r="AA10" s="151" t="s">
        <v>339</v>
      </c>
      <c r="AB10" s="152"/>
      <c r="AC10" s="2">
        <v>8</v>
      </c>
      <c r="AD10" s="151" t="s">
        <v>339</v>
      </c>
      <c r="AE10" s="253"/>
      <c r="AF10" s="1"/>
    </row>
    <row r="11" spans="1:32" ht="11.25" customHeight="1">
      <c r="A11" s="215">
        <v>9</v>
      </c>
      <c r="B11" s="207" t="s">
        <v>339</v>
      </c>
      <c r="C11" s="207" t="s">
        <v>339</v>
      </c>
      <c r="D11" s="207" t="s">
        <v>339</v>
      </c>
      <c r="E11" s="207" t="s">
        <v>339</v>
      </c>
      <c r="F11" s="207" t="s">
        <v>339</v>
      </c>
      <c r="G11" s="207" t="s">
        <v>339</v>
      </c>
      <c r="H11" s="207" t="s">
        <v>339</v>
      </c>
      <c r="I11" s="207" t="s">
        <v>339</v>
      </c>
      <c r="J11" s="207" t="s">
        <v>339</v>
      </c>
      <c r="K11" s="207" t="s">
        <v>339</v>
      </c>
      <c r="L11" s="207" t="s">
        <v>339</v>
      </c>
      <c r="M11" s="207" t="s">
        <v>339</v>
      </c>
      <c r="N11" s="207" t="s">
        <v>339</v>
      </c>
      <c r="O11" s="207" t="s">
        <v>339</v>
      </c>
      <c r="P11" s="207" t="s">
        <v>339</v>
      </c>
      <c r="Q11" s="207" t="s">
        <v>339</v>
      </c>
      <c r="R11" s="207" t="s">
        <v>339</v>
      </c>
      <c r="S11" s="207" t="s">
        <v>339</v>
      </c>
      <c r="T11" s="207" t="s">
        <v>339</v>
      </c>
      <c r="U11" s="207" t="s">
        <v>339</v>
      </c>
      <c r="V11" s="207" t="s">
        <v>339</v>
      </c>
      <c r="W11" s="207" t="s">
        <v>339</v>
      </c>
      <c r="X11" s="207" t="s">
        <v>339</v>
      </c>
      <c r="Y11" s="207" t="s">
        <v>339</v>
      </c>
      <c r="Z11" s="214" t="s">
        <v>339</v>
      </c>
      <c r="AA11" s="151" t="s">
        <v>339</v>
      </c>
      <c r="AB11" s="152"/>
      <c r="AC11" s="2">
        <v>9</v>
      </c>
      <c r="AD11" s="151" t="s">
        <v>339</v>
      </c>
      <c r="AE11" s="253"/>
      <c r="AF11" s="1"/>
    </row>
    <row r="12" spans="1:32" ht="11.25" customHeight="1">
      <c r="A12" s="223">
        <v>10</v>
      </c>
      <c r="B12" s="209" t="s">
        <v>339</v>
      </c>
      <c r="C12" s="209" t="s">
        <v>339</v>
      </c>
      <c r="D12" s="209" t="s">
        <v>339</v>
      </c>
      <c r="E12" s="209" t="s">
        <v>339</v>
      </c>
      <c r="F12" s="209" t="s">
        <v>339</v>
      </c>
      <c r="G12" s="209" t="s">
        <v>339</v>
      </c>
      <c r="H12" s="209" t="s">
        <v>339</v>
      </c>
      <c r="I12" s="209" t="s">
        <v>339</v>
      </c>
      <c r="J12" s="209" t="s">
        <v>339</v>
      </c>
      <c r="K12" s="209" t="s">
        <v>339</v>
      </c>
      <c r="L12" s="209" t="s">
        <v>339</v>
      </c>
      <c r="M12" s="209" t="s">
        <v>339</v>
      </c>
      <c r="N12" s="209" t="s">
        <v>339</v>
      </c>
      <c r="O12" s="209" t="s">
        <v>339</v>
      </c>
      <c r="P12" s="209" t="s">
        <v>339</v>
      </c>
      <c r="Q12" s="209" t="s">
        <v>339</v>
      </c>
      <c r="R12" s="209" t="s">
        <v>339</v>
      </c>
      <c r="S12" s="209" t="s">
        <v>339</v>
      </c>
      <c r="T12" s="209" t="s">
        <v>339</v>
      </c>
      <c r="U12" s="209" t="s">
        <v>339</v>
      </c>
      <c r="V12" s="209" t="s">
        <v>339</v>
      </c>
      <c r="W12" s="209" t="s">
        <v>339</v>
      </c>
      <c r="X12" s="209" t="s">
        <v>339</v>
      </c>
      <c r="Y12" s="209" t="s">
        <v>339</v>
      </c>
      <c r="Z12" s="224" t="s">
        <v>339</v>
      </c>
      <c r="AA12" s="157" t="s">
        <v>339</v>
      </c>
      <c r="AB12" s="210"/>
      <c r="AC12" s="211">
        <v>10</v>
      </c>
      <c r="AD12" s="157" t="s">
        <v>339</v>
      </c>
      <c r="AE12" s="254"/>
      <c r="AF12" s="1"/>
    </row>
    <row r="13" spans="1:32" ht="11.25" customHeight="1">
      <c r="A13" s="215">
        <v>11</v>
      </c>
      <c r="B13" s="207" t="s">
        <v>339</v>
      </c>
      <c r="C13" s="207" t="s">
        <v>339</v>
      </c>
      <c r="D13" s="207" t="s">
        <v>339</v>
      </c>
      <c r="E13" s="207" t="s">
        <v>339</v>
      </c>
      <c r="F13" s="207" t="s">
        <v>339</v>
      </c>
      <c r="G13" s="207" t="s">
        <v>339</v>
      </c>
      <c r="H13" s="207" t="s">
        <v>339</v>
      </c>
      <c r="I13" s="207" t="s">
        <v>339</v>
      </c>
      <c r="J13" s="207" t="s">
        <v>339</v>
      </c>
      <c r="K13" s="207" t="s">
        <v>339</v>
      </c>
      <c r="L13" s="207" t="s">
        <v>339</v>
      </c>
      <c r="M13" s="207" t="s">
        <v>339</v>
      </c>
      <c r="N13" s="207" t="s">
        <v>339</v>
      </c>
      <c r="O13" s="207" t="s">
        <v>339</v>
      </c>
      <c r="P13" s="207" t="s">
        <v>339</v>
      </c>
      <c r="Q13" s="207" t="s">
        <v>339</v>
      </c>
      <c r="R13" s="207" t="s">
        <v>339</v>
      </c>
      <c r="S13" s="207" t="s">
        <v>339</v>
      </c>
      <c r="T13" s="207" t="s">
        <v>339</v>
      </c>
      <c r="U13" s="207" t="s">
        <v>339</v>
      </c>
      <c r="V13" s="207" t="s">
        <v>339</v>
      </c>
      <c r="W13" s="207" t="s">
        <v>339</v>
      </c>
      <c r="X13" s="207" t="s">
        <v>339</v>
      </c>
      <c r="Y13" s="207" t="s">
        <v>339</v>
      </c>
      <c r="Z13" s="214" t="s">
        <v>339</v>
      </c>
      <c r="AA13" s="151" t="s">
        <v>339</v>
      </c>
      <c r="AB13" s="152"/>
      <c r="AC13" s="2">
        <v>11</v>
      </c>
      <c r="AD13" s="151" t="s">
        <v>339</v>
      </c>
      <c r="AE13" s="253"/>
      <c r="AF13" s="1"/>
    </row>
    <row r="14" spans="1:32" ht="11.25" customHeight="1">
      <c r="A14" s="215">
        <v>12</v>
      </c>
      <c r="B14" s="207" t="s">
        <v>339</v>
      </c>
      <c r="C14" s="207" t="s">
        <v>339</v>
      </c>
      <c r="D14" s="207" t="s">
        <v>339</v>
      </c>
      <c r="E14" s="207" t="s">
        <v>339</v>
      </c>
      <c r="F14" s="207" t="s">
        <v>339</v>
      </c>
      <c r="G14" s="207" t="s">
        <v>339</v>
      </c>
      <c r="H14" s="207" t="s">
        <v>339</v>
      </c>
      <c r="I14" s="207" t="s">
        <v>339</v>
      </c>
      <c r="J14" s="207" t="s">
        <v>339</v>
      </c>
      <c r="K14" s="207" t="s">
        <v>339</v>
      </c>
      <c r="L14" s="207" t="s">
        <v>339</v>
      </c>
      <c r="M14" s="207" t="s">
        <v>339</v>
      </c>
      <c r="N14" s="207" t="s">
        <v>339</v>
      </c>
      <c r="O14" s="207" t="s">
        <v>339</v>
      </c>
      <c r="P14" s="207" t="s">
        <v>339</v>
      </c>
      <c r="Q14" s="207" t="s">
        <v>339</v>
      </c>
      <c r="R14" s="207" t="s">
        <v>339</v>
      </c>
      <c r="S14" s="207" t="s">
        <v>339</v>
      </c>
      <c r="T14" s="207" t="s">
        <v>339</v>
      </c>
      <c r="U14" s="207" t="s">
        <v>339</v>
      </c>
      <c r="V14" s="207" t="s">
        <v>339</v>
      </c>
      <c r="W14" s="207" t="s">
        <v>339</v>
      </c>
      <c r="X14" s="207" t="s">
        <v>339</v>
      </c>
      <c r="Y14" s="207" t="s">
        <v>339</v>
      </c>
      <c r="Z14" s="214" t="s">
        <v>339</v>
      </c>
      <c r="AA14" s="151" t="s">
        <v>339</v>
      </c>
      <c r="AB14" s="152"/>
      <c r="AC14" s="2">
        <v>12</v>
      </c>
      <c r="AD14" s="151" t="s">
        <v>339</v>
      </c>
      <c r="AE14" s="253"/>
      <c r="AF14" s="1"/>
    </row>
    <row r="15" spans="1:32" ht="11.25" customHeight="1">
      <c r="A15" s="215">
        <v>13</v>
      </c>
      <c r="B15" s="207" t="s">
        <v>339</v>
      </c>
      <c r="C15" s="207" t="s">
        <v>339</v>
      </c>
      <c r="D15" s="207" t="s">
        <v>339</v>
      </c>
      <c r="E15" s="207" t="s">
        <v>339</v>
      </c>
      <c r="F15" s="207" t="s">
        <v>339</v>
      </c>
      <c r="G15" s="207" t="s">
        <v>339</v>
      </c>
      <c r="H15" s="207" t="s">
        <v>339</v>
      </c>
      <c r="I15" s="207" t="s">
        <v>339</v>
      </c>
      <c r="J15" s="207" t="s">
        <v>339</v>
      </c>
      <c r="K15" s="207" t="s">
        <v>339</v>
      </c>
      <c r="L15" s="207" t="s">
        <v>339</v>
      </c>
      <c r="M15" s="207" t="s">
        <v>339</v>
      </c>
      <c r="N15" s="207" t="s">
        <v>339</v>
      </c>
      <c r="O15" s="207" t="s">
        <v>339</v>
      </c>
      <c r="P15" s="207" t="s">
        <v>339</v>
      </c>
      <c r="Q15" s="207" t="s">
        <v>339</v>
      </c>
      <c r="R15" s="207" t="s">
        <v>339</v>
      </c>
      <c r="S15" s="207" t="s">
        <v>339</v>
      </c>
      <c r="T15" s="207" t="s">
        <v>339</v>
      </c>
      <c r="U15" s="207" t="s">
        <v>339</v>
      </c>
      <c r="V15" s="207" t="s">
        <v>339</v>
      </c>
      <c r="W15" s="207" t="s">
        <v>339</v>
      </c>
      <c r="X15" s="207" t="s">
        <v>339</v>
      </c>
      <c r="Y15" s="207" t="s">
        <v>339</v>
      </c>
      <c r="Z15" s="214" t="s">
        <v>339</v>
      </c>
      <c r="AA15" s="151" t="s">
        <v>339</v>
      </c>
      <c r="AB15" s="152"/>
      <c r="AC15" s="2">
        <v>13</v>
      </c>
      <c r="AD15" s="151" t="s">
        <v>339</v>
      </c>
      <c r="AE15" s="253"/>
      <c r="AF15" s="1"/>
    </row>
    <row r="16" spans="1:32" ht="11.25" customHeight="1">
      <c r="A16" s="215">
        <v>14</v>
      </c>
      <c r="B16" s="207" t="s">
        <v>339</v>
      </c>
      <c r="C16" s="207" t="s">
        <v>339</v>
      </c>
      <c r="D16" s="207" t="s">
        <v>339</v>
      </c>
      <c r="E16" s="207" t="s">
        <v>339</v>
      </c>
      <c r="F16" s="207" t="s">
        <v>339</v>
      </c>
      <c r="G16" s="207" t="s">
        <v>339</v>
      </c>
      <c r="H16" s="207" t="s">
        <v>339</v>
      </c>
      <c r="I16" s="207" t="s">
        <v>339</v>
      </c>
      <c r="J16" s="207" t="s">
        <v>339</v>
      </c>
      <c r="K16" s="207" t="s">
        <v>339</v>
      </c>
      <c r="L16" s="207" t="s">
        <v>339</v>
      </c>
      <c r="M16" s="207" t="s">
        <v>339</v>
      </c>
      <c r="N16" s="207" t="s">
        <v>339</v>
      </c>
      <c r="O16" s="207" t="s">
        <v>339</v>
      </c>
      <c r="P16" s="207" t="s">
        <v>339</v>
      </c>
      <c r="Q16" s="207" t="s">
        <v>339</v>
      </c>
      <c r="R16" s="207" t="s">
        <v>339</v>
      </c>
      <c r="S16" s="207" t="s">
        <v>339</v>
      </c>
      <c r="T16" s="207" t="s">
        <v>339</v>
      </c>
      <c r="U16" s="207" t="s">
        <v>339</v>
      </c>
      <c r="V16" s="207" t="s">
        <v>339</v>
      </c>
      <c r="W16" s="207" t="s">
        <v>339</v>
      </c>
      <c r="X16" s="207" t="s">
        <v>339</v>
      </c>
      <c r="Y16" s="207" t="s">
        <v>339</v>
      </c>
      <c r="Z16" s="214" t="s">
        <v>339</v>
      </c>
      <c r="AA16" s="151" t="s">
        <v>339</v>
      </c>
      <c r="AB16" s="152"/>
      <c r="AC16" s="2">
        <v>14</v>
      </c>
      <c r="AD16" s="151" t="s">
        <v>339</v>
      </c>
      <c r="AE16" s="253"/>
      <c r="AF16" s="1"/>
    </row>
    <row r="17" spans="1:32" ht="11.25" customHeight="1">
      <c r="A17" s="215">
        <v>15</v>
      </c>
      <c r="B17" s="207" t="s">
        <v>339</v>
      </c>
      <c r="C17" s="207" t="s">
        <v>339</v>
      </c>
      <c r="D17" s="207" t="s">
        <v>339</v>
      </c>
      <c r="E17" s="207" t="s">
        <v>339</v>
      </c>
      <c r="F17" s="207" t="s">
        <v>339</v>
      </c>
      <c r="G17" s="207" t="s">
        <v>339</v>
      </c>
      <c r="H17" s="207" t="s">
        <v>339</v>
      </c>
      <c r="I17" s="207" t="s">
        <v>339</v>
      </c>
      <c r="J17" s="207" t="s">
        <v>339</v>
      </c>
      <c r="K17" s="207" t="s">
        <v>339</v>
      </c>
      <c r="L17" s="207" t="s">
        <v>339</v>
      </c>
      <c r="M17" s="207" t="s">
        <v>339</v>
      </c>
      <c r="N17" s="207" t="s">
        <v>339</v>
      </c>
      <c r="O17" s="207" t="s">
        <v>339</v>
      </c>
      <c r="P17" s="207" t="s">
        <v>339</v>
      </c>
      <c r="Q17" s="207" t="s">
        <v>339</v>
      </c>
      <c r="R17" s="207" t="s">
        <v>339</v>
      </c>
      <c r="S17" s="207" t="s">
        <v>339</v>
      </c>
      <c r="T17" s="207" t="s">
        <v>339</v>
      </c>
      <c r="U17" s="207" t="s">
        <v>339</v>
      </c>
      <c r="V17" s="207" t="s">
        <v>339</v>
      </c>
      <c r="W17" s="207" t="s">
        <v>339</v>
      </c>
      <c r="X17" s="207" t="s">
        <v>339</v>
      </c>
      <c r="Y17" s="207" t="s">
        <v>339</v>
      </c>
      <c r="Z17" s="214" t="s">
        <v>339</v>
      </c>
      <c r="AA17" s="151" t="s">
        <v>339</v>
      </c>
      <c r="AB17" s="152"/>
      <c r="AC17" s="2">
        <v>15</v>
      </c>
      <c r="AD17" s="151" t="s">
        <v>339</v>
      </c>
      <c r="AE17" s="253"/>
      <c r="AF17" s="1"/>
    </row>
    <row r="18" spans="1:32" ht="11.25" customHeight="1">
      <c r="A18" s="215">
        <v>16</v>
      </c>
      <c r="B18" s="207" t="s">
        <v>339</v>
      </c>
      <c r="C18" s="207" t="s">
        <v>339</v>
      </c>
      <c r="D18" s="207" t="s">
        <v>339</v>
      </c>
      <c r="E18" s="207" t="s">
        <v>339</v>
      </c>
      <c r="F18" s="207" t="s">
        <v>339</v>
      </c>
      <c r="G18" s="207" t="s">
        <v>339</v>
      </c>
      <c r="H18" s="207" t="s">
        <v>339</v>
      </c>
      <c r="I18" s="207" t="s">
        <v>339</v>
      </c>
      <c r="J18" s="207" t="s">
        <v>339</v>
      </c>
      <c r="K18" s="207" t="s">
        <v>339</v>
      </c>
      <c r="L18" s="207" t="s">
        <v>339</v>
      </c>
      <c r="M18" s="207" t="s">
        <v>339</v>
      </c>
      <c r="N18" s="207" t="s">
        <v>339</v>
      </c>
      <c r="O18" s="207" t="s">
        <v>339</v>
      </c>
      <c r="P18" s="207" t="s">
        <v>339</v>
      </c>
      <c r="Q18" s="207" t="s">
        <v>339</v>
      </c>
      <c r="R18" s="207" t="s">
        <v>339</v>
      </c>
      <c r="S18" s="207" t="s">
        <v>339</v>
      </c>
      <c r="T18" s="207" t="s">
        <v>339</v>
      </c>
      <c r="U18" s="207" t="s">
        <v>339</v>
      </c>
      <c r="V18" s="207" t="s">
        <v>339</v>
      </c>
      <c r="W18" s="207" t="s">
        <v>339</v>
      </c>
      <c r="X18" s="207" t="s">
        <v>339</v>
      </c>
      <c r="Y18" s="207" t="s">
        <v>339</v>
      </c>
      <c r="Z18" s="214" t="s">
        <v>339</v>
      </c>
      <c r="AA18" s="151" t="s">
        <v>339</v>
      </c>
      <c r="AB18" s="152"/>
      <c r="AC18" s="2">
        <v>16</v>
      </c>
      <c r="AD18" s="151" t="s">
        <v>339</v>
      </c>
      <c r="AE18" s="253"/>
      <c r="AF18" s="1"/>
    </row>
    <row r="19" spans="1:32" ht="11.25" customHeight="1">
      <c r="A19" s="215">
        <v>17</v>
      </c>
      <c r="B19" s="207" t="s">
        <v>339</v>
      </c>
      <c r="C19" s="207" t="s">
        <v>339</v>
      </c>
      <c r="D19" s="207" t="s">
        <v>339</v>
      </c>
      <c r="E19" s="207" t="s">
        <v>339</v>
      </c>
      <c r="F19" s="207" t="s">
        <v>339</v>
      </c>
      <c r="G19" s="207" t="s">
        <v>339</v>
      </c>
      <c r="H19" s="207" t="s">
        <v>339</v>
      </c>
      <c r="I19" s="207" t="s">
        <v>339</v>
      </c>
      <c r="J19" s="207" t="s">
        <v>339</v>
      </c>
      <c r="K19" s="207" t="s">
        <v>339</v>
      </c>
      <c r="L19" s="207" t="s">
        <v>339</v>
      </c>
      <c r="M19" s="207" t="s">
        <v>339</v>
      </c>
      <c r="N19" s="207" t="s">
        <v>339</v>
      </c>
      <c r="O19" s="207" t="s">
        <v>339</v>
      </c>
      <c r="P19" s="207" t="s">
        <v>339</v>
      </c>
      <c r="Q19" s="207" t="s">
        <v>339</v>
      </c>
      <c r="R19" s="207" t="s">
        <v>339</v>
      </c>
      <c r="S19" s="207" t="s">
        <v>339</v>
      </c>
      <c r="T19" s="207" t="s">
        <v>339</v>
      </c>
      <c r="U19" s="207" t="s">
        <v>339</v>
      </c>
      <c r="V19" s="207" t="s">
        <v>339</v>
      </c>
      <c r="W19" s="207" t="s">
        <v>339</v>
      </c>
      <c r="X19" s="207" t="s">
        <v>339</v>
      </c>
      <c r="Y19" s="207" t="s">
        <v>339</v>
      </c>
      <c r="Z19" s="214" t="s">
        <v>339</v>
      </c>
      <c r="AA19" s="151" t="s">
        <v>339</v>
      </c>
      <c r="AB19" s="152"/>
      <c r="AC19" s="2">
        <v>17</v>
      </c>
      <c r="AD19" s="151" t="s">
        <v>339</v>
      </c>
      <c r="AE19" s="253"/>
      <c r="AF19" s="1"/>
    </row>
    <row r="20" spans="1:32" ht="11.25" customHeight="1">
      <c r="A20" s="215">
        <v>18</v>
      </c>
      <c r="B20" s="207" t="s">
        <v>339</v>
      </c>
      <c r="C20" s="207" t="s">
        <v>339</v>
      </c>
      <c r="D20" s="207" t="s">
        <v>339</v>
      </c>
      <c r="E20" s="207" t="s">
        <v>339</v>
      </c>
      <c r="F20" s="207" t="s">
        <v>339</v>
      </c>
      <c r="G20" s="207" t="s">
        <v>339</v>
      </c>
      <c r="H20" s="207" t="s">
        <v>339</v>
      </c>
      <c r="I20" s="207" t="s">
        <v>339</v>
      </c>
      <c r="J20" s="207" t="s">
        <v>339</v>
      </c>
      <c r="K20" s="207" t="s">
        <v>339</v>
      </c>
      <c r="L20" s="207" t="s">
        <v>339</v>
      </c>
      <c r="M20" s="207" t="s">
        <v>339</v>
      </c>
      <c r="N20" s="207" t="s">
        <v>339</v>
      </c>
      <c r="O20" s="207" t="s">
        <v>339</v>
      </c>
      <c r="P20" s="207" t="s">
        <v>339</v>
      </c>
      <c r="Q20" s="207" t="s">
        <v>339</v>
      </c>
      <c r="R20" s="207" t="s">
        <v>339</v>
      </c>
      <c r="S20" s="207" t="s">
        <v>339</v>
      </c>
      <c r="T20" s="207" t="s">
        <v>339</v>
      </c>
      <c r="U20" s="207" t="s">
        <v>339</v>
      </c>
      <c r="V20" s="207" t="s">
        <v>339</v>
      </c>
      <c r="W20" s="207" t="s">
        <v>339</v>
      </c>
      <c r="X20" s="207" t="s">
        <v>339</v>
      </c>
      <c r="Y20" s="207" t="s">
        <v>339</v>
      </c>
      <c r="Z20" s="214" t="s">
        <v>339</v>
      </c>
      <c r="AA20" s="151" t="s">
        <v>339</v>
      </c>
      <c r="AB20" s="152"/>
      <c r="AC20" s="2">
        <v>18</v>
      </c>
      <c r="AD20" s="151" t="s">
        <v>339</v>
      </c>
      <c r="AE20" s="253"/>
      <c r="AF20" s="1"/>
    </row>
    <row r="21" spans="1:32" ht="11.25" customHeight="1">
      <c r="A21" s="215">
        <v>19</v>
      </c>
      <c r="B21" s="207" t="s">
        <v>339</v>
      </c>
      <c r="C21" s="207" t="s">
        <v>339</v>
      </c>
      <c r="D21" s="207" t="s">
        <v>339</v>
      </c>
      <c r="E21" s="207" t="s">
        <v>339</v>
      </c>
      <c r="F21" s="207" t="s">
        <v>339</v>
      </c>
      <c r="G21" s="207" t="s">
        <v>339</v>
      </c>
      <c r="H21" s="207" t="s">
        <v>339</v>
      </c>
      <c r="I21" s="207" t="s">
        <v>339</v>
      </c>
      <c r="J21" s="207" t="s">
        <v>339</v>
      </c>
      <c r="K21" s="207" t="s">
        <v>339</v>
      </c>
      <c r="L21" s="207" t="s">
        <v>339</v>
      </c>
      <c r="M21" s="207" t="s">
        <v>339</v>
      </c>
      <c r="N21" s="207" t="s">
        <v>339</v>
      </c>
      <c r="O21" s="207" t="s">
        <v>339</v>
      </c>
      <c r="P21" s="207" t="s">
        <v>339</v>
      </c>
      <c r="Q21" s="207">
        <v>18.399999618530273</v>
      </c>
      <c r="R21" s="207">
        <v>18.329999923706055</v>
      </c>
      <c r="S21" s="207">
        <v>18.219999313354492</v>
      </c>
      <c r="T21" s="207">
        <v>18.18000030517578</v>
      </c>
      <c r="U21" s="207">
        <v>18.170000076293945</v>
      </c>
      <c r="V21" s="207">
        <v>18.049999237060547</v>
      </c>
      <c r="W21" s="207">
        <v>18.1299991607666</v>
      </c>
      <c r="X21" s="207">
        <v>18.100000381469727</v>
      </c>
      <c r="Y21" s="207">
        <v>18.100000381469727</v>
      </c>
      <c r="Z21" s="214" t="s">
        <v>339</v>
      </c>
      <c r="AA21" s="151" t="s">
        <v>339</v>
      </c>
      <c r="AB21" s="152"/>
      <c r="AC21" s="2">
        <v>19</v>
      </c>
      <c r="AD21" s="151" t="s">
        <v>339</v>
      </c>
      <c r="AE21" s="253"/>
      <c r="AF21" s="1"/>
    </row>
    <row r="22" spans="1:32" ht="11.25" customHeight="1">
      <c r="A22" s="223">
        <v>20</v>
      </c>
      <c r="B22" s="209">
        <v>18.049999237060547</v>
      </c>
      <c r="C22" s="209">
        <v>18.040000915527344</v>
      </c>
      <c r="D22" s="209">
        <v>17.969999313354492</v>
      </c>
      <c r="E22" s="209">
        <v>17.940000534057617</v>
      </c>
      <c r="F22" s="209">
        <v>18.020000457763672</v>
      </c>
      <c r="G22" s="209">
        <v>18.110000610351562</v>
      </c>
      <c r="H22" s="209">
        <v>18.270000457763672</v>
      </c>
      <c r="I22" s="209">
        <v>19.1299991607666</v>
      </c>
      <c r="J22" s="209">
        <v>19.760000228881836</v>
      </c>
      <c r="K22" s="209">
        <v>20.020000457763672</v>
      </c>
      <c r="L22" s="209">
        <v>20.100000381469727</v>
      </c>
      <c r="M22" s="209">
        <v>20.309999465942383</v>
      </c>
      <c r="N22" s="209">
        <v>19.59000015258789</v>
      </c>
      <c r="O22" s="209">
        <v>20.100000381469727</v>
      </c>
      <c r="P22" s="209">
        <v>20.329999923706055</v>
      </c>
      <c r="Q22" s="209">
        <v>20.489999771118164</v>
      </c>
      <c r="R22" s="209">
        <v>20.309999465942383</v>
      </c>
      <c r="S22" s="209">
        <v>20.219999313354492</v>
      </c>
      <c r="T22" s="209">
        <v>19.739999771118164</v>
      </c>
      <c r="U22" s="209">
        <v>19.670000076293945</v>
      </c>
      <c r="V22" s="209">
        <v>19.43000030517578</v>
      </c>
      <c r="W22" s="209">
        <v>19.520000457763672</v>
      </c>
      <c r="X22" s="209">
        <v>19.290000915527344</v>
      </c>
      <c r="Y22" s="209">
        <v>18.530000686645508</v>
      </c>
      <c r="Z22" s="224">
        <f aca="true" t="shared" si="0" ref="Z22:Z33">AVERAGE(B22:Y22)</f>
        <v>19.289166768391926</v>
      </c>
      <c r="AA22" s="157">
        <v>20.690000534057617</v>
      </c>
      <c r="AB22" s="210" t="s">
        <v>341</v>
      </c>
      <c r="AC22" s="211">
        <v>20</v>
      </c>
      <c r="AD22" s="157">
        <v>17.899999618530273</v>
      </c>
      <c r="AE22" s="254" t="s">
        <v>342</v>
      </c>
      <c r="AF22" s="1"/>
    </row>
    <row r="23" spans="1:32" ht="11.25" customHeight="1">
      <c r="A23" s="215">
        <v>21</v>
      </c>
      <c r="B23" s="207">
        <v>19.200000762939453</v>
      </c>
      <c r="C23" s="207">
        <v>19.010000228881836</v>
      </c>
      <c r="D23" s="207">
        <v>18.739999771118164</v>
      </c>
      <c r="E23" s="207">
        <v>19.09000015258789</v>
      </c>
      <c r="F23" s="207">
        <v>19.649999618530273</v>
      </c>
      <c r="G23" s="207">
        <v>20.389999389648438</v>
      </c>
      <c r="H23" s="207">
        <v>21.420000076293945</v>
      </c>
      <c r="I23" s="207">
        <v>23.520000457763672</v>
      </c>
      <c r="J23" s="207">
        <v>25.940000534057617</v>
      </c>
      <c r="K23" s="207">
        <v>28.450000762939453</v>
      </c>
      <c r="L23" s="207">
        <v>29.84000015258789</v>
      </c>
      <c r="M23" s="207">
        <v>27.709999084472656</v>
      </c>
      <c r="N23" s="207">
        <v>29.5</v>
      </c>
      <c r="O23" s="207">
        <v>30.1200008392334</v>
      </c>
      <c r="P23" s="207">
        <v>29.170000076293945</v>
      </c>
      <c r="Q23" s="207">
        <v>26.850000381469727</v>
      </c>
      <c r="R23" s="207">
        <v>25.760000228881836</v>
      </c>
      <c r="S23" s="207">
        <v>24.989999771118164</v>
      </c>
      <c r="T23" s="207">
        <v>22.459999084472656</v>
      </c>
      <c r="U23" s="207">
        <v>21.420000076293945</v>
      </c>
      <c r="V23" s="207">
        <v>20.84000015258789</v>
      </c>
      <c r="W23" s="207">
        <v>20.670000076293945</v>
      </c>
      <c r="X23" s="207">
        <v>20.530000686645508</v>
      </c>
      <c r="Y23" s="207">
        <v>20.469999313354492</v>
      </c>
      <c r="Z23" s="214">
        <f t="shared" si="0"/>
        <v>23.572500069936115</v>
      </c>
      <c r="AA23" s="151">
        <v>30.309999465942383</v>
      </c>
      <c r="AB23" s="152" t="s">
        <v>105</v>
      </c>
      <c r="AC23" s="2">
        <v>21</v>
      </c>
      <c r="AD23" s="151">
        <v>18.459999084472656</v>
      </c>
      <c r="AE23" s="253" t="s">
        <v>343</v>
      </c>
      <c r="AF23" s="1"/>
    </row>
    <row r="24" spans="1:32" ht="11.25" customHeight="1">
      <c r="A24" s="215">
        <v>22</v>
      </c>
      <c r="B24" s="207">
        <v>20.420000076293945</v>
      </c>
      <c r="C24" s="207">
        <v>20.15999984741211</v>
      </c>
      <c r="D24" s="207">
        <v>20.139999389648438</v>
      </c>
      <c r="E24" s="207">
        <v>20.219999313354492</v>
      </c>
      <c r="F24" s="207">
        <v>20.549999237060547</v>
      </c>
      <c r="G24" s="207">
        <v>21.149999618530273</v>
      </c>
      <c r="H24" s="207">
        <v>22.139999389648438</v>
      </c>
      <c r="I24" s="207">
        <v>25.25</v>
      </c>
      <c r="J24" s="207">
        <v>27.299999237060547</v>
      </c>
      <c r="K24" s="207">
        <v>28.030000686645508</v>
      </c>
      <c r="L24" s="207">
        <v>28.239999771118164</v>
      </c>
      <c r="M24" s="207">
        <v>28.15999984741211</v>
      </c>
      <c r="N24" s="207">
        <v>29.110000610351562</v>
      </c>
      <c r="O24" s="207">
        <v>28.770000457763672</v>
      </c>
      <c r="P24" s="207">
        <v>28.040000915527344</v>
      </c>
      <c r="Q24" s="207">
        <v>26.5</v>
      </c>
      <c r="R24" s="207">
        <v>25.200000762939453</v>
      </c>
      <c r="S24" s="207">
        <v>23.780000686645508</v>
      </c>
      <c r="T24" s="207">
        <v>23.780000686645508</v>
      </c>
      <c r="U24" s="207">
        <v>24.06999969482422</v>
      </c>
      <c r="V24" s="207">
        <v>23.31999969482422</v>
      </c>
      <c r="W24" s="207">
        <v>22.719999313354492</v>
      </c>
      <c r="X24" s="207">
        <v>23.059999465942383</v>
      </c>
      <c r="Y24" s="207">
        <v>24.059999465942383</v>
      </c>
      <c r="Z24" s="214">
        <f t="shared" si="0"/>
        <v>24.340416590372723</v>
      </c>
      <c r="AA24" s="151">
        <v>30.209999084472656</v>
      </c>
      <c r="AB24" s="152" t="s">
        <v>344</v>
      </c>
      <c r="AC24" s="2">
        <v>22</v>
      </c>
      <c r="AD24" s="151">
        <v>19.90999984741211</v>
      </c>
      <c r="AE24" s="253" t="s">
        <v>195</v>
      </c>
      <c r="AF24" s="1"/>
    </row>
    <row r="25" spans="1:32" ht="11.25" customHeight="1">
      <c r="A25" s="215">
        <v>23</v>
      </c>
      <c r="B25" s="207">
        <v>24.010000228881836</v>
      </c>
      <c r="C25" s="207">
        <v>23.809999465942383</v>
      </c>
      <c r="D25" s="207">
        <v>23.649999618530273</v>
      </c>
      <c r="E25" s="207">
        <v>23.200000762939453</v>
      </c>
      <c r="F25" s="207">
        <v>22.81999969482422</v>
      </c>
      <c r="G25" s="207">
        <v>23.719999313354492</v>
      </c>
      <c r="H25" s="207">
        <v>24.389999389648438</v>
      </c>
      <c r="I25" s="207">
        <v>27.31999969482422</v>
      </c>
      <c r="J25" s="207">
        <v>26.520000457763672</v>
      </c>
      <c r="K25" s="207">
        <v>29.780000686645508</v>
      </c>
      <c r="L25" s="207">
        <v>31.549999237060547</v>
      </c>
      <c r="M25" s="207">
        <v>31.6299991607666</v>
      </c>
      <c r="N25" s="207">
        <v>32.2400016784668</v>
      </c>
      <c r="O25" s="207">
        <v>31.309999465942383</v>
      </c>
      <c r="P25" s="207">
        <v>29.469999313354492</v>
      </c>
      <c r="Q25" s="207">
        <v>28.020000457763672</v>
      </c>
      <c r="R25" s="207">
        <v>27.010000228881836</v>
      </c>
      <c r="S25" s="207">
        <v>26.389999389648438</v>
      </c>
      <c r="T25" s="207">
        <v>25.479999542236328</v>
      </c>
      <c r="U25" s="207">
        <v>25.09000015258789</v>
      </c>
      <c r="V25" s="207">
        <v>24.84000015258789</v>
      </c>
      <c r="W25" s="207">
        <v>23.799999237060547</v>
      </c>
      <c r="X25" s="207">
        <v>23.549999237060547</v>
      </c>
      <c r="Y25" s="207">
        <v>22.81999969482422</v>
      </c>
      <c r="Z25" s="214">
        <f t="shared" si="0"/>
        <v>26.35083317756653</v>
      </c>
      <c r="AA25" s="151">
        <v>32.709999084472656</v>
      </c>
      <c r="AB25" s="152" t="s">
        <v>127</v>
      </c>
      <c r="AC25" s="2">
        <v>23</v>
      </c>
      <c r="AD25" s="151">
        <v>22.700000762939453</v>
      </c>
      <c r="AE25" s="253" t="s">
        <v>345</v>
      </c>
      <c r="AF25" s="1"/>
    </row>
    <row r="26" spans="1:32" ht="11.25" customHeight="1">
      <c r="A26" s="215">
        <v>24</v>
      </c>
      <c r="B26" s="207">
        <v>22.639999389648438</v>
      </c>
      <c r="C26" s="207">
        <v>23.040000915527344</v>
      </c>
      <c r="D26" s="207">
        <v>22.309999465942383</v>
      </c>
      <c r="E26" s="207">
        <v>22.299999237060547</v>
      </c>
      <c r="F26" s="207">
        <v>22.350000381469727</v>
      </c>
      <c r="G26" s="207">
        <v>22.68000030517578</v>
      </c>
      <c r="H26" s="207">
        <v>24.600000381469727</v>
      </c>
      <c r="I26" s="207">
        <v>26.889999389648438</v>
      </c>
      <c r="J26" s="207">
        <v>29.309999465942383</v>
      </c>
      <c r="K26" s="207">
        <v>29.760000228881836</v>
      </c>
      <c r="L26" s="207">
        <v>30.059999465942383</v>
      </c>
      <c r="M26" s="207">
        <v>30.579999923706055</v>
      </c>
      <c r="N26" s="207">
        <v>30.270000457763672</v>
      </c>
      <c r="O26" s="207">
        <v>29.780000686645508</v>
      </c>
      <c r="P26" s="207">
        <v>28.110000610351562</v>
      </c>
      <c r="Q26" s="207">
        <v>26.209999084472656</v>
      </c>
      <c r="R26" s="207">
        <v>24.639999389648438</v>
      </c>
      <c r="S26" s="207">
        <v>23.31999969482422</v>
      </c>
      <c r="T26" s="207">
        <v>22.010000228881836</v>
      </c>
      <c r="U26" s="207">
        <v>21.579999923706055</v>
      </c>
      <c r="V26" s="207">
        <v>21.770000457763672</v>
      </c>
      <c r="W26" s="207">
        <v>21.709999084472656</v>
      </c>
      <c r="X26" s="207">
        <v>21.06999969482422</v>
      </c>
      <c r="Y26" s="207">
        <v>21.56999969482422</v>
      </c>
      <c r="Z26" s="214">
        <f t="shared" si="0"/>
        <v>24.93999989827474</v>
      </c>
      <c r="AA26" s="151">
        <v>31.260000228881836</v>
      </c>
      <c r="AB26" s="152" t="s">
        <v>346</v>
      </c>
      <c r="AC26" s="2">
        <v>24</v>
      </c>
      <c r="AD26" s="151">
        <v>20.920000076293945</v>
      </c>
      <c r="AE26" s="253" t="s">
        <v>166</v>
      </c>
      <c r="AF26" s="1"/>
    </row>
    <row r="27" spans="1:32" ht="11.25" customHeight="1">
      <c r="A27" s="215">
        <v>25</v>
      </c>
      <c r="B27" s="207">
        <v>21.09000015258789</v>
      </c>
      <c r="C27" s="207">
        <v>20.989999771118164</v>
      </c>
      <c r="D27" s="207">
        <v>20.889999389648438</v>
      </c>
      <c r="E27" s="207">
        <v>20.809999465942383</v>
      </c>
      <c r="F27" s="207">
        <v>20.700000762939453</v>
      </c>
      <c r="G27" s="207">
        <v>21.399999618530273</v>
      </c>
      <c r="H27" s="207">
        <v>23.1299991607666</v>
      </c>
      <c r="I27" s="207">
        <v>25.90999984741211</v>
      </c>
      <c r="J27" s="207">
        <v>28.139999389648438</v>
      </c>
      <c r="K27" s="207">
        <v>28.649999618530273</v>
      </c>
      <c r="L27" s="207">
        <v>28.280000686645508</v>
      </c>
      <c r="M27" s="207">
        <v>28.170000076293945</v>
      </c>
      <c r="N27" s="207">
        <v>28.8799991607666</v>
      </c>
      <c r="O27" s="207">
        <v>27.739999771118164</v>
      </c>
      <c r="P27" s="207">
        <v>28.34000015258789</v>
      </c>
      <c r="Q27" s="207">
        <v>26.639999389648438</v>
      </c>
      <c r="R27" s="207">
        <v>25.639999389648438</v>
      </c>
      <c r="S27" s="207">
        <v>24.3799991607666</v>
      </c>
      <c r="T27" s="207">
        <v>23.75</v>
      </c>
      <c r="U27" s="207">
        <v>22.940000534057617</v>
      </c>
      <c r="V27" s="207">
        <v>22.290000915527344</v>
      </c>
      <c r="W27" s="207">
        <v>21.59000015258789</v>
      </c>
      <c r="X27" s="207">
        <v>21.969999313354492</v>
      </c>
      <c r="Y27" s="207">
        <v>21.979999542236328</v>
      </c>
      <c r="Z27" s="214">
        <f t="shared" si="0"/>
        <v>24.34583314259847</v>
      </c>
      <c r="AA27" s="151">
        <v>30.31999969482422</v>
      </c>
      <c r="AB27" s="152" t="s">
        <v>347</v>
      </c>
      <c r="AC27" s="2">
        <v>25</v>
      </c>
      <c r="AD27" s="151">
        <v>20.56999969482422</v>
      </c>
      <c r="AE27" s="253" t="s">
        <v>348</v>
      </c>
      <c r="AF27" s="1"/>
    </row>
    <row r="28" spans="1:32" ht="11.25" customHeight="1">
      <c r="A28" s="215">
        <v>26</v>
      </c>
      <c r="B28" s="207">
        <v>22.110000610351562</v>
      </c>
      <c r="C28" s="207">
        <v>22.110000610351562</v>
      </c>
      <c r="D28" s="207">
        <v>22.3799991607666</v>
      </c>
      <c r="E28" s="207">
        <v>22.309999465942383</v>
      </c>
      <c r="F28" s="207">
        <v>22.40999984741211</v>
      </c>
      <c r="G28" s="207">
        <v>22.75</v>
      </c>
      <c r="H28" s="207">
        <v>23.3799991607666</v>
      </c>
      <c r="I28" s="207">
        <v>24.020000457763672</v>
      </c>
      <c r="J28" s="207">
        <v>26.969999313354492</v>
      </c>
      <c r="K28" s="207">
        <v>26.65999984741211</v>
      </c>
      <c r="L28" s="207">
        <v>27.389999389648438</v>
      </c>
      <c r="M28" s="207">
        <v>27.770000457763672</v>
      </c>
      <c r="N28" s="207">
        <v>26.15999984741211</v>
      </c>
      <c r="O28" s="207">
        <v>26.1299991607666</v>
      </c>
      <c r="P28" s="207">
        <v>25.610000610351562</v>
      </c>
      <c r="Q28" s="207">
        <v>25.020000457763672</v>
      </c>
      <c r="R28" s="207">
        <v>24.399999618530273</v>
      </c>
      <c r="S28" s="207">
        <v>23.6200008392334</v>
      </c>
      <c r="T28" s="207">
        <v>22.389999389648438</v>
      </c>
      <c r="U28" s="207">
        <v>22.09000015258789</v>
      </c>
      <c r="V28" s="207">
        <v>22.270000457763672</v>
      </c>
      <c r="W28" s="207">
        <v>21.899999618530273</v>
      </c>
      <c r="X28" s="207">
        <v>21.40999984741211</v>
      </c>
      <c r="Y28" s="207">
        <v>21.18000030517578</v>
      </c>
      <c r="Z28" s="214">
        <f t="shared" si="0"/>
        <v>23.85166660944621</v>
      </c>
      <c r="AA28" s="151">
        <v>28.309999465942383</v>
      </c>
      <c r="AB28" s="152" t="s">
        <v>349</v>
      </c>
      <c r="AC28" s="2">
        <v>26</v>
      </c>
      <c r="AD28" s="151">
        <v>21.020000457763672</v>
      </c>
      <c r="AE28" s="253" t="s">
        <v>350</v>
      </c>
      <c r="AF28" s="1"/>
    </row>
    <row r="29" spans="1:32" ht="11.25" customHeight="1">
      <c r="A29" s="215">
        <v>27</v>
      </c>
      <c r="B29" s="207">
        <v>21.079999923706055</v>
      </c>
      <c r="C29" s="207">
        <v>20.81999969482422</v>
      </c>
      <c r="D29" s="207">
        <v>21.459999084472656</v>
      </c>
      <c r="E29" s="207">
        <v>21.309999465942383</v>
      </c>
      <c r="F29" s="207">
        <v>20.850000381469727</v>
      </c>
      <c r="G29" s="207">
        <v>20.270000457763672</v>
      </c>
      <c r="H29" s="207">
        <v>20.770000457763672</v>
      </c>
      <c r="I29" s="207">
        <v>21.079999923706055</v>
      </c>
      <c r="J29" s="207">
        <v>20.950000762939453</v>
      </c>
      <c r="K29" s="207">
        <v>20.889999389648438</v>
      </c>
      <c r="L29" s="207">
        <v>21.68000030517578</v>
      </c>
      <c r="M29" s="207">
        <v>20</v>
      </c>
      <c r="N29" s="207">
        <v>20.3799991607666</v>
      </c>
      <c r="O29" s="207">
        <v>22.309999465942383</v>
      </c>
      <c r="P29" s="207">
        <v>19.790000915527344</v>
      </c>
      <c r="Q29" s="207">
        <v>19.6299991607666</v>
      </c>
      <c r="R29" s="207">
        <v>19.350000381469727</v>
      </c>
      <c r="S29" s="207">
        <v>19.200000762939453</v>
      </c>
      <c r="T29" s="207">
        <v>19.579999923706055</v>
      </c>
      <c r="U29" s="207">
        <v>19.579999923706055</v>
      </c>
      <c r="V29" s="207">
        <v>19.190000534057617</v>
      </c>
      <c r="W29" s="207">
        <v>19.510000228881836</v>
      </c>
      <c r="X29" s="207">
        <v>18.860000610351562</v>
      </c>
      <c r="Y29" s="207">
        <v>18.440000534057617</v>
      </c>
      <c r="Z29" s="214">
        <f t="shared" si="0"/>
        <v>20.290833393732708</v>
      </c>
      <c r="AA29" s="151">
        <v>22.530000686645508</v>
      </c>
      <c r="AB29" s="152" t="s">
        <v>351</v>
      </c>
      <c r="AC29" s="2">
        <v>27</v>
      </c>
      <c r="AD29" s="151">
        <v>18.299999237060547</v>
      </c>
      <c r="AE29" s="253" t="s">
        <v>184</v>
      </c>
      <c r="AF29" s="1"/>
    </row>
    <row r="30" spans="1:32" ht="11.25" customHeight="1">
      <c r="A30" s="215">
        <v>28</v>
      </c>
      <c r="B30" s="207">
        <v>18.799999237060547</v>
      </c>
      <c r="C30" s="207">
        <v>18.5</v>
      </c>
      <c r="D30" s="207">
        <v>18.309999465942383</v>
      </c>
      <c r="E30" s="207">
        <v>18.540000915527344</v>
      </c>
      <c r="F30" s="207">
        <v>18.559999465942383</v>
      </c>
      <c r="G30" s="207">
        <v>18.579999923706055</v>
      </c>
      <c r="H30" s="207">
        <v>18.5</v>
      </c>
      <c r="I30" s="207">
        <v>19.360000610351562</v>
      </c>
      <c r="J30" s="207">
        <v>19.8799991607666</v>
      </c>
      <c r="K30" s="207">
        <v>20.639999389648438</v>
      </c>
      <c r="L30" s="207">
        <v>20.040000915527344</v>
      </c>
      <c r="M30" s="207">
        <v>20.09000015258789</v>
      </c>
      <c r="N30" s="207">
        <v>20.479999542236328</v>
      </c>
      <c r="O30" s="207">
        <v>20.440000534057617</v>
      </c>
      <c r="P30" s="207">
        <v>20.739999771118164</v>
      </c>
      <c r="Q30" s="207">
        <v>20.260000228881836</v>
      </c>
      <c r="R30" s="207">
        <v>20.670000076293945</v>
      </c>
      <c r="S30" s="207">
        <v>20.549999237060547</v>
      </c>
      <c r="T30" s="207">
        <v>20.239999771118164</v>
      </c>
      <c r="U30" s="207">
        <v>20.329999923706055</v>
      </c>
      <c r="V30" s="207">
        <v>20.389999389648438</v>
      </c>
      <c r="W30" s="207">
        <v>20.360000610351562</v>
      </c>
      <c r="X30" s="207">
        <v>20.670000076293945</v>
      </c>
      <c r="Y30" s="207">
        <v>21.09000015258789</v>
      </c>
      <c r="Z30" s="214">
        <f t="shared" si="0"/>
        <v>19.834166606267292</v>
      </c>
      <c r="AA30" s="151">
        <v>21.1200008392334</v>
      </c>
      <c r="AB30" s="152" t="s">
        <v>175</v>
      </c>
      <c r="AC30" s="2">
        <v>28</v>
      </c>
      <c r="AD30" s="151">
        <v>18.190000534057617</v>
      </c>
      <c r="AE30" s="253" t="s">
        <v>352</v>
      </c>
      <c r="AF30" s="1"/>
    </row>
    <row r="31" spans="1:32" ht="11.25" customHeight="1">
      <c r="A31" s="215">
        <v>29</v>
      </c>
      <c r="B31" s="207">
        <v>21.25</v>
      </c>
      <c r="C31" s="207">
        <v>21.610000610351562</v>
      </c>
      <c r="D31" s="207">
        <v>21.68000030517578</v>
      </c>
      <c r="E31" s="207">
        <v>21.950000762939453</v>
      </c>
      <c r="F31" s="207">
        <v>21.81999969482422</v>
      </c>
      <c r="G31" s="207">
        <v>22.010000228881836</v>
      </c>
      <c r="H31" s="207">
        <v>23.010000228881836</v>
      </c>
      <c r="I31" s="207">
        <v>25.139999389648438</v>
      </c>
      <c r="J31" s="207">
        <v>28.3700008392334</v>
      </c>
      <c r="K31" s="207">
        <v>29.290000915527344</v>
      </c>
      <c r="L31" s="207">
        <v>29.739999771118164</v>
      </c>
      <c r="M31" s="207">
        <v>29.110000610351562</v>
      </c>
      <c r="N31" s="207">
        <v>29.469999313354492</v>
      </c>
      <c r="O31" s="207">
        <v>29.93000030517578</v>
      </c>
      <c r="P31" s="207">
        <v>28.770000457763672</v>
      </c>
      <c r="Q31" s="207">
        <v>26.719999313354492</v>
      </c>
      <c r="R31" s="207">
        <v>26.229999542236328</v>
      </c>
      <c r="S31" s="207">
        <v>25.1299991607666</v>
      </c>
      <c r="T31" s="207">
        <v>24.200000762939453</v>
      </c>
      <c r="U31" s="207">
        <v>23.350000381469727</v>
      </c>
      <c r="V31" s="207">
        <v>22.709999084472656</v>
      </c>
      <c r="W31" s="207">
        <v>22.170000076293945</v>
      </c>
      <c r="X31" s="207">
        <v>22.139999389648438</v>
      </c>
      <c r="Y31" s="207">
        <v>22.280000686645508</v>
      </c>
      <c r="Z31" s="214">
        <f t="shared" si="0"/>
        <v>24.920000076293945</v>
      </c>
      <c r="AA31" s="151">
        <v>30.760000228881836</v>
      </c>
      <c r="AB31" s="152" t="s">
        <v>185</v>
      </c>
      <c r="AC31" s="2">
        <v>29</v>
      </c>
      <c r="AD31" s="151">
        <v>20.850000381469727</v>
      </c>
      <c r="AE31" s="253" t="s">
        <v>128</v>
      </c>
      <c r="AF31" s="1"/>
    </row>
    <row r="32" spans="1:32" ht="11.25" customHeight="1">
      <c r="A32" s="215">
        <v>30</v>
      </c>
      <c r="B32" s="207">
        <v>21.65999984741211</v>
      </c>
      <c r="C32" s="207">
        <v>21.110000610351562</v>
      </c>
      <c r="D32" s="207">
        <v>20.309999465942383</v>
      </c>
      <c r="E32" s="207">
        <v>19.75</v>
      </c>
      <c r="F32" s="207">
        <v>20.350000381469727</v>
      </c>
      <c r="G32" s="207">
        <v>20.729999542236328</v>
      </c>
      <c r="H32" s="207">
        <v>21.239999771118164</v>
      </c>
      <c r="I32" s="207">
        <v>21.229999542236328</v>
      </c>
      <c r="J32" s="207">
        <v>21.299999237060547</v>
      </c>
      <c r="K32" s="207">
        <v>20.06999969482422</v>
      </c>
      <c r="L32" s="207">
        <v>20.1200008392334</v>
      </c>
      <c r="M32" s="207">
        <v>20.81999969482422</v>
      </c>
      <c r="N32" s="207">
        <v>19.8700008392334</v>
      </c>
      <c r="O32" s="207">
        <v>19.520000457763672</v>
      </c>
      <c r="P32" s="207">
        <v>19.440000534057617</v>
      </c>
      <c r="Q32" s="207">
        <v>19.739999771118164</v>
      </c>
      <c r="R32" s="207">
        <v>18.719999313354492</v>
      </c>
      <c r="S32" s="207">
        <v>18.1200008392334</v>
      </c>
      <c r="T32" s="207">
        <v>17.739999771118164</v>
      </c>
      <c r="U32" s="207">
        <v>17.969999313354492</v>
      </c>
      <c r="V32" s="207">
        <v>18.290000915527344</v>
      </c>
      <c r="W32" s="207">
        <v>18.739999771118164</v>
      </c>
      <c r="X32" s="207">
        <v>18.309999465942383</v>
      </c>
      <c r="Y32" s="207">
        <v>19.020000457763672</v>
      </c>
      <c r="Z32" s="214">
        <f t="shared" si="0"/>
        <v>19.75708333651225</v>
      </c>
      <c r="AA32" s="151">
        <v>22.350000381469727</v>
      </c>
      <c r="AB32" s="152" t="s">
        <v>230</v>
      </c>
      <c r="AC32" s="2">
        <v>30</v>
      </c>
      <c r="AD32" s="151">
        <v>17.649999618530273</v>
      </c>
      <c r="AE32" s="253" t="s">
        <v>353</v>
      </c>
      <c r="AF32" s="1"/>
    </row>
    <row r="33" spans="1:32" ht="11.25" customHeight="1">
      <c r="A33" s="215">
        <v>31</v>
      </c>
      <c r="B33" s="207">
        <v>19.350000381469727</v>
      </c>
      <c r="C33" s="207">
        <v>19.350000381469727</v>
      </c>
      <c r="D33" s="207">
        <v>19.469999313354492</v>
      </c>
      <c r="E33" s="207">
        <v>19.299999237060547</v>
      </c>
      <c r="F33" s="207">
        <v>19.3700008392334</v>
      </c>
      <c r="G33" s="207">
        <v>19.3700008392334</v>
      </c>
      <c r="H33" s="207">
        <v>19.43000030517578</v>
      </c>
      <c r="I33" s="207">
        <v>20.049999237060547</v>
      </c>
      <c r="J33" s="207">
        <v>20.34000015258789</v>
      </c>
      <c r="K33" s="207">
        <v>20.84000015258789</v>
      </c>
      <c r="L33" s="207">
        <v>22.030000686645508</v>
      </c>
      <c r="M33" s="207">
        <v>22.75</v>
      </c>
      <c r="N33" s="207">
        <v>20.149999618530273</v>
      </c>
      <c r="O33" s="207">
        <v>18.829999923706055</v>
      </c>
      <c r="P33" s="207">
        <v>17.540000915527344</v>
      </c>
      <c r="Q33" s="207">
        <v>16.950000762939453</v>
      </c>
      <c r="R33" s="207">
        <v>16.75</v>
      </c>
      <c r="S33" s="207">
        <v>16.450000762939453</v>
      </c>
      <c r="T33" s="207">
        <v>16.270000457763672</v>
      </c>
      <c r="U33" s="207">
        <v>16.030000686645508</v>
      </c>
      <c r="V33" s="207">
        <v>16.6200008392334</v>
      </c>
      <c r="W33" s="207">
        <v>16.899999618530273</v>
      </c>
      <c r="X33" s="207">
        <v>17.100000381469727</v>
      </c>
      <c r="Y33" s="207">
        <v>17.149999618530273</v>
      </c>
      <c r="Z33" s="214">
        <f t="shared" si="0"/>
        <v>18.68291687965393</v>
      </c>
      <c r="AA33" s="151">
        <v>22.93000030517578</v>
      </c>
      <c r="AB33" s="152" t="s">
        <v>192</v>
      </c>
      <c r="AC33" s="2">
        <v>31</v>
      </c>
      <c r="AD33" s="151">
        <v>16</v>
      </c>
      <c r="AE33" s="253" t="s">
        <v>354</v>
      </c>
      <c r="AF33" s="1"/>
    </row>
    <row r="34" spans="1:32" ht="15" customHeight="1">
      <c r="A34" s="216" t="s">
        <v>64</v>
      </c>
      <c r="B34" s="217">
        <f aca="true" t="shared" si="1" ref="B34:Q34">AVERAGE(B3:B33)</f>
        <v>20.804999987284344</v>
      </c>
      <c r="C34" s="217">
        <f t="shared" si="1"/>
        <v>20.712500254313152</v>
      </c>
      <c r="D34" s="217">
        <f t="shared" si="1"/>
        <v>20.609166145324707</v>
      </c>
      <c r="E34" s="217">
        <f t="shared" si="1"/>
        <v>20.55999994277954</v>
      </c>
      <c r="F34" s="217">
        <f t="shared" si="1"/>
        <v>20.62083339691162</v>
      </c>
      <c r="G34" s="217">
        <f t="shared" si="1"/>
        <v>20.929999987284344</v>
      </c>
      <c r="H34" s="217">
        <f t="shared" si="1"/>
        <v>21.68999989827474</v>
      </c>
      <c r="I34" s="217">
        <f t="shared" si="1"/>
        <v>23.241666475931805</v>
      </c>
      <c r="J34" s="217">
        <f t="shared" si="1"/>
        <v>24.56499989827474</v>
      </c>
      <c r="K34" s="217">
        <f t="shared" si="1"/>
        <v>25.25666681925456</v>
      </c>
      <c r="L34" s="217">
        <f t="shared" si="1"/>
        <v>25.755833466847736</v>
      </c>
      <c r="M34" s="217">
        <f t="shared" si="1"/>
        <v>25.59166653951009</v>
      </c>
      <c r="N34" s="217">
        <f t="shared" si="1"/>
        <v>25.50833336512248</v>
      </c>
      <c r="O34" s="217">
        <f t="shared" si="1"/>
        <v>25.415000120798748</v>
      </c>
      <c r="P34" s="217">
        <f t="shared" si="1"/>
        <v>24.612500349680584</v>
      </c>
      <c r="Q34" s="217">
        <f t="shared" si="1"/>
        <v>23.186922953679012</v>
      </c>
      <c r="R34" s="217">
        <f>AVERAGE(R3:R33)</f>
        <v>22.53923064011794</v>
      </c>
      <c r="S34" s="217">
        <f aca="true" t="shared" si="2" ref="S34:Y34">AVERAGE(S3:S33)</f>
        <v>21.874615302452675</v>
      </c>
      <c r="T34" s="217">
        <f t="shared" si="2"/>
        <v>21.216923053448017</v>
      </c>
      <c r="U34" s="217">
        <f t="shared" si="2"/>
        <v>20.945384685809795</v>
      </c>
      <c r="V34" s="217">
        <f t="shared" si="2"/>
        <v>20.77000016432542</v>
      </c>
      <c r="W34" s="217">
        <f t="shared" si="2"/>
        <v>20.593845954308144</v>
      </c>
      <c r="X34" s="217">
        <f t="shared" si="2"/>
        <v>20.46615380507249</v>
      </c>
      <c r="Y34" s="217">
        <f t="shared" si="2"/>
        <v>20.51461542569674</v>
      </c>
      <c r="Z34" s="217">
        <f>AVERAGE(B3:Y33)</f>
        <v>22.38346799856886</v>
      </c>
      <c r="AA34" s="218">
        <f>(AVERAGE(最高))</f>
        <v>26.958333333333332</v>
      </c>
      <c r="AB34" s="219"/>
      <c r="AC34" s="220"/>
      <c r="AD34" s="218">
        <f>(AVERAGE(最低))</f>
        <v>19.37249994277954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65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66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67</v>
      </c>
      <c r="B38" s="201"/>
      <c r="C38" s="201"/>
      <c r="D38" s="154">
        <f>COUNTIF(mean,"&gt;=25")</f>
        <v>1</v>
      </c>
      <c r="E38" s="197"/>
      <c r="F38" s="197"/>
      <c r="G38" s="197"/>
      <c r="H38" s="197"/>
      <c r="I38" s="197"/>
    </row>
    <row r="39" spans="1:9" ht="11.25" customHeight="1">
      <c r="A39" s="198" t="s">
        <v>68</v>
      </c>
      <c r="B39" s="199"/>
      <c r="C39" s="199"/>
      <c r="D39" s="153">
        <f>COUNTIF(最低,"&lt;0")</f>
        <v>0</v>
      </c>
      <c r="E39" s="197"/>
      <c r="F39" s="197"/>
      <c r="G39" s="197"/>
      <c r="H39" s="197"/>
      <c r="I39" s="197"/>
    </row>
    <row r="40" spans="1:9" ht="11.25" customHeight="1">
      <c r="A40" s="200" t="s">
        <v>69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70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71</v>
      </c>
      <c r="B42" s="201"/>
      <c r="C42" s="201"/>
      <c r="D42" s="154">
        <f>COUNTIF(最高,"&gt;=25")</f>
        <v>7</v>
      </c>
      <c r="E42" s="197"/>
      <c r="F42" s="197"/>
      <c r="G42" s="197"/>
      <c r="H42" s="197"/>
      <c r="I42" s="197"/>
    </row>
    <row r="43" spans="1:9" ht="11.25" customHeight="1">
      <c r="A43" s="202" t="s">
        <v>72</v>
      </c>
      <c r="B43" s="203"/>
      <c r="C43" s="203"/>
      <c r="D43" s="155">
        <f>COUNTIF(最高,"&gt;=30")</f>
        <v>6</v>
      </c>
      <c r="E43" s="197"/>
      <c r="F43" s="197"/>
      <c r="G43" s="197"/>
      <c r="H43" s="197"/>
      <c r="I43" s="197"/>
    </row>
    <row r="44" spans="1:9" ht="11.25" customHeight="1">
      <c r="A44" s="197" t="s">
        <v>73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74</v>
      </c>
      <c r="B45" s="204"/>
      <c r="C45" s="204" t="s">
        <v>4</v>
      </c>
      <c r="D45" s="206" t="s">
        <v>7</v>
      </c>
      <c r="E45" s="197"/>
      <c r="F45" s="205" t="s">
        <v>75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32.709999084472656</v>
      </c>
      <c r="C46" s="259">
        <v>11</v>
      </c>
      <c r="D46" s="259" t="s">
        <v>355</v>
      </c>
      <c r="E46" s="197"/>
      <c r="F46" s="156"/>
      <c r="G46" s="157">
        <f>MIN(最低)</f>
        <v>16</v>
      </c>
      <c r="H46" s="3">
        <v>31</v>
      </c>
      <c r="I46" s="255" t="s">
        <v>354</v>
      </c>
    </row>
    <row r="47" spans="1:9" ht="11.25" customHeight="1">
      <c r="A47" s="160"/>
      <c r="B47" s="161"/>
      <c r="C47" s="158"/>
      <c r="D47" s="162"/>
      <c r="E47" s="197"/>
      <c r="F47" s="160"/>
      <c r="G47" s="161"/>
      <c r="H47" s="3"/>
      <c r="I47" s="255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9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75390625" style="0" customWidth="1"/>
    <col min="2" max="25" width="4.75390625" style="0" customWidth="1"/>
    <col min="26" max="28" width="6.25390625" style="0" customWidth="1"/>
    <col min="29" max="29" width="4.75390625" style="0" hidden="1" customWidth="1"/>
    <col min="30" max="31" width="6.25390625" style="0" customWidth="1"/>
    <col min="32" max="32" width="2.75390625" style="0" customWidth="1"/>
  </cols>
  <sheetData>
    <row r="1" spans="1:32" ht="18" customHeight="1">
      <c r="A1" s="1"/>
      <c r="B1" s="213" t="s">
        <v>0</v>
      </c>
      <c r="C1" s="213"/>
      <c r="D1" s="213"/>
      <c r="E1" s="213" t="s">
        <v>1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1"/>
      <c r="T1" s="1"/>
      <c r="U1" s="1"/>
      <c r="V1" s="1"/>
      <c r="W1" s="1"/>
      <c r="X1" s="1"/>
      <c r="Y1" s="1"/>
      <c r="Z1" s="225">
        <v>2003</v>
      </c>
      <c r="AA1" s="1" t="s">
        <v>2</v>
      </c>
      <c r="AB1" s="226">
        <v>9</v>
      </c>
      <c r="AC1" s="212"/>
      <c r="AD1" s="1" t="s">
        <v>3</v>
      </c>
      <c r="AE1" s="1"/>
      <c r="AF1" s="1"/>
    </row>
    <row r="2" spans="1:32" ht="12" customHeight="1">
      <c r="A2" s="221" t="s">
        <v>4</v>
      </c>
      <c r="B2" s="222">
        <v>1</v>
      </c>
      <c r="C2" s="222">
        <v>2</v>
      </c>
      <c r="D2" s="222">
        <v>3</v>
      </c>
      <c r="E2" s="222">
        <v>4</v>
      </c>
      <c r="F2" s="222">
        <v>5</v>
      </c>
      <c r="G2" s="222">
        <v>6</v>
      </c>
      <c r="H2" s="222">
        <v>7</v>
      </c>
      <c r="I2" s="222">
        <v>8</v>
      </c>
      <c r="J2" s="222">
        <v>9</v>
      </c>
      <c r="K2" s="222">
        <v>10</v>
      </c>
      <c r="L2" s="222">
        <v>11</v>
      </c>
      <c r="M2" s="222">
        <v>12</v>
      </c>
      <c r="N2" s="222">
        <v>13</v>
      </c>
      <c r="O2" s="222">
        <v>14</v>
      </c>
      <c r="P2" s="222">
        <v>15</v>
      </c>
      <c r="Q2" s="222">
        <v>16</v>
      </c>
      <c r="R2" s="222">
        <v>17</v>
      </c>
      <c r="S2" s="222">
        <v>18</v>
      </c>
      <c r="T2" s="222">
        <v>19</v>
      </c>
      <c r="U2" s="222">
        <v>20</v>
      </c>
      <c r="V2" s="222">
        <v>21</v>
      </c>
      <c r="W2" s="222">
        <v>22</v>
      </c>
      <c r="X2" s="222">
        <v>23</v>
      </c>
      <c r="Y2" s="222">
        <v>24</v>
      </c>
      <c r="Z2" s="227" t="s">
        <v>5</v>
      </c>
      <c r="AA2" s="227" t="s">
        <v>6</v>
      </c>
      <c r="AB2" s="228" t="s">
        <v>7</v>
      </c>
      <c r="AC2" s="227" t="s">
        <v>4</v>
      </c>
      <c r="AD2" s="227" t="s">
        <v>8</v>
      </c>
      <c r="AE2" s="228" t="s">
        <v>9</v>
      </c>
      <c r="AF2" s="1"/>
    </row>
    <row r="3" spans="1:32" ht="11.25" customHeight="1">
      <c r="A3" s="215">
        <v>1</v>
      </c>
      <c r="B3" s="207">
        <v>17.290000915527344</v>
      </c>
      <c r="C3" s="207">
        <v>17.530000686645508</v>
      </c>
      <c r="D3" s="207">
        <v>17.729999542236328</v>
      </c>
      <c r="E3" s="207">
        <v>17.809999465942383</v>
      </c>
      <c r="F3" s="207">
        <v>17.989999771118164</v>
      </c>
      <c r="G3" s="207">
        <v>17.84000015258789</v>
      </c>
      <c r="H3" s="207">
        <v>18.170000076293945</v>
      </c>
      <c r="I3" s="207">
        <v>18.770000457763672</v>
      </c>
      <c r="J3" s="207">
        <v>18.690000534057617</v>
      </c>
      <c r="K3" s="207">
        <v>18.959999084472656</v>
      </c>
      <c r="L3" s="207">
        <v>20.1200008392334</v>
      </c>
      <c r="M3" s="207">
        <v>20.469999313354492</v>
      </c>
      <c r="N3" s="207">
        <v>20.84000015258789</v>
      </c>
      <c r="O3" s="207">
        <v>21.110000610351562</v>
      </c>
      <c r="P3" s="207">
        <v>20.479999542236328</v>
      </c>
      <c r="Q3" s="207">
        <v>20</v>
      </c>
      <c r="R3" s="207">
        <v>18.829999923706055</v>
      </c>
      <c r="S3" s="207">
        <v>18.059999465942383</v>
      </c>
      <c r="T3" s="207">
        <v>18.25</v>
      </c>
      <c r="U3" s="207">
        <v>18.530000686645508</v>
      </c>
      <c r="V3" s="207">
        <v>18.549999237060547</v>
      </c>
      <c r="W3" s="207">
        <v>18.6299991607666</v>
      </c>
      <c r="X3" s="207">
        <v>18.780000686645508</v>
      </c>
      <c r="Y3" s="207">
        <v>18.8700008392334</v>
      </c>
      <c r="Z3" s="214">
        <f aca="true" t="shared" si="0" ref="Z3:Z32">AVERAGE(B3:Y3)</f>
        <v>18.845833381017048</v>
      </c>
      <c r="AA3" s="151">
        <v>21.5</v>
      </c>
      <c r="AB3" s="152" t="s">
        <v>356</v>
      </c>
      <c r="AC3" s="2">
        <v>1</v>
      </c>
      <c r="AD3" s="151">
        <v>17.09000015258789</v>
      </c>
      <c r="AE3" s="253" t="s">
        <v>357</v>
      </c>
      <c r="AF3" s="1"/>
    </row>
    <row r="4" spans="1:32" ht="11.25" customHeight="1">
      <c r="A4" s="215">
        <v>2</v>
      </c>
      <c r="B4" s="207">
        <v>19.049999237060547</v>
      </c>
      <c r="C4" s="207">
        <v>19.31999969482422</v>
      </c>
      <c r="D4" s="207">
        <v>19.469999313354492</v>
      </c>
      <c r="E4" s="207">
        <v>19.68000030517578</v>
      </c>
      <c r="F4" s="207">
        <v>19.719999313354492</v>
      </c>
      <c r="G4" s="207">
        <v>20.219999313354492</v>
      </c>
      <c r="H4" s="207">
        <v>21.219999313354492</v>
      </c>
      <c r="I4" s="207">
        <v>22.030000686645508</v>
      </c>
      <c r="J4" s="207">
        <v>23.110000610351562</v>
      </c>
      <c r="K4" s="207">
        <v>22.940000534057617</v>
      </c>
      <c r="L4" s="207">
        <v>23.020000457763672</v>
      </c>
      <c r="M4" s="207">
        <v>23.600000381469727</v>
      </c>
      <c r="N4" s="207">
        <v>24.1299991607666</v>
      </c>
      <c r="O4" s="207">
        <v>24.139999389648438</v>
      </c>
      <c r="P4" s="207">
        <v>23.959999084472656</v>
      </c>
      <c r="Q4" s="207">
        <v>24.40999984741211</v>
      </c>
      <c r="R4" s="207">
        <v>22.950000762939453</v>
      </c>
      <c r="S4" s="208">
        <v>22.209999084472656</v>
      </c>
      <c r="T4" s="207">
        <v>21.639999389648438</v>
      </c>
      <c r="U4" s="207">
        <v>20.719999313354492</v>
      </c>
      <c r="V4" s="207">
        <v>21.739999771118164</v>
      </c>
      <c r="W4" s="207">
        <v>21.84000015258789</v>
      </c>
      <c r="X4" s="207">
        <v>22.450000762939453</v>
      </c>
      <c r="Y4" s="207">
        <v>22.239999771118164</v>
      </c>
      <c r="Z4" s="214">
        <f t="shared" si="0"/>
        <v>21.90874981880188</v>
      </c>
      <c r="AA4" s="151">
        <v>25.079999923706055</v>
      </c>
      <c r="AB4" s="152" t="s">
        <v>259</v>
      </c>
      <c r="AC4" s="2">
        <v>2</v>
      </c>
      <c r="AD4" s="151">
        <v>18.799999237060547</v>
      </c>
      <c r="AE4" s="253" t="s">
        <v>203</v>
      </c>
      <c r="AF4" s="1"/>
    </row>
    <row r="5" spans="1:32" ht="11.25" customHeight="1">
      <c r="A5" s="215">
        <v>3</v>
      </c>
      <c r="B5" s="207">
        <v>22.290000915527344</v>
      </c>
      <c r="C5" s="207">
        <v>21.780000686645508</v>
      </c>
      <c r="D5" s="207">
        <v>22.030000686645508</v>
      </c>
      <c r="E5" s="207">
        <v>22.440000534057617</v>
      </c>
      <c r="F5" s="207">
        <v>22.31999969482422</v>
      </c>
      <c r="G5" s="207">
        <v>23.030000686645508</v>
      </c>
      <c r="H5" s="207">
        <v>24.010000228881836</v>
      </c>
      <c r="I5" s="207">
        <v>25.940000534057617</v>
      </c>
      <c r="J5" s="207">
        <v>28.790000915527344</v>
      </c>
      <c r="K5" s="207">
        <v>30.110000610351562</v>
      </c>
      <c r="L5" s="207">
        <v>30.329999923706055</v>
      </c>
      <c r="M5" s="207">
        <v>30</v>
      </c>
      <c r="N5" s="207">
        <v>29.40999984741211</v>
      </c>
      <c r="O5" s="207">
        <v>28.1200008392334</v>
      </c>
      <c r="P5" s="207">
        <v>23.309999465942383</v>
      </c>
      <c r="Q5" s="207">
        <v>22.959999084472656</v>
      </c>
      <c r="R5" s="207">
        <v>23.040000915527344</v>
      </c>
      <c r="S5" s="207">
        <v>22.579999923706055</v>
      </c>
      <c r="T5" s="207">
        <v>22.350000381469727</v>
      </c>
      <c r="U5" s="207">
        <v>22.1299991607666</v>
      </c>
      <c r="V5" s="207">
        <v>21.959999084472656</v>
      </c>
      <c r="W5" s="207">
        <v>21.829999923706055</v>
      </c>
      <c r="X5" s="207">
        <v>21.829999923706055</v>
      </c>
      <c r="Y5" s="207">
        <v>21.760000228881836</v>
      </c>
      <c r="Z5" s="214">
        <f t="shared" si="0"/>
        <v>24.347916841506958</v>
      </c>
      <c r="AA5" s="151">
        <v>30.530000686645508</v>
      </c>
      <c r="AB5" s="152" t="s">
        <v>358</v>
      </c>
      <c r="AC5" s="2">
        <v>3</v>
      </c>
      <c r="AD5" s="151">
        <v>21.530000686645508</v>
      </c>
      <c r="AE5" s="253" t="s">
        <v>359</v>
      </c>
      <c r="AF5" s="1"/>
    </row>
    <row r="6" spans="1:32" ht="11.25" customHeight="1">
      <c r="A6" s="215">
        <v>4</v>
      </c>
      <c r="B6" s="207">
        <v>21.030000686645508</v>
      </c>
      <c r="C6" s="207">
        <v>20.940000534057617</v>
      </c>
      <c r="D6" s="207">
        <v>20.93000030517578</v>
      </c>
      <c r="E6" s="207">
        <v>20.139999389648438</v>
      </c>
      <c r="F6" s="207">
        <v>19.860000610351562</v>
      </c>
      <c r="G6" s="207">
        <v>19.670000076293945</v>
      </c>
      <c r="H6" s="207">
        <v>19.639999389648438</v>
      </c>
      <c r="I6" s="207">
        <v>20.219999313354492</v>
      </c>
      <c r="J6" s="207">
        <v>21.90999984741211</v>
      </c>
      <c r="K6" s="207">
        <v>23.1200008392334</v>
      </c>
      <c r="L6" s="207">
        <v>24.299999237060547</v>
      </c>
      <c r="M6" s="207">
        <v>25.139999389648438</v>
      </c>
      <c r="N6" s="207">
        <v>25.520000457763672</v>
      </c>
      <c r="O6" s="207">
        <v>25.3799991607666</v>
      </c>
      <c r="P6" s="207">
        <v>23.170000076293945</v>
      </c>
      <c r="Q6" s="207">
        <v>21.31999969482422</v>
      </c>
      <c r="R6" s="207">
        <v>18.969999313354492</v>
      </c>
      <c r="S6" s="207">
        <v>17.510000228881836</v>
      </c>
      <c r="T6" s="207">
        <v>17.270000457763672</v>
      </c>
      <c r="U6" s="207">
        <v>17.889999389648438</v>
      </c>
      <c r="V6" s="207">
        <v>18.329999923706055</v>
      </c>
      <c r="W6" s="207">
        <v>17.959999084472656</v>
      </c>
      <c r="X6" s="207">
        <v>17.260000228881836</v>
      </c>
      <c r="Y6" s="207">
        <v>16.719999313354492</v>
      </c>
      <c r="Z6" s="214">
        <f t="shared" si="0"/>
        <v>20.59166653951009</v>
      </c>
      <c r="AA6" s="151">
        <v>26.489999771118164</v>
      </c>
      <c r="AB6" s="152" t="s">
        <v>360</v>
      </c>
      <c r="AC6" s="2">
        <v>4</v>
      </c>
      <c r="AD6" s="151">
        <v>16.690000534057617</v>
      </c>
      <c r="AE6" s="253" t="s">
        <v>257</v>
      </c>
      <c r="AF6" s="1"/>
    </row>
    <row r="7" spans="1:32" ht="11.25" customHeight="1">
      <c r="A7" s="215">
        <v>5</v>
      </c>
      <c r="B7" s="207">
        <v>16.3700008392334</v>
      </c>
      <c r="C7" s="207">
        <v>16.010000228881836</v>
      </c>
      <c r="D7" s="207">
        <v>15.729999542236328</v>
      </c>
      <c r="E7" s="207">
        <v>15.989999771118164</v>
      </c>
      <c r="F7" s="207">
        <v>15.779999732971191</v>
      </c>
      <c r="G7" s="207">
        <v>18.260000228881836</v>
      </c>
      <c r="H7" s="207">
        <v>19.559999465942383</v>
      </c>
      <c r="I7" s="207">
        <v>21.969999313354492</v>
      </c>
      <c r="J7" s="207">
        <v>23.299999237060547</v>
      </c>
      <c r="K7" s="207">
        <v>24.809999465942383</v>
      </c>
      <c r="L7" s="207">
        <v>25.510000228881836</v>
      </c>
      <c r="M7" s="207">
        <v>24.690000534057617</v>
      </c>
      <c r="N7" s="207">
        <v>24.920000076293945</v>
      </c>
      <c r="O7" s="207">
        <v>23.530000686645508</v>
      </c>
      <c r="P7" s="207">
        <v>22.700000762939453</v>
      </c>
      <c r="Q7" s="207">
        <v>20.950000762939453</v>
      </c>
      <c r="R7" s="207">
        <v>19.93000030517578</v>
      </c>
      <c r="S7" s="207">
        <v>18.639999389648438</v>
      </c>
      <c r="T7" s="207">
        <v>17.5</v>
      </c>
      <c r="U7" s="207">
        <v>16.40999984741211</v>
      </c>
      <c r="V7" s="207">
        <v>16.5</v>
      </c>
      <c r="W7" s="207">
        <v>18.520000457763672</v>
      </c>
      <c r="X7" s="207">
        <v>19.530000686645508</v>
      </c>
      <c r="Y7" s="207">
        <v>19.329999923706055</v>
      </c>
      <c r="Z7" s="214">
        <f t="shared" si="0"/>
        <v>19.8516667286555</v>
      </c>
      <c r="AA7" s="151">
        <v>26.06999969482422</v>
      </c>
      <c r="AB7" s="152" t="s">
        <v>361</v>
      </c>
      <c r="AC7" s="2">
        <v>5</v>
      </c>
      <c r="AD7" s="151">
        <v>15.680000305175781</v>
      </c>
      <c r="AE7" s="253" t="s">
        <v>362</v>
      </c>
      <c r="AF7" s="1"/>
    </row>
    <row r="8" spans="1:32" ht="11.25" customHeight="1">
      <c r="A8" s="215">
        <v>6</v>
      </c>
      <c r="B8" s="207">
        <v>19.93000030517578</v>
      </c>
      <c r="C8" s="207">
        <v>20.479999542236328</v>
      </c>
      <c r="D8" s="207">
        <v>20.389999389648438</v>
      </c>
      <c r="E8" s="207">
        <v>20.15999984741211</v>
      </c>
      <c r="F8" s="207">
        <v>19.920000076293945</v>
      </c>
      <c r="G8" s="207">
        <v>20.959999084472656</v>
      </c>
      <c r="H8" s="207">
        <v>20.950000762939453</v>
      </c>
      <c r="I8" s="207">
        <v>21.93000030517578</v>
      </c>
      <c r="J8" s="207">
        <v>24.1200008392334</v>
      </c>
      <c r="K8" s="207">
        <v>23.889999389648438</v>
      </c>
      <c r="L8" s="207">
        <v>23.760000228881836</v>
      </c>
      <c r="M8" s="207">
        <v>25.170000076293945</v>
      </c>
      <c r="N8" s="207">
        <v>27.93000030517578</v>
      </c>
      <c r="O8" s="207">
        <v>26.549999237060547</v>
      </c>
      <c r="P8" s="207">
        <v>26.549999237060547</v>
      </c>
      <c r="Q8" s="207">
        <v>25.18000030517578</v>
      </c>
      <c r="R8" s="207">
        <v>23.68000030517578</v>
      </c>
      <c r="S8" s="207">
        <v>22.559999465942383</v>
      </c>
      <c r="T8" s="207">
        <v>21.5</v>
      </c>
      <c r="U8" s="207">
        <v>21.299999237060547</v>
      </c>
      <c r="V8" s="207">
        <v>20.520000457763672</v>
      </c>
      <c r="W8" s="207">
        <v>20.739999771118164</v>
      </c>
      <c r="X8" s="207">
        <v>21.219999313354492</v>
      </c>
      <c r="Y8" s="207">
        <v>18.190000534057617</v>
      </c>
      <c r="Z8" s="214">
        <f t="shared" si="0"/>
        <v>22.399166584014893</v>
      </c>
      <c r="AA8" s="151">
        <v>29.030000686645508</v>
      </c>
      <c r="AB8" s="152" t="s">
        <v>363</v>
      </c>
      <c r="AC8" s="2">
        <v>6</v>
      </c>
      <c r="AD8" s="151">
        <v>18.190000534057617</v>
      </c>
      <c r="AE8" s="253" t="s">
        <v>60</v>
      </c>
      <c r="AF8" s="1"/>
    </row>
    <row r="9" spans="1:32" ht="11.25" customHeight="1">
      <c r="A9" s="215">
        <v>7</v>
      </c>
      <c r="B9" s="207">
        <v>17.81999969482422</v>
      </c>
      <c r="C9" s="207">
        <v>17.350000381469727</v>
      </c>
      <c r="D9" s="207">
        <v>16.829999923706055</v>
      </c>
      <c r="E9" s="207">
        <v>16.549999237060547</v>
      </c>
      <c r="F9" s="207">
        <v>16.700000762939453</v>
      </c>
      <c r="G9" s="207">
        <v>16.809999465942383</v>
      </c>
      <c r="H9" s="207">
        <v>16.940000534057617</v>
      </c>
      <c r="I9" s="207">
        <v>16.90999984741211</v>
      </c>
      <c r="J9" s="207">
        <v>16.979999542236328</v>
      </c>
      <c r="K9" s="207">
        <v>17.200000762939453</v>
      </c>
      <c r="L9" s="207">
        <v>17.8799991607666</v>
      </c>
      <c r="M9" s="207">
        <v>17.829999923706055</v>
      </c>
      <c r="N9" s="207">
        <v>17.899999618530273</v>
      </c>
      <c r="O9" s="207">
        <v>18.15999984741211</v>
      </c>
      <c r="P9" s="207">
        <v>18.110000610351562</v>
      </c>
      <c r="Q9" s="207">
        <v>17.989999771118164</v>
      </c>
      <c r="R9" s="207">
        <v>17.809999465942383</v>
      </c>
      <c r="S9" s="207">
        <v>17.540000915527344</v>
      </c>
      <c r="T9" s="207">
        <v>17.280000686645508</v>
      </c>
      <c r="U9" s="207">
        <v>17.280000686645508</v>
      </c>
      <c r="V9" s="207">
        <v>17.149999618530273</v>
      </c>
      <c r="W9" s="207">
        <v>17.049999237060547</v>
      </c>
      <c r="X9" s="207">
        <v>17.030000686645508</v>
      </c>
      <c r="Y9" s="207">
        <v>16.93000030517578</v>
      </c>
      <c r="Z9" s="214">
        <f t="shared" si="0"/>
        <v>17.33458336194356</v>
      </c>
      <c r="AA9" s="151">
        <v>18.579999923706055</v>
      </c>
      <c r="AB9" s="152" t="s">
        <v>198</v>
      </c>
      <c r="AC9" s="2">
        <v>7</v>
      </c>
      <c r="AD9" s="151">
        <v>16.5</v>
      </c>
      <c r="AE9" s="253" t="s">
        <v>274</v>
      </c>
      <c r="AF9" s="1"/>
    </row>
    <row r="10" spans="1:32" ht="11.25" customHeight="1">
      <c r="A10" s="215">
        <v>8</v>
      </c>
      <c r="B10" s="207">
        <v>17.1200008392334</v>
      </c>
      <c r="C10" s="207">
        <v>17.239999771118164</v>
      </c>
      <c r="D10" s="207">
        <v>17.229999542236328</v>
      </c>
      <c r="E10" s="207">
        <v>17.43000030517578</v>
      </c>
      <c r="F10" s="207">
        <v>17.3799991607666</v>
      </c>
      <c r="G10" s="207">
        <v>17.450000762939453</v>
      </c>
      <c r="H10" s="207">
        <v>18.040000915527344</v>
      </c>
      <c r="I10" s="207">
        <v>19.270000457763672</v>
      </c>
      <c r="J10" s="207">
        <v>19.950000762939453</v>
      </c>
      <c r="K10" s="207">
        <v>20.889999389648438</v>
      </c>
      <c r="L10" s="207">
        <v>21.610000610351562</v>
      </c>
      <c r="M10" s="207">
        <v>22.489999771118164</v>
      </c>
      <c r="N10" s="207">
        <v>22.940000534057617</v>
      </c>
      <c r="O10" s="207">
        <v>22.959999084472656</v>
      </c>
      <c r="P10" s="207">
        <v>22.65999984741211</v>
      </c>
      <c r="Q10" s="207">
        <v>21.940000534057617</v>
      </c>
      <c r="R10" s="207">
        <v>21.559999465942383</v>
      </c>
      <c r="S10" s="207">
        <v>20.75</v>
      </c>
      <c r="T10" s="207">
        <v>20.600000381469727</v>
      </c>
      <c r="U10" s="207">
        <v>20.739999771118164</v>
      </c>
      <c r="V10" s="207">
        <v>21.15999984741211</v>
      </c>
      <c r="W10" s="207">
        <v>21.479999542236328</v>
      </c>
      <c r="X10" s="207">
        <v>22.079999923706055</v>
      </c>
      <c r="Y10" s="207">
        <v>22.200000762939453</v>
      </c>
      <c r="Z10" s="214">
        <f t="shared" si="0"/>
        <v>20.298750082651775</v>
      </c>
      <c r="AA10" s="151">
        <v>23.690000534057617</v>
      </c>
      <c r="AB10" s="152" t="s">
        <v>364</v>
      </c>
      <c r="AC10" s="2">
        <v>8</v>
      </c>
      <c r="AD10" s="151">
        <v>16.81999969482422</v>
      </c>
      <c r="AE10" s="253" t="s">
        <v>203</v>
      </c>
      <c r="AF10" s="1"/>
    </row>
    <row r="11" spans="1:32" ht="11.25" customHeight="1">
      <c r="A11" s="215">
        <v>9</v>
      </c>
      <c r="B11" s="207">
        <v>21.950000762939453</v>
      </c>
      <c r="C11" s="207">
        <v>21.700000762939453</v>
      </c>
      <c r="D11" s="207">
        <v>21.700000762939453</v>
      </c>
      <c r="E11" s="207">
        <v>21.5</v>
      </c>
      <c r="F11" s="207">
        <v>21.31999969482422</v>
      </c>
      <c r="G11" s="207">
        <v>21.190000534057617</v>
      </c>
      <c r="H11" s="207">
        <v>22.049999237060547</v>
      </c>
      <c r="I11" s="207">
        <v>24.469999313354492</v>
      </c>
      <c r="J11" s="207">
        <v>26.540000915527344</v>
      </c>
      <c r="K11" s="207">
        <v>27.8799991607666</v>
      </c>
      <c r="L11" s="207">
        <v>30.260000228881836</v>
      </c>
      <c r="M11" s="207">
        <v>31.209999084472656</v>
      </c>
      <c r="N11" s="207">
        <v>30.549999237060547</v>
      </c>
      <c r="O11" s="207">
        <v>29.670000076293945</v>
      </c>
      <c r="P11" s="207">
        <v>28.510000228881836</v>
      </c>
      <c r="Q11" s="207">
        <v>26.309999465942383</v>
      </c>
      <c r="R11" s="207">
        <v>24.81999969482422</v>
      </c>
      <c r="S11" s="207">
        <v>23.649999618530273</v>
      </c>
      <c r="T11" s="207">
        <v>22.829999923706055</v>
      </c>
      <c r="U11" s="207">
        <v>22.450000762939453</v>
      </c>
      <c r="V11" s="207">
        <v>22.280000686645508</v>
      </c>
      <c r="W11" s="207">
        <v>21.790000915527344</v>
      </c>
      <c r="X11" s="207">
        <v>20.950000762939453</v>
      </c>
      <c r="Y11" s="207">
        <v>20.940000534057617</v>
      </c>
      <c r="Z11" s="214">
        <f t="shared" si="0"/>
        <v>24.43833343187968</v>
      </c>
      <c r="AA11" s="151">
        <v>31.459999084472656</v>
      </c>
      <c r="AB11" s="152" t="s">
        <v>365</v>
      </c>
      <c r="AC11" s="2">
        <v>9</v>
      </c>
      <c r="AD11" s="151">
        <v>20.670000076293945</v>
      </c>
      <c r="AE11" s="253" t="s">
        <v>116</v>
      </c>
      <c r="AF11" s="1"/>
    </row>
    <row r="12" spans="1:32" ht="11.25" customHeight="1">
      <c r="A12" s="223">
        <v>10</v>
      </c>
      <c r="B12" s="209">
        <v>20.860000610351562</v>
      </c>
      <c r="C12" s="209">
        <v>22.440000534057617</v>
      </c>
      <c r="D12" s="209">
        <v>23.6200008392334</v>
      </c>
      <c r="E12" s="209">
        <v>23.520000457763672</v>
      </c>
      <c r="F12" s="209">
        <v>23.59000015258789</v>
      </c>
      <c r="G12" s="209">
        <v>23.670000076293945</v>
      </c>
      <c r="H12" s="209">
        <v>23.979999542236328</v>
      </c>
      <c r="I12" s="209">
        <v>24.84000015258789</v>
      </c>
      <c r="J12" s="209">
        <v>25.510000228881836</v>
      </c>
      <c r="K12" s="209">
        <v>27.780000686645508</v>
      </c>
      <c r="L12" s="209">
        <v>29.649999618530273</v>
      </c>
      <c r="M12" s="209">
        <v>30.610000610351562</v>
      </c>
      <c r="N12" s="209">
        <v>29.68000030517578</v>
      </c>
      <c r="O12" s="209">
        <v>30.059999465942383</v>
      </c>
      <c r="P12" s="209">
        <v>29.110000610351562</v>
      </c>
      <c r="Q12" s="209">
        <v>27.010000228881836</v>
      </c>
      <c r="R12" s="209">
        <v>25.950000762939453</v>
      </c>
      <c r="S12" s="209">
        <v>25.100000381469727</v>
      </c>
      <c r="T12" s="209">
        <v>25.110000610351562</v>
      </c>
      <c r="U12" s="209">
        <v>25.649999618530273</v>
      </c>
      <c r="V12" s="209">
        <v>25.360000610351562</v>
      </c>
      <c r="W12" s="209">
        <v>23.920000076293945</v>
      </c>
      <c r="X12" s="209">
        <v>23.239999771118164</v>
      </c>
      <c r="Y12" s="209">
        <v>23.06999969482422</v>
      </c>
      <c r="Z12" s="224">
        <f t="shared" si="0"/>
        <v>25.55541690190633</v>
      </c>
      <c r="AA12" s="157">
        <v>31.420000076293945</v>
      </c>
      <c r="AB12" s="210" t="s">
        <v>37</v>
      </c>
      <c r="AC12" s="211">
        <v>10</v>
      </c>
      <c r="AD12" s="157">
        <v>20.709999084472656</v>
      </c>
      <c r="AE12" s="254" t="s">
        <v>366</v>
      </c>
      <c r="AF12" s="1"/>
    </row>
    <row r="13" spans="1:32" ht="11.25" customHeight="1">
      <c r="A13" s="215">
        <v>11</v>
      </c>
      <c r="B13" s="207">
        <v>22.90999984741211</v>
      </c>
      <c r="C13" s="207">
        <v>22.56999969482422</v>
      </c>
      <c r="D13" s="207">
        <v>22.31999969482422</v>
      </c>
      <c r="E13" s="207">
        <v>21.969999313354492</v>
      </c>
      <c r="F13" s="207">
        <v>21.719999313354492</v>
      </c>
      <c r="G13" s="207">
        <v>22.25</v>
      </c>
      <c r="H13" s="207">
        <v>23.459999084472656</v>
      </c>
      <c r="I13" s="207">
        <v>26.479999542236328</v>
      </c>
      <c r="J13" s="207">
        <v>28.43000030517578</v>
      </c>
      <c r="K13" s="207">
        <v>29.469999313354492</v>
      </c>
      <c r="L13" s="207">
        <v>29.8700008392334</v>
      </c>
      <c r="M13" s="207">
        <v>27.40999984741211</v>
      </c>
      <c r="N13" s="207">
        <v>28.899999618530273</v>
      </c>
      <c r="O13" s="207">
        <v>29.360000610351562</v>
      </c>
      <c r="P13" s="207">
        <v>28.209999084472656</v>
      </c>
      <c r="Q13" s="207">
        <v>25.850000381469727</v>
      </c>
      <c r="R13" s="207">
        <v>24.6200008392334</v>
      </c>
      <c r="S13" s="207">
        <v>23.780000686645508</v>
      </c>
      <c r="T13" s="207">
        <v>23.459999084472656</v>
      </c>
      <c r="U13" s="207">
        <v>23.600000381469727</v>
      </c>
      <c r="V13" s="207">
        <v>22.959999084472656</v>
      </c>
      <c r="W13" s="207">
        <v>22.09000015258789</v>
      </c>
      <c r="X13" s="207">
        <v>22.34000015258789</v>
      </c>
      <c r="Y13" s="207">
        <v>22.270000457763672</v>
      </c>
      <c r="Z13" s="214">
        <f t="shared" si="0"/>
        <v>24.84583322207133</v>
      </c>
      <c r="AA13" s="151">
        <v>29.90999984741211</v>
      </c>
      <c r="AB13" s="152" t="s">
        <v>367</v>
      </c>
      <c r="AC13" s="2">
        <v>11</v>
      </c>
      <c r="AD13" s="151">
        <v>21.6200008392334</v>
      </c>
      <c r="AE13" s="253" t="s">
        <v>191</v>
      </c>
      <c r="AF13" s="1"/>
    </row>
    <row r="14" spans="1:32" ht="11.25" customHeight="1">
      <c r="A14" s="215">
        <v>12</v>
      </c>
      <c r="B14" s="207">
        <v>21.780000686645508</v>
      </c>
      <c r="C14" s="207">
        <v>22.100000381469727</v>
      </c>
      <c r="D14" s="207">
        <v>22.260000228881836</v>
      </c>
      <c r="E14" s="207">
        <v>21.75</v>
      </c>
      <c r="F14" s="207">
        <v>21.829999923706055</v>
      </c>
      <c r="G14" s="207">
        <v>22.1200008392334</v>
      </c>
      <c r="H14" s="207">
        <v>23.530000686645508</v>
      </c>
      <c r="I14" s="207">
        <v>27.049999237060547</v>
      </c>
      <c r="J14" s="207">
        <v>26.5</v>
      </c>
      <c r="K14" s="207">
        <v>26</v>
      </c>
      <c r="L14" s="207">
        <v>26.829999923706055</v>
      </c>
      <c r="M14" s="207">
        <v>28.059999465942383</v>
      </c>
      <c r="N14" s="207">
        <v>27.290000915527344</v>
      </c>
      <c r="O14" s="207">
        <v>27.559999465942383</v>
      </c>
      <c r="P14" s="207">
        <v>25.670000076293945</v>
      </c>
      <c r="Q14" s="207">
        <v>25.200000762939453</v>
      </c>
      <c r="R14" s="207">
        <v>23.549999237060547</v>
      </c>
      <c r="S14" s="207">
        <v>23.200000762939453</v>
      </c>
      <c r="T14" s="207">
        <v>22.770000457763672</v>
      </c>
      <c r="U14" s="207">
        <v>23.219999313354492</v>
      </c>
      <c r="V14" s="207">
        <v>23.190000534057617</v>
      </c>
      <c r="W14" s="207">
        <v>23.399999618530273</v>
      </c>
      <c r="X14" s="207">
        <v>23.40999984741211</v>
      </c>
      <c r="Y14" s="207">
        <v>23.190000534057617</v>
      </c>
      <c r="Z14" s="214">
        <f t="shared" si="0"/>
        <v>24.227500120798748</v>
      </c>
      <c r="AA14" s="151">
        <v>28.40999984741211</v>
      </c>
      <c r="AB14" s="152" t="s">
        <v>368</v>
      </c>
      <c r="AC14" s="2">
        <v>12</v>
      </c>
      <c r="AD14" s="151">
        <v>21.540000915527344</v>
      </c>
      <c r="AE14" s="253" t="s">
        <v>287</v>
      </c>
      <c r="AF14" s="1"/>
    </row>
    <row r="15" spans="1:32" ht="11.25" customHeight="1">
      <c r="A15" s="215">
        <v>13</v>
      </c>
      <c r="B15" s="207">
        <v>23.309999465942383</v>
      </c>
      <c r="C15" s="207">
        <v>23.149999618530273</v>
      </c>
      <c r="D15" s="207">
        <v>22.84000015258789</v>
      </c>
      <c r="E15" s="207">
        <v>22.690000534057617</v>
      </c>
      <c r="F15" s="207">
        <v>22.239999771118164</v>
      </c>
      <c r="G15" s="207">
        <v>22.18000030517578</v>
      </c>
      <c r="H15" s="207">
        <v>23.18000030517578</v>
      </c>
      <c r="I15" s="207">
        <v>24.15999984741211</v>
      </c>
      <c r="J15" s="207">
        <v>25.780000686645508</v>
      </c>
      <c r="K15" s="207">
        <v>24.600000381469727</v>
      </c>
      <c r="L15" s="207">
        <v>26.3700008392334</v>
      </c>
      <c r="M15" s="207">
        <v>26.25</v>
      </c>
      <c r="N15" s="207">
        <v>26.979999542236328</v>
      </c>
      <c r="O15" s="207">
        <v>27.790000915527344</v>
      </c>
      <c r="P15" s="207">
        <v>28.25</v>
      </c>
      <c r="Q15" s="207">
        <v>27.030000686645508</v>
      </c>
      <c r="R15" s="207">
        <v>26.360000610351562</v>
      </c>
      <c r="S15" s="207">
        <v>25.8799991607666</v>
      </c>
      <c r="T15" s="207">
        <v>26.1200008392334</v>
      </c>
      <c r="U15" s="207">
        <v>25.200000762939453</v>
      </c>
      <c r="V15" s="207">
        <v>24.440000534057617</v>
      </c>
      <c r="W15" s="207">
        <v>23.739999771118164</v>
      </c>
      <c r="X15" s="207">
        <v>23.700000762939453</v>
      </c>
      <c r="Y15" s="207">
        <v>23.25</v>
      </c>
      <c r="Z15" s="214">
        <f t="shared" si="0"/>
        <v>24.812083562215168</v>
      </c>
      <c r="AA15" s="151">
        <v>29.309999465942383</v>
      </c>
      <c r="AB15" s="152" t="s">
        <v>369</v>
      </c>
      <c r="AC15" s="2">
        <v>13</v>
      </c>
      <c r="AD15" s="151">
        <v>21.729999542236328</v>
      </c>
      <c r="AE15" s="253" t="s">
        <v>370</v>
      </c>
      <c r="AF15" s="1"/>
    </row>
    <row r="16" spans="1:32" ht="11.25" customHeight="1">
      <c r="A16" s="215">
        <v>14</v>
      </c>
      <c r="B16" s="207">
        <v>22.709999084472656</v>
      </c>
      <c r="C16" s="207">
        <v>22.260000228881836</v>
      </c>
      <c r="D16" s="207">
        <v>22.06999969482422</v>
      </c>
      <c r="E16" s="207">
        <v>20.540000915527344</v>
      </c>
      <c r="F16" s="207">
        <v>22.200000762939453</v>
      </c>
      <c r="G16" s="207">
        <v>21.440000534057617</v>
      </c>
      <c r="H16" s="207">
        <v>22.799999237060547</v>
      </c>
      <c r="I16" s="207">
        <v>26.209999084472656</v>
      </c>
      <c r="J16" s="207">
        <v>27.649999618530273</v>
      </c>
      <c r="K16" s="207">
        <v>28.579999923706055</v>
      </c>
      <c r="L16" s="207">
        <v>30.459999084472656</v>
      </c>
      <c r="M16" s="207">
        <v>28.3700008392334</v>
      </c>
      <c r="N16" s="207">
        <v>28.09000015258789</v>
      </c>
      <c r="O16" s="207">
        <v>27.65999984741211</v>
      </c>
      <c r="P16" s="207">
        <v>24.459999084472656</v>
      </c>
      <c r="Q16" s="207">
        <v>22.610000610351562</v>
      </c>
      <c r="R16" s="207">
        <v>21.389999389648438</v>
      </c>
      <c r="S16" s="207">
        <v>20.18000030517578</v>
      </c>
      <c r="T16" s="207">
        <v>19.950000762939453</v>
      </c>
      <c r="U16" s="207">
        <v>19.6299991607666</v>
      </c>
      <c r="V16" s="207">
        <v>19.260000228881836</v>
      </c>
      <c r="W16" s="207">
        <v>18.729999542236328</v>
      </c>
      <c r="X16" s="207">
        <v>18.399999618530273</v>
      </c>
      <c r="Y16" s="207">
        <v>18</v>
      </c>
      <c r="Z16" s="214">
        <f t="shared" si="0"/>
        <v>23.06874990463257</v>
      </c>
      <c r="AA16" s="151">
        <v>31.100000381469727</v>
      </c>
      <c r="AB16" s="152" t="s">
        <v>132</v>
      </c>
      <c r="AC16" s="2">
        <v>14</v>
      </c>
      <c r="AD16" s="151">
        <v>17.90999984741211</v>
      </c>
      <c r="AE16" s="253" t="s">
        <v>130</v>
      </c>
      <c r="AF16" s="1"/>
    </row>
    <row r="17" spans="1:32" ht="11.25" customHeight="1">
      <c r="A17" s="215">
        <v>15</v>
      </c>
      <c r="B17" s="207">
        <v>18.059999465942383</v>
      </c>
      <c r="C17" s="207">
        <v>18.5</v>
      </c>
      <c r="D17" s="207">
        <v>18.229999542236328</v>
      </c>
      <c r="E17" s="207">
        <v>18.139999389648438</v>
      </c>
      <c r="F17" s="207">
        <v>17.950000762939453</v>
      </c>
      <c r="G17" s="207">
        <v>18.110000610351562</v>
      </c>
      <c r="H17" s="207">
        <v>19.90999984741211</v>
      </c>
      <c r="I17" s="207">
        <v>23.020000457763672</v>
      </c>
      <c r="J17" s="207">
        <v>25.329999923706055</v>
      </c>
      <c r="K17" s="207">
        <v>28.040000915527344</v>
      </c>
      <c r="L17" s="207">
        <v>29.579999923706055</v>
      </c>
      <c r="M17" s="207">
        <v>27.200000762939453</v>
      </c>
      <c r="N17" s="207">
        <v>22.020000457763672</v>
      </c>
      <c r="O17" s="207">
        <v>22.420000076293945</v>
      </c>
      <c r="P17" s="207">
        <v>22.860000610351562</v>
      </c>
      <c r="Q17" s="207">
        <v>22.93000030517578</v>
      </c>
      <c r="R17" s="207">
        <v>21.510000228881836</v>
      </c>
      <c r="S17" s="207">
        <v>20.979999542236328</v>
      </c>
      <c r="T17" s="207">
        <v>20.6299991607666</v>
      </c>
      <c r="U17" s="207">
        <v>19.530000686645508</v>
      </c>
      <c r="V17" s="207">
        <v>19.34000015258789</v>
      </c>
      <c r="W17" s="207">
        <v>19.079999923706055</v>
      </c>
      <c r="X17" s="207">
        <v>18.440000534057617</v>
      </c>
      <c r="Y17" s="207">
        <v>18.31999969482422</v>
      </c>
      <c r="Z17" s="214">
        <f t="shared" si="0"/>
        <v>21.25541679064433</v>
      </c>
      <c r="AA17" s="151">
        <v>29.90999984741211</v>
      </c>
      <c r="AB17" s="152" t="s">
        <v>371</v>
      </c>
      <c r="AC17" s="2">
        <v>15</v>
      </c>
      <c r="AD17" s="151">
        <v>17.760000228881836</v>
      </c>
      <c r="AE17" s="253" t="s">
        <v>372</v>
      </c>
      <c r="AF17" s="1"/>
    </row>
    <row r="18" spans="1:32" ht="11.25" customHeight="1">
      <c r="A18" s="215">
        <v>16</v>
      </c>
      <c r="B18" s="207">
        <v>17.940000534057617</v>
      </c>
      <c r="C18" s="207">
        <v>17.90999984741211</v>
      </c>
      <c r="D18" s="207">
        <v>17.68000030517578</v>
      </c>
      <c r="E18" s="207">
        <v>17.799999237060547</v>
      </c>
      <c r="F18" s="207">
        <v>17.950000762939453</v>
      </c>
      <c r="G18" s="207">
        <v>18.040000915527344</v>
      </c>
      <c r="H18" s="207">
        <v>18.459999084472656</v>
      </c>
      <c r="I18" s="207">
        <v>20.15999984741211</v>
      </c>
      <c r="J18" s="207">
        <v>21.510000228881836</v>
      </c>
      <c r="K18" s="207">
        <v>20.450000762939453</v>
      </c>
      <c r="L18" s="207">
        <v>22.030000686645508</v>
      </c>
      <c r="M18" s="207">
        <v>21.639999389648438</v>
      </c>
      <c r="N18" s="207">
        <v>22.420000076293945</v>
      </c>
      <c r="O18" s="207">
        <v>22.31999969482422</v>
      </c>
      <c r="P18" s="207">
        <v>21.469999313354492</v>
      </c>
      <c r="Q18" s="207">
        <v>20.700000762939453</v>
      </c>
      <c r="R18" s="207">
        <v>19.770000457763672</v>
      </c>
      <c r="S18" s="207">
        <v>18.299999237060547</v>
      </c>
      <c r="T18" s="207">
        <v>18.219999313354492</v>
      </c>
      <c r="U18" s="207">
        <v>18.34000015258789</v>
      </c>
      <c r="V18" s="207">
        <v>18.389999389648438</v>
      </c>
      <c r="W18" s="207">
        <v>18.709999084472656</v>
      </c>
      <c r="X18" s="207">
        <v>18.549999237060547</v>
      </c>
      <c r="Y18" s="207">
        <v>18.079999923706055</v>
      </c>
      <c r="Z18" s="214">
        <f t="shared" si="0"/>
        <v>19.451666593551636</v>
      </c>
      <c r="AA18" s="151">
        <v>23.40999984741211</v>
      </c>
      <c r="AB18" s="152" t="s">
        <v>373</v>
      </c>
      <c r="AC18" s="2">
        <v>16</v>
      </c>
      <c r="AD18" s="151">
        <v>16.969999313354492</v>
      </c>
      <c r="AE18" s="253" t="s">
        <v>374</v>
      </c>
      <c r="AF18" s="1"/>
    </row>
    <row r="19" spans="1:32" ht="11.25" customHeight="1">
      <c r="A19" s="215">
        <v>17</v>
      </c>
      <c r="B19" s="207">
        <v>18.06999969482422</v>
      </c>
      <c r="C19" s="207">
        <v>18.510000228881836</v>
      </c>
      <c r="D19" s="207">
        <v>18.479999542236328</v>
      </c>
      <c r="E19" s="207">
        <v>19.010000228881836</v>
      </c>
      <c r="F19" s="207">
        <v>19.399999618530273</v>
      </c>
      <c r="G19" s="207">
        <v>18.90999984741211</v>
      </c>
      <c r="H19" s="207">
        <v>20.510000228881836</v>
      </c>
      <c r="I19" s="207">
        <v>24.360000610351562</v>
      </c>
      <c r="J19" s="207">
        <v>25.3799991607666</v>
      </c>
      <c r="K19" s="207">
        <v>26.309999465942383</v>
      </c>
      <c r="L19" s="207">
        <v>25.459999084472656</v>
      </c>
      <c r="M19" s="207">
        <v>25.270000457763672</v>
      </c>
      <c r="N19" s="207">
        <v>26.15999984741211</v>
      </c>
      <c r="O19" s="207">
        <v>25.489999771118164</v>
      </c>
      <c r="P19" s="207">
        <v>24.489999771118164</v>
      </c>
      <c r="Q19" s="207">
        <v>23.59000015258789</v>
      </c>
      <c r="R19" s="207">
        <v>22.420000076293945</v>
      </c>
      <c r="S19" s="207">
        <v>20.719999313354492</v>
      </c>
      <c r="T19" s="207">
        <v>19.84000015258789</v>
      </c>
      <c r="U19" s="207">
        <v>19.65999984741211</v>
      </c>
      <c r="V19" s="207">
        <v>19.420000076293945</v>
      </c>
      <c r="W19" s="207">
        <v>19.290000915527344</v>
      </c>
      <c r="X19" s="207">
        <v>19.059999465942383</v>
      </c>
      <c r="Y19" s="207">
        <v>19.479999542236328</v>
      </c>
      <c r="Z19" s="214">
        <f t="shared" si="0"/>
        <v>21.637083212534588</v>
      </c>
      <c r="AA19" s="151">
        <v>27.299999237060547</v>
      </c>
      <c r="AB19" s="152" t="s">
        <v>35</v>
      </c>
      <c r="AC19" s="2">
        <v>17</v>
      </c>
      <c r="AD19" s="151">
        <v>17.850000381469727</v>
      </c>
      <c r="AE19" s="253" t="s">
        <v>375</v>
      </c>
      <c r="AF19" s="1"/>
    </row>
    <row r="20" spans="1:32" ht="11.25" customHeight="1">
      <c r="A20" s="215">
        <v>18</v>
      </c>
      <c r="B20" s="207">
        <v>20.440000534057617</v>
      </c>
      <c r="C20" s="207">
        <v>20.020000457763672</v>
      </c>
      <c r="D20" s="207">
        <v>19.559999465942383</v>
      </c>
      <c r="E20" s="207">
        <v>19.280000686645508</v>
      </c>
      <c r="F20" s="207">
        <v>18.90999984741211</v>
      </c>
      <c r="G20" s="207">
        <v>19.170000076293945</v>
      </c>
      <c r="H20" s="207">
        <v>20.219999313354492</v>
      </c>
      <c r="I20" s="207">
        <v>24.899999618530273</v>
      </c>
      <c r="J20" s="207">
        <v>25.5</v>
      </c>
      <c r="K20" s="207">
        <v>24.450000762939453</v>
      </c>
      <c r="L20" s="207">
        <v>26.219999313354492</v>
      </c>
      <c r="M20" s="207">
        <v>25.09000015258789</v>
      </c>
      <c r="N20" s="207">
        <v>26.020000457763672</v>
      </c>
      <c r="O20" s="207">
        <v>26.6200008392334</v>
      </c>
      <c r="P20" s="207">
        <v>25.020000457763672</v>
      </c>
      <c r="Q20" s="207">
        <v>23.100000381469727</v>
      </c>
      <c r="R20" s="207">
        <v>22.329999923706055</v>
      </c>
      <c r="S20" s="207">
        <v>21.6299991607666</v>
      </c>
      <c r="T20" s="207">
        <v>20.579999923706055</v>
      </c>
      <c r="U20" s="207">
        <v>20.329999923706055</v>
      </c>
      <c r="V20" s="207">
        <v>20.690000534057617</v>
      </c>
      <c r="W20" s="207">
        <v>20.790000915527344</v>
      </c>
      <c r="X20" s="207">
        <v>21.059999465942383</v>
      </c>
      <c r="Y20" s="207">
        <v>21.1200008392334</v>
      </c>
      <c r="Z20" s="214">
        <f t="shared" si="0"/>
        <v>22.210416793823242</v>
      </c>
      <c r="AA20" s="151">
        <v>27.170000076293945</v>
      </c>
      <c r="AB20" s="152" t="s">
        <v>265</v>
      </c>
      <c r="AC20" s="2">
        <v>18</v>
      </c>
      <c r="AD20" s="151">
        <v>18.690000534057617</v>
      </c>
      <c r="AE20" s="253" t="s">
        <v>376</v>
      </c>
      <c r="AF20" s="1"/>
    </row>
    <row r="21" spans="1:32" ht="11.25" customHeight="1">
      <c r="A21" s="215">
        <v>19</v>
      </c>
      <c r="B21" s="207">
        <v>20.780000686645508</v>
      </c>
      <c r="C21" s="207">
        <v>19.950000762939453</v>
      </c>
      <c r="D21" s="207">
        <v>20.420000076293945</v>
      </c>
      <c r="E21" s="207">
        <v>19.389999389648438</v>
      </c>
      <c r="F21" s="207">
        <v>19.079999923706055</v>
      </c>
      <c r="G21" s="207">
        <v>19.239999771118164</v>
      </c>
      <c r="H21" s="207">
        <v>21.389999389648438</v>
      </c>
      <c r="I21" s="207">
        <v>23.350000381469727</v>
      </c>
      <c r="J21" s="207">
        <v>24.729999542236328</v>
      </c>
      <c r="K21" s="207">
        <v>25.459999084472656</v>
      </c>
      <c r="L21" s="207">
        <v>25.809999465942383</v>
      </c>
      <c r="M21" s="207">
        <v>26.15999984741211</v>
      </c>
      <c r="N21" s="207">
        <v>26.860000610351562</v>
      </c>
      <c r="O21" s="207">
        <v>27.3799991607666</v>
      </c>
      <c r="P21" s="207">
        <v>25.799999237060547</v>
      </c>
      <c r="Q21" s="207">
        <v>24.899999618530273</v>
      </c>
      <c r="R21" s="207">
        <v>24.020000457763672</v>
      </c>
      <c r="S21" s="207">
        <v>22.559999465942383</v>
      </c>
      <c r="T21" s="207">
        <v>21.989999771118164</v>
      </c>
      <c r="U21" s="207">
        <v>22.079999923706055</v>
      </c>
      <c r="V21" s="207">
        <v>22.219999313354492</v>
      </c>
      <c r="W21" s="207">
        <v>22.06999969482422</v>
      </c>
      <c r="X21" s="207">
        <v>22.1299991607666</v>
      </c>
      <c r="Y21" s="207">
        <v>21.479999542236328</v>
      </c>
      <c r="Z21" s="214">
        <f t="shared" si="0"/>
        <v>22.88541642824809</v>
      </c>
      <c r="AA21" s="151">
        <v>28.06999969482422</v>
      </c>
      <c r="AB21" s="152" t="s">
        <v>377</v>
      </c>
      <c r="AC21" s="2">
        <v>19</v>
      </c>
      <c r="AD21" s="151">
        <v>18.799999237060547</v>
      </c>
      <c r="AE21" s="253" t="s">
        <v>211</v>
      </c>
      <c r="AF21" s="1"/>
    </row>
    <row r="22" spans="1:32" ht="11.25" customHeight="1">
      <c r="A22" s="223">
        <v>20</v>
      </c>
      <c r="B22" s="209">
        <v>20.549999237060547</v>
      </c>
      <c r="C22" s="209">
        <v>19.969999313354492</v>
      </c>
      <c r="D22" s="209">
        <v>19.639999389648438</v>
      </c>
      <c r="E22" s="209">
        <v>19.739999771118164</v>
      </c>
      <c r="F22" s="209">
        <v>19.3700008392334</v>
      </c>
      <c r="G22" s="209">
        <v>18.520000457763672</v>
      </c>
      <c r="H22" s="209">
        <v>18.110000610351562</v>
      </c>
      <c r="I22" s="209">
        <v>17.690000534057617</v>
      </c>
      <c r="J22" s="209">
        <v>17.219999313354492</v>
      </c>
      <c r="K22" s="209">
        <v>16.450000762939453</v>
      </c>
      <c r="L22" s="209">
        <v>16.350000381469727</v>
      </c>
      <c r="M22" s="209">
        <v>16.15999984741211</v>
      </c>
      <c r="N22" s="209">
        <v>15.779999732971191</v>
      </c>
      <c r="O22" s="209">
        <v>15.710000038146973</v>
      </c>
      <c r="P22" s="209">
        <v>15.369999885559082</v>
      </c>
      <c r="Q22" s="209">
        <v>15.270000457763672</v>
      </c>
      <c r="R22" s="209">
        <v>15</v>
      </c>
      <c r="S22" s="209">
        <v>14.65999984741211</v>
      </c>
      <c r="T22" s="209">
        <v>14.430000305175781</v>
      </c>
      <c r="U22" s="209">
        <v>14.350000381469727</v>
      </c>
      <c r="V22" s="209">
        <v>14.619999885559082</v>
      </c>
      <c r="W22" s="209">
        <v>14.630000114440918</v>
      </c>
      <c r="X22" s="209">
        <v>14.34000015258789</v>
      </c>
      <c r="Y22" s="209">
        <v>14.069999694824219</v>
      </c>
      <c r="Z22" s="224">
        <f t="shared" si="0"/>
        <v>16.583333373069763</v>
      </c>
      <c r="AA22" s="157">
        <v>21.479999542236328</v>
      </c>
      <c r="AB22" s="210" t="s">
        <v>60</v>
      </c>
      <c r="AC22" s="211">
        <v>20</v>
      </c>
      <c r="AD22" s="157">
        <v>14.029999732971191</v>
      </c>
      <c r="AE22" s="254" t="s">
        <v>130</v>
      </c>
      <c r="AF22" s="1"/>
    </row>
    <row r="23" spans="1:32" ht="11.25" customHeight="1">
      <c r="A23" s="215">
        <v>21</v>
      </c>
      <c r="B23" s="207">
        <v>14.039999961853027</v>
      </c>
      <c r="C23" s="207">
        <v>13.619999885559082</v>
      </c>
      <c r="D23" s="207">
        <v>13.529999732971191</v>
      </c>
      <c r="E23" s="207">
        <v>13.210000038146973</v>
      </c>
      <c r="F23" s="207">
        <v>13.5</v>
      </c>
      <c r="G23" s="207">
        <v>13.289999961853027</v>
      </c>
      <c r="H23" s="207">
        <v>13.300000190734863</v>
      </c>
      <c r="I23" s="207">
        <v>13.4399995803833</v>
      </c>
      <c r="J23" s="207">
        <v>13.390000343322754</v>
      </c>
      <c r="K23" s="207">
        <v>13.40999984741211</v>
      </c>
      <c r="L23" s="207">
        <v>13.489999771118164</v>
      </c>
      <c r="M23" s="207">
        <v>13.5</v>
      </c>
      <c r="N23" s="207">
        <v>13.569999694824219</v>
      </c>
      <c r="O23" s="207">
        <v>13.600000381469727</v>
      </c>
      <c r="P23" s="207">
        <v>13.489999771118164</v>
      </c>
      <c r="Q23" s="207">
        <v>13.510000228881836</v>
      </c>
      <c r="R23" s="207">
        <v>13.380000114440918</v>
      </c>
      <c r="S23" s="207">
        <v>13.149999618530273</v>
      </c>
      <c r="T23" s="207">
        <v>12.930000305175781</v>
      </c>
      <c r="U23" s="207">
        <v>12.859999656677246</v>
      </c>
      <c r="V23" s="207">
        <v>12.720000267028809</v>
      </c>
      <c r="W23" s="207">
        <v>12.699999809265137</v>
      </c>
      <c r="X23" s="207">
        <v>12.550000190734863</v>
      </c>
      <c r="Y23" s="207">
        <v>12.539999961853027</v>
      </c>
      <c r="Z23" s="214">
        <f t="shared" si="0"/>
        <v>13.27999997138977</v>
      </c>
      <c r="AA23" s="151">
        <v>14.239999771118164</v>
      </c>
      <c r="AB23" s="152" t="s">
        <v>378</v>
      </c>
      <c r="AC23" s="2">
        <v>21</v>
      </c>
      <c r="AD23" s="151">
        <v>12.449999809265137</v>
      </c>
      <c r="AE23" s="253" t="s">
        <v>257</v>
      </c>
      <c r="AF23" s="1"/>
    </row>
    <row r="24" spans="1:32" ht="11.25" customHeight="1">
      <c r="A24" s="215">
        <v>22</v>
      </c>
      <c r="B24" s="207">
        <v>12.579999923706055</v>
      </c>
      <c r="C24" s="207">
        <v>12.539999961853027</v>
      </c>
      <c r="D24" s="207">
        <v>12.369999885559082</v>
      </c>
      <c r="E24" s="207">
        <v>12.0600004196167</v>
      </c>
      <c r="F24" s="207">
        <v>12.020000457763672</v>
      </c>
      <c r="G24" s="207">
        <v>12.050000190734863</v>
      </c>
      <c r="H24" s="207">
        <v>12.3100004196167</v>
      </c>
      <c r="I24" s="207">
        <v>12.619999885559082</v>
      </c>
      <c r="J24" s="207">
        <v>12.630000114440918</v>
      </c>
      <c r="K24" s="207">
        <v>12.40999984741211</v>
      </c>
      <c r="L24" s="207">
        <v>13.239999771118164</v>
      </c>
      <c r="M24" s="207">
        <v>12.949999809265137</v>
      </c>
      <c r="N24" s="207">
        <v>13.229999542236328</v>
      </c>
      <c r="O24" s="207">
        <v>14.229999542236328</v>
      </c>
      <c r="P24" s="207">
        <v>14.5</v>
      </c>
      <c r="Q24" s="207">
        <v>14.34000015258789</v>
      </c>
      <c r="R24" s="207">
        <v>13.979999542236328</v>
      </c>
      <c r="S24" s="207">
        <v>13.529999732971191</v>
      </c>
      <c r="T24" s="207">
        <v>13.649999618530273</v>
      </c>
      <c r="U24" s="207">
        <v>13.270000457763672</v>
      </c>
      <c r="V24" s="207">
        <v>11.720000267028809</v>
      </c>
      <c r="W24" s="207">
        <v>10.800000190734863</v>
      </c>
      <c r="X24" s="207">
        <v>10.180000305175781</v>
      </c>
      <c r="Y24" s="207">
        <v>9.5600004196167</v>
      </c>
      <c r="Z24" s="214">
        <f t="shared" si="0"/>
        <v>12.615416685740152</v>
      </c>
      <c r="AA24" s="151">
        <v>14.739999771118164</v>
      </c>
      <c r="AB24" s="152" t="s">
        <v>341</v>
      </c>
      <c r="AC24" s="2">
        <v>22</v>
      </c>
      <c r="AD24" s="151">
        <v>9.539999961853027</v>
      </c>
      <c r="AE24" s="253" t="s">
        <v>14</v>
      </c>
      <c r="AF24" s="1"/>
    </row>
    <row r="25" spans="1:32" ht="11.25" customHeight="1">
      <c r="A25" s="215">
        <v>23</v>
      </c>
      <c r="B25" s="207">
        <v>8.949999809265137</v>
      </c>
      <c r="C25" s="207">
        <v>8.479999542236328</v>
      </c>
      <c r="D25" s="207">
        <v>8.1899995803833</v>
      </c>
      <c r="E25" s="207">
        <v>7.989999771118164</v>
      </c>
      <c r="F25" s="207">
        <v>8.510000228881836</v>
      </c>
      <c r="G25" s="207">
        <v>9.3100004196167</v>
      </c>
      <c r="H25" s="207">
        <v>12.039999961853027</v>
      </c>
      <c r="I25" s="207">
        <v>14.279999732971191</v>
      </c>
      <c r="J25" s="207">
        <v>14.960000038146973</v>
      </c>
      <c r="K25" s="207">
        <v>16.59000015258789</v>
      </c>
      <c r="L25" s="207">
        <v>17.209999084472656</v>
      </c>
      <c r="M25" s="207">
        <v>17.540000915527344</v>
      </c>
      <c r="N25" s="207">
        <v>16.469999313354492</v>
      </c>
      <c r="O25" s="207">
        <v>16.280000686645508</v>
      </c>
      <c r="P25" s="207">
        <v>15.75</v>
      </c>
      <c r="Q25" s="207">
        <v>15.569999694824219</v>
      </c>
      <c r="R25" s="207">
        <v>14.859999656677246</v>
      </c>
      <c r="S25" s="207">
        <v>14.670000076293945</v>
      </c>
      <c r="T25" s="207">
        <v>14.550000190734863</v>
      </c>
      <c r="U25" s="207">
        <v>14.5</v>
      </c>
      <c r="V25" s="207">
        <v>13.979999542236328</v>
      </c>
      <c r="W25" s="207">
        <v>13.550000190734863</v>
      </c>
      <c r="X25" s="207">
        <v>14.210000038146973</v>
      </c>
      <c r="Y25" s="207">
        <v>13.470000267028809</v>
      </c>
      <c r="Z25" s="214">
        <f t="shared" si="0"/>
        <v>13.412916620572409</v>
      </c>
      <c r="AA25" s="151">
        <v>18.209999084472656</v>
      </c>
      <c r="AB25" s="152" t="s">
        <v>208</v>
      </c>
      <c r="AC25" s="2">
        <v>23</v>
      </c>
      <c r="AD25" s="151">
        <v>7.900000095367432</v>
      </c>
      <c r="AE25" s="253" t="s">
        <v>379</v>
      </c>
      <c r="AF25" s="1"/>
    </row>
    <row r="26" spans="1:32" ht="11.25" customHeight="1">
      <c r="A26" s="215">
        <v>24</v>
      </c>
      <c r="B26" s="207">
        <v>12.930000305175781</v>
      </c>
      <c r="C26" s="207">
        <v>13.029999732971191</v>
      </c>
      <c r="D26" s="207">
        <v>13.6899995803833</v>
      </c>
      <c r="E26" s="207">
        <v>14.010000228881836</v>
      </c>
      <c r="F26" s="207">
        <v>14.149999618530273</v>
      </c>
      <c r="G26" s="207">
        <v>13.65999984741211</v>
      </c>
      <c r="H26" s="207">
        <v>14.819999694824219</v>
      </c>
      <c r="I26" s="207">
        <v>15.289999961853027</v>
      </c>
      <c r="J26" s="207">
        <v>16.309999465942383</v>
      </c>
      <c r="K26" s="207">
        <v>16.989999771118164</v>
      </c>
      <c r="L26" s="207">
        <v>17.100000381469727</v>
      </c>
      <c r="M26" s="207">
        <v>17.309999465942383</v>
      </c>
      <c r="N26" s="207">
        <v>17.43000030517578</v>
      </c>
      <c r="O26" s="207">
        <v>16.799999237060547</v>
      </c>
      <c r="P26" s="207">
        <v>16.25</v>
      </c>
      <c r="Q26" s="207">
        <v>16.020000457763672</v>
      </c>
      <c r="R26" s="207">
        <v>15.430000305175781</v>
      </c>
      <c r="S26" s="207">
        <v>15.180000305175781</v>
      </c>
      <c r="T26" s="207">
        <v>14.829999923706055</v>
      </c>
      <c r="U26" s="207">
        <v>14.789999961853027</v>
      </c>
      <c r="V26" s="207">
        <v>14.050000190734863</v>
      </c>
      <c r="W26" s="207">
        <v>14.170000076293945</v>
      </c>
      <c r="X26" s="207">
        <v>12.9399995803833</v>
      </c>
      <c r="Y26" s="207">
        <v>14.609999656677246</v>
      </c>
      <c r="Z26" s="214">
        <f t="shared" si="0"/>
        <v>15.074583252271017</v>
      </c>
      <c r="AA26" s="151">
        <v>18.399999618530273</v>
      </c>
      <c r="AB26" s="152" t="s">
        <v>229</v>
      </c>
      <c r="AC26" s="2">
        <v>24</v>
      </c>
      <c r="AD26" s="151">
        <v>12.470000267028809</v>
      </c>
      <c r="AE26" s="253" t="s">
        <v>380</v>
      </c>
      <c r="AF26" s="1"/>
    </row>
    <row r="27" spans="1:32" ht="11.25" customHeight="1">
      <c r="A27" s="215">
        <v>25</v>
      </c>
      <c r="B27" s="207">
        <v>15.399999618530273</v>
      </c>
      <c r="C27" s="207">
        <v>15.569999694824219</v>
      </c>
      <c r="D27" s="207">
        <v>15.729999542236328</v>
      </c>
      <c r="E27" s="207">
        <v>16.459999084472656</v>
      </c>
      <c r="F27" s="207">
        <v>16.670000076293945</v>
      </c>
      <c r="G27" s="207">
        <v>17.030000686645508</v>
      </c>
      <c r="H27" s="207">
        <v>17.239999771118164</v>
      </c>
      <c r="I27" s="207">
        <v>17.56999969482422</v>
      </c>
      <c r="J27" s="207">
        <v>18.489999771118164</v>
      </c>
      <c r="K27" s="207">
        <v>19.030000686645508</v>
      </c>
      <c r="L27" s="207">
        <v>18.190000534057617</v>
      </c>
      <c r="M27" s="207">
        <v>18.09000015258789</v>
      </c>
      <c r="N27" s="207">
        <v>18.049999237060547</v>
      </c>
      <c r="O27" s="207">
        <v>17.389999389648438</v>
      </c>
      <c r="P27" s="207">
        <v>17.469999313354492</v>
      </c>
      <c r="Q27" s="207">
        <v>17.75</v>
      </c>
      <c r="R27" s="207">
        <v>17.84000015258789</v>
      </c>
      <c r="S27" s="207">
        <v>17.940000534057617</v>
      </c>
      <c r="T27" s="207">
        <v>17.440000534057617</v>
      </c>
      <c r="U27" s="207">
        <v>18.84000015258789</v>
      </c>
      <c r="V27" s="207">
        <v>17.93000030517578</v>
      </c>
      <c r="W27" s="207">
        <v>18.270000457763672</v>
      </c>
      <c r="X27" s="207">
        <v>18.739999771118164</v>
      </c>
      <c r="Y27" s="207">
        <v>18.700000762939453</v>
      </c>
      <c r="Z27" s="214">
        <f t="shared" si="0"/>
        <v>17.576249996821087</v>
      </c>
      <c r="AA27" s="151">
        <v>19.270000457763672</v>
      </c>
      <c r="AB27" s="152" t="s">
        <v>381</v>
      </c>
      <c r="AC27" s="2">
        <v>25</v>
      </c>
      <c r="AD27" s="151">
        <v>14.59000015258789</v>
      </c>
      <c r="AE27" s="253" t="s">
        <v>60</v>
      </c>
      <c r="AF27" s="1"/>
    </row>
    <row r="28" spans="1:32" ht="11.25" customHeight="1">
      <c r="A28" s="215">
        <v>26</v>
      </c>
      <c r="B28" s="207">
        <v>18.739999771118164</v>
      </c>
      <c r="C28" s="207">
        <v>19.110000610351562</v>
      </c>
      <c r="D28" s="207">
        <v>18.670000076293945</v>
      </c>
      <c r="E28" s="207">
        <v>18.200000762939453</v>
      </c>
      <c r="F28" s="207">
        <v>18.15999984741211</v>
      </c>
      <c r="G28" s="207">
        <v>18.25</v>
      </c>
      <c r="H28" s="207">
        <v>18.309999465942383</v>
      </c>
      <c r="I28" s="207">
        <v>18.84000015258789</v>
      </c>
      <c r="J28" s="207">
        <v>19.34000015258789</v>
      </c>
      <c r="K28" s="207">
        <v>20.899999618530273</v>
      </c>
      <c r="L28" s="207">
        <v>20.719999313354492</v>
      </c>
      <c r="M28" s="207">
        <v>19.770000457763672</v>
      </c>
      <c r="N28" s="207">
        <v>19.440000534057617</v>
      </c>
      <c r="O28" s="207">
        <v>19.450000762939453</v>
      </c>
      <c r="P28" s="207">
        <v>19.139999389648438</v>
      </c>
      <c r="Q28" s="207">
        <v>18.719999313354492</v>
      </c>
      <c r="R28" s="207">
        <v>18.440000534057617</v>
      </c>
      <c r="S28" s="207">
        <v>17.90999984741211</v>
      </c>
      <c r="T28" s="207">
        <v>17.850000381469727</v>
      </c>
      <c r="U28" s="207">
        <v>18.200000762939453</v>
      </c>
      <c r="V28" s="207">
        <v>17.719999313354492</v>
      </c>
      <c r="W28" s="207">
        <v>17.420000076293945</v>
      </c>
      <c r="X28" s="207">
        <v>17.030000686645508</v>
      </c>
      <c r="Y28" s="207">
        <v>16.719999313354492</v>
      </c>
      <c r="Z28" s="214">
        <f t="shared" si="0"/>
        <v>18.627083381017048</v>
      </c>
      <c r="AA28" s="151">
        <v>21.3700008392334</v>
      </c>
      <c r="AB28" s="152" t="s">
        <v>171</v>
      </c>
      <c r="AC28" s="2">
        <v>26</v>
      </c>
      <c r="AD28" s="151">
        <v>16.68000030517578</v>
      </c>
      <c r="AE28" s="253" t="s">
        <v>14</v>
      </c>
      <c r="AF28" s="1"/>
    </row>
    <row r="29" spans="1:32" ht="11.25" customHeight="1">
      <c r="A29" s="215">
        <v>27</v>
      </c>
      <c r="B29" s="207">
        <v>16.770000457763672</v>
      </c>
      <c r="C29" s="207">
        <v>16.030000686645508</v>
      </c>
      <c r="D29" s="207">
        <v>15.600000381469727</v>
      </c>
      <c r="E29" s="207">
        <v>15.630000114440918</v>
      </c>
      <c r="F29" s="207">
        <v>14.4399995803833</v>
      </c>
      <c r="G29" s="207">
        <v>14.430000305175781</v>
      </c>
      <c r="H29" s="207">
        <v>15.729999542236328</v>
      </c>
      <c r="I29" s="207">
        <v>18.18000030517578</v>
      </c>
      <c r="J29" s="207">
        <v>21.440000534057617</v>
      </c>
      <c r="K29" s="207">
        <v>22.780000686645508</v>
      </c>
      <c r="L29" s="207">
        <v>21.329999923706055</v>
      </c>
      <c r="M29" s="207">
        <v>19.030000686645508</v>
      </c>
      <c r="N29" s="207">
        <v>19.389999389648438</v>
      </c>
      <c r="O29" s="207">
        <v>20.200000762939453</v>
      </c>
      <c r="P29" s="207">
        <v>18.459999084472656</v>
      </c>
      <c r="Q29" s="207">
        <v>17.139999389648438</v>
      </c>
      <c r="R29" s="207">
        <v>16.809999465942383</v>
      </c>
      <c r="S29" s="207">
        <v>15.819999694824219</v>
      </c>
      <c r="T29" s="207">
        <v>15.5</v>
      </c>
      <c r="U29" s="207">
        <v>15.050000190734863</v>
      </c>
      <c r="V29" s="207">
        <v>14.40999984741211</v>
      </c>
      <c r="W29" s="207">
        <v>14.260000228881836</v>
      </c>
      <c r="X29" s="207">
        <v>14.65999984741211</v>
      </c>
      <c r="Y29" s="207">
        <v>16.110000610351562</v>
      </c>
      <c r="Z29" s="214">
        <f t="shared" si="0"/>
        <v>17.050000071525574</v>
      </c>
      <c r="AA29" s="151">
        <v>22.93000030517578</v>
      </c>
      <c r="AB29" s="152" t="s">
        <v>98</v>
      </c>
      <c r="AC29" s="2">
        <v>27</v>
      </c>
      <c r="AD29" s="151">
        <v>14.149999618530273</v>
      </c>
      <c r="AE29" s="253" t="s">
        <v>382</v>
      </c>
      <c r="AF29" s="1"/>
    </row>
    <row r="30" spans="1:32" ht="11.25" customHeight="1">
      <c r="A30" s="215">
        <v>28</v>
      </c>
      <c r="B30" s="207">
        <v>16.139999389648438</v>
      </c>
      <c r="C30" s="207">
        <v>15.869999885559082</v>
      </c>
      <c r="D30" s="207">
        <v>15.550000190734863</v>
      </c>
      <c r="E30" s="207">
        <v>14.569999694824219</v>
      </c>
      <c r="F30" s="207">
        <v>15.529999732971191</v>
      </c>
      <c r="G30" s="207">
        <v>14.829999923706055</v>
      </c>
      <c r="H30" s="207">
        <v>16.719999313354492</v>
      </c>
      <c r="I30" s="207">
        <v>18.1200008392334</v>
      </c>
      <c r="J30" s="207">
        <v>17.780000686645508</v>
      </c>
      <c r="K30" s="207">
        <v>19.649999618530273</v>
      </c>
      <c r="L30" s="207">
        <v>19.489999771118164</v>
      </c>
      <c r="M30" s="207">
        <v>18.68000030517578</v>
      </c>
      <c r="N30" s="207">
        <v>18.200000762939453</v>
      </c>
      <c r="O30" s="207">
        <v>17.610000610351562</v>
      </c>
      <c r="P30" s="207">
        <v>16.899999618530273</v>
      </c>
      <c r="Q30" s="207">
        <v>16.5</v>
      </c>
      <c r="R30" s="207">
        <v>16.1299991607666</v>
      </c>
      <c r="S30" s="207">
        <v>15.770000457763672</v>
      </c>
      <c r="T30" s="207">
        <v>15.520000457763672</v>
      </c>
      <c r="U30" s="207">
        <v>14.640000343322754</v>
      </c>
      <c r="V30" s="207">
        <v>15.15999984741211</v>
      </c>
      <c r="W30" s="207">
        <v>14.970000267028809</v>
      </c>
      <c r="X30" s="207">
        <v>14.890000343322754</v>
      </c>
      <c r="Y30" s="207">
        <v>14.859999656677246</v>
      </c>
      <c r="Z30" s="214">
        <f t="shared" si="0"/>
        <v>16.420000036557514</v>
      </c>
      <c r="AA30" s="151">
        <v>20.670000076293945</v>
      </c>
      <c r="AB30" s="152" t="s">
        <v>383</v>
      </c>
      <c r="AC30" s="2">
        <v>28</v>
      </c>
      <c r="AD30" s="151">
        <v>14.470000267028809</v>
      </c>
      <c r="AE30" s="253" t="s">
        <v>384</v>
      </c>
      <c r="AF30" s="1"/>
    </row>
    <row r="31" spans="1:32" ht="11.25" customHeight="1">
      <c r="A31" s="215">
        <v>29</v>
      </c>
      <c r="B31" s="207">
        <v>14.220000267028809</v>
      </c>
      <c r="C31" s="207">
        <v>14.979999542236328</v>
      </c>
      <c r="D31" s="207">
        <v>13.890000343322754</v>
      </c>
      <c r="E31" s="207">
        <v>13.520000457763672</v>
      </c>
      <c r="F31" s="207">
        <v>13.510000228881836</v>
      </c>
      <c r="G31" s="207">
        <v>13.289999961853027</v>
      </c>
      <c r="H31" s="207">
        <v>15.960000038146973</v>
      </c>
      <c r="I31" s="207">
        <v>16.959999084472656</v>
      </c>
      <c r="J31" s="207">
        <v>19.639999389648438</v>
      </c>
      <c r="K31" s="207">
        <v>20.959999084472656</v>
      </c>
      <c r="L31" s="207">
        <v>20.280000686645508</v>
      </c>
      <c r="M31" s="207">
        <v>20.829999923706055</v>
      </c>
      <c r="N31" s="207">
        <v>19.280000686645508</v>
      </c>
      <c r="O31" s="207">
        <v>18.40999984741211</v>
      </c>
      <c r="P31" s="207">
        <v>17.43000030517578</v>
      </c>
      <c r="Q31" s="207">
        <v>17.25</v>
      </c>
      <c r="R31" s="207">
        <v>16.290000915527344</v>
      </c>
      <c r="S31" s="207">
        <v>15.34000015258789</v>
      </c>
      <c r="T31" s="207">
        <v>14.569999694824219</v>
      </c>
      <c r="U31" s="207">
        <v>13.829999923706055</v>
      </c>
      <c r="V31" s="207">
        <v>13.15999984741211</v>
      </c>
      <c r="W31" s="207">
        <v>12.680000305175781</v>
      </c>
      <c r="X31" s="207">
        <v>12.65999984741211</v>
      </c>
      <c r="Y31" s="207">
        <v>13.239999771118164</v>
      </c>
      <c r="Z31" s="214">
        <f t="shared" si="0"/>
        <v>15.924166679382324</v>
      </c>
      <c r="AA31" s="151">
        <v>21.65999984741211</v>
      </c>
      <c r="AB31" s="152" t="s">
        <v>192</v>
      </c>
      <c r="AC31" s="2">
        <v>29</v>
      </c>
      <c r="AD31" s="151">
        <v>12.25</v>
      </c>
      <c r="AE31" s="253" t="s">
        <v>385</v>
      </c>
      <c r="AF31" s="1"/>
    </row>
    <row r="32" spans="1:32" ht="11.25" customHeight="1">
      <c r="A32" s="215">
        <v>30</v>
      </c>
      <c r="B32" s="207">
        <v>13.4399995803833</v>
      </c>
      <c r="C32" s="207">
        <v>13.729999542236328</v>
      </c>
      <c r="D32" s="207">
        <v>13.630000114440918</v>
      </c>
      <c r="E32" s="207">
        <v>13.520000457763672</v>
      </c>
      <c r="F32" s="207">
        <v>12.399999618530273</v>
      </c>
      <c r="G32" s="207">
        <v>12.380000114440918</v>
      </c>
      <c r="H32" s="207">
        <v>13.430000305175781</v>
      </c>
      <c r="I32" s="207">
        <v>15.779999732971191</v>
      </c>
      <c r="J32" s="207">
        <v>17.709999084472656</v>
      </c>
      <c r="K32" s="207">
        <v>18.049999237060547</v>
      </c>
      <c r="L32" s="207">
        <v>19.440000534057617</v>
      </c>
      <c r="M32" s="207">
        <v>20.170000076293945</v>
      </c>
      <c r="N32" s="207">
        <v>20.329999923706055</v>
      </c>
      <c r="O32" s="207">
        <v>20.549999237060547</v>
      </c>
      <c r="P32" s="207">
        <v>18.729999542236328</v>
      </c>
      <c r="Q32" s="207">
        <v>18.280000686645508</v>
      </c>
      <c r="R32" s="207">
        <v>14.630000114440918</v>
      </c>
      <c r="S32" s="207">
        <v>15.539999961853027</v>
      </c>
      <c r="T32" s="207">
        <v>12.449999809265137</v>
      </c>
      <c r="U32" s="207">
        <v>10.210000038146973</v>
      </c>
      <c r="V32" s="207">
        <v>9.529999732971191</v>
      </c>
      <c r="W32" s="207">
        <v>9.470000267028809</v>
      </c>
      <c r="X32" s="207">
        <v>9.260000228881836</v>
      </c>
      <c r="Y32" s="207">
        <v>9.100000381469727</v>
      </c>
      <c r="Z32" s="214">
        <f t="shared" si="0"/>
        <v>14.65666659673055</v>
      </c>
      <c r="AA32" s="151">
        <v>21.209999084472656</v>
      </c>
      <c r="AB32" s="152" t="s">
        <v>386</v>
      </c>
      <c r="AC32" s="2">
        <v>30</v>
      </c>
      <c r="AD32" s="151">
        <v>8.949999809265137</v>
      </c>
      <c r="AE32" s="253" t="s">
        <v>387</v>
      </c>
      <c r="AF32" s="1"/>
    </row>
    <row r="33" spans="1:32" ht="11.25" customHeight="1">
      <c r="A33" s="215">
        <v>31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14"/>
      <c r="AA33" s="151"/>
      <c r="AB33" s="152"/>
      <c r="AC33" s="2"/>
      <c r="AD33" s="151"/>
      <c r="AE33" s="253"/>
      <c r="AF33" s="1"/>
    </row>
    <row r="34" spans="1:32" ht="15" customHeight="1">
      <c r="A34" s="216" t="s">
        <v>64</v>
      </c>
      <c r="B34" s="217">
        <f aca="true" t="shared" si="1" ref="B34:Q34">AVERAGE(B3:B33)</f>
        <v>18.115666770935057</v>
      </c>
      <c r="C34" s="217">
        <f t="shared" si="1"/>
        <v>18.089666748046874</v>
      </c>
      <c r="D34" s="217">
        <f t="shared" si="1"/>
        <v>18.000333245595296</v>
      </c>
      <c r="E34" s="217">
        <f t="shared" si="1"/>
        <v>17.823333326975504</v>
      </c>
      <c r="F34" s="217">
        <f t="shared" si="1"/>
        <v>17.803999996185304</v>
      </c>
      <c r="G34" s="217">
        <f t="shared" si="1"/>
        <v>17.92000017166138</v>
      </c>
      <c r="H34" s="217">
        <f t="shared" si="1"/>
        <v>18.866333198547363</v>
      </c>
      <c r="I34" s="217">
        <f t="shared" si="1"/>
        <v>20.4936666170756</v>
      </c>
      <c r="J34" s="217">
        <f t="shared" si="1"/>
        <v>21.620666726430258</v>
      </c>
      <c r="K34" s="217">
        <f t="shared" si="1"/>
        <v>22.271999994913738</v>
      </c>
      <c r="L34" s="217">
        <f t="shared" si="1"/>
        <v>22.863666661580403</v>
      </c>
      <c r="M34" s="217">
        <f t="shared" si="1"/>
        <v>22.68966671625773</v>
      </c>
      <c r="N34" s="217">
        <f t="shared" si="1"/>
        <v>22.65766668319702</v>
      </c>
      <c r="O34" s="217">
        <f t="shared" si="1"/>
        <v>22.550333309173585</v>
      </c>
      <c r="P34" s="217">
        <f t="shared" si="1"/>
        <v>21.60933313369751</v>
      </c>
      <c r="Q34" s="217">
        <f t="shared" si="1"/>
        <v>20.811000124613443</v>
      </c>
      <c r="R34" s="217">
        <f>AVERAGE(R3:R33)</f>
        <v>19.876666736602782</v>
      </c>
      <c r="S34" s="217">
        <f aca="true" t="shared" si="2" ref="S34:Y34">AVERAGE(S3:S33)</f>
        <v>19.177999877929686</v>
      </c>
      <c r="T34" s="217">
        <f t="shared" si="2"/>
        <v>18.720333417256672</v>
      </c>
      <c r="U34" s="217">
        <f t="shared" si="2"/>
        <v>18.507666683197023</v>
      </c>
      <c r="V34" s="217">
        <f t="shared" si="2"/>
        <v>18.28199993769328</v>
      </c>
      <c r="W34" s="217">
        <f t="shared" si="2"/>
        <v>18.152666664123537</v>
      </c>
      <c r="X34" s="217">
        <f t="shared" si="2"/>
        <v>18.09733339945475</v>
      </c>
      <c r="Y34" s="217">
        <f t="shared" si="2"/>
        <v>17.947333431243898</v>
      </c>
      <c r="Z34" s="217">
        <f>AVERAGE(B3:Y33)</f>
        <v>19.70622223218282</v>
      </c>
      <c r="AA34" s="218">
        <f>(AVERAGE(最高))</f>
        <v>24.42066656748454</v>
      </c>
      <c r="AB34" s="219"/>
      <c r="AC34" s="220"/>
      <c r="AD34" s="218">
        <f>(AVERAGE(最低))</f>
        <v>16.43433337211609</v>
      </c>
      <c r="AE34" s="219"/>
      <c r="AF34" s="1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9" ht="11.25" customHeight="1">
      <c r="A36" s="197" t="s">
        <v>65</v>
      </c>
      <c r="B36" s="197"/>
      <c r="C36" s="197"/>
      <c r="D36" s="197"/>
      <c r="E36" s="197"/>
      <c r="F36" s="197"/>
      <c r="G36" s="197"/>
      <c r="H36" s="197"/>
      <c r="I36" s="197"/>
    </row>
    <row r="37" spans="1:9" ht="11.25" customHeight="1">
      <c r="A37" s="198" t="s">
        <v>66</v>
      </c>
      <c r="B37" s="199"/>
      <c r="C37" s="199"/>
      <c r="D37" s="153">
        <f>COUNTIF(mean,"&lt;0")</f>
        <v>0</v>
      </c>
      <c r="E37" s="197"/>
      <c r="F37" s="197"/>
      <c r="G37" s="197"/>
      <c r="H37" s="197"/>
      <c r="I37" s="197"/>
    </row>
    <row r="38" spans="1:9" ht="11.25" customHeight="1">
      <c r="A38" s="200" t="s">
        <v>67</v>
      </c>
      <c r="B38" s="201"/>
      <c r="C38" s="201"/>
      <c r="D38" s="154">
        <f>COUNTIF(mean,"&gt;=25")</f>
        <v>1</v>
      </c>
      <c r="E38" s="197"/>
      <c r="F38" s="197"/>
      <c r="G38" s="197"/>
      <c r="H38" s="197"/>
      <c r="I38" s="197"/>
    </row>
    <row r="39" spans="1:9" ht="11.25" customHeight="1">
      <c r="A39" s="198" t="s">
        <v>68</v>
      </c>
      <c r="B39" s="199"/>
      <c r="C39" s="199"/>
      <c r="D39" s="153">
        <f>COUNTIF(最低,"&lt;0")</f>
        <v>0</v>
      </c>
      <c r="E39" s="197"/>
      <c r="F39" s="197"/>
      <c r="G39" s="197"/>
      <c r="H39" s="197"/>
      <c r="I39" s="197"/>
    </row>
    <row r="40" spans="1:9" ht="11.25" customHeight="1">
      <c r="A40" s="200" t="s">
        <v>69</v>
      </c>
      <c r="B40" s="201"/>
      <c r="C40" s="201"/>
      <c r="D40" s="154">
        <f>COUNTIF(最低,"&gt;=25")</f>
        <v>0</v>
      </c>
      <c r="E40" s="197"/>
      <c r="F40" s="197"/>
      <c r="G40" s="197"/>
      <c r="H40" s="197"/>
      <c r="I40" s="197"/>
    </row>
    <row r="41" spans="1:9" ht="11.25" customHeight="1">
      <c r="A41" s="198" t="s">
        <v>70</v>
      </c>
      <c r="B41" s="199"/>
      <c r="C41" s="199"/>
      <c r="D41" s="153">
        <f>COUNTIF(最高,"&lt;0")</f>
        <v>0</v>
      </c>
      <c r="E41" s="197"/>
      <c r="F41" s="197"/>
      <c r="G41" s="197"/>
      <c r="H41" s="197"/>
      <c r="I41" s="197"/>
    </row>
    <row r="42" spans="1:9" ht="11.25" customHeight="1">
      <c r="A42" s="200" t="s">
        <v>71</v>
      </c>
      <c r="B42" s="201"/>
      <c r="C42" s="201"/>
      <c r="D42" s="154">
        <f>COUNTIF(最高,"&gt;=25")</f>
        <v>15</v>
      </c>
      <c r="E42" s="197"/>
      <c r="F42" s="197"/>
      <c r="G42" s="197"/>
      <c r="H42" s="197"/>
      <c r="I42" s="197"/>
    </row>
    <row r="43" spans="1:9" ht="11.25" customHeight="1">
      <c r="A43" s="202" t="s">
        <v>72</v>
      </c>
      <c r="B43" s="203"/>
      <c r="C43" s="203"/>
      <c r="D43" s="155">
        <f>COUNTIF(最高,"&gt;=30")</f>
        <v>4</v>
      </c>
      <c r="E43" s="197"/>
      <c r="F43" s="197"/>
      <c r="G43" s="197"/>
      <c r="H43" s="197"/>
      <c r="I43" s="197"/>
    </row>
    <row r="44" spans="1:9" ht="11.25" customHeight="1">
      <c r="A44" s="197" t="s">
        <v>73</v>
      </c>
      <c r="B44" s="197"/>
      <c r="C44" s="197"/>
      <c r="D44" s="197"/>
      <c r="E44" s="197"/>
      <c r="F44" s="197"/>
      <c r="G44" s="197"/>
      <c r="H44" s="197"/>
      <c r="I44" s="197"/>
    </row>
    <row r="45" spans="1:9" ht="11.25" customHeight="1">
      <c r="A45" s="205" t="s">
        <v>74</v>
      </c>
      <c r="B45" s="204"/>
      <c r="C45" s="204" t="s">
        <v>4</v>
      </c>
      <c r="D45" s="206" t="s">
        <v>7</v>
      </c>
      <c r="E45" s="197"/>
      <c r="F45" s="205" t="s">
        <v>75</v>
      </c>
      <c r="G45" s="204"/>
      <c r="H45" s="204" t="s">
        <v>4</v>
      </c>
      <c r="I45" s="206" t="s">
        <v>9</v>
      </c>
    </row>
    <row r="46" spans="1:9" ht="11.25" customHeight="1">
      <c r="A46" s="156"/>
      <c r="B46" s="157">
        <f>MAX(最高)</f>
        <v>31.459999084472656</v>
      </c>
      <c r="C46" s="3">
        <v>9</v>
      </c>
      <c r="D46" s="159" t="s">
        <v>365</v>
      </c>
      <c r="E46" s="197"/>
      <c r="F46" s="156"/>
      <c r="G46" s="157">
        <f>MIN(最低)</f>
        <v>7.900000095367432</v>
      </c>
      <c r="H46" s="3">
        <v>23</v>
      </c>
      <c r="I46" s="255" t="s">
        <v>379</v>
      </c>
    </row>
    <row r="47" spans="1:9" ht="11.25" customHeight="1">
      <c r="A47" s="160"/>
      <c r="B47" s="161"/>
      <c r="C47" s="158"/>
      <c r="D47" s="162"/>
      <c r="E47" s="197"/>
      <c r="F47" s="160"/>
      <c r="G47" s="161"/>
      <c r="H47" s="3"/>
      <c r="I47" s="255"/>
    </row>
    <row r="48" spans="1:9" ht="11.25" customHeight="1">
      <c r="A48" s="163"/>
      <c r="B48" s="164"/>
      <c r="C48" s="165"/>
      <c r="D48" s="155"/>
      <c r="E48" s="197"/>
      <c r="F48" s="163"/>
      <c r="G48" s="164"/>
      <c r="H48" s="165"/>
      <c r="I48" s="166"/>
    </row>
    <row r="49" spans="1:2" ht="12">
      <c r="A49" s="1"/>
      <c r="B49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Preferred Customer</cp:lastModifiedBy>
  <cp:lastPrinted>2003-02-01T02:20:44Z</cp:lastPrinted>
  <dcterms:created xsi:type="dcterms:W3CDTF">1998-01-05T04:07:11Z</dcterms:created>
  <dcterms:modified xsi:type="dcterms:W3CDTF">2010-03-25T04:48:46Z</dcterms:modified>
  <cp:category/>
  <cp:version/>
  <cp:contentType/>
  <cp:contentStatus/>
</cp:coreProperties>
</file>