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5195" windowHeight="10515" tabRatio="748" activeTab="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<sst xmlns="http://schemas.openxmlformats.org/spreadsheetml/2006/main" count="1211" uniqueCount="515">
  <si>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</si>
  <si>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</si>
  <si>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</si>
  <si>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</si>
  <si>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</si>
  <si>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</si>
  <si>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</si>
  <si>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</si>
  <si>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</si>
  <si>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</si>
  <si>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</si>
  <si>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</si>
  <si>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</si>
  <si>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</si>
  <si>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</si>
  <si>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</si>
  <si>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</si>
  <si>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</si>
  <si>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</si>
  <si>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</si>
  <si>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</si>
  <si>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</si>
  <si>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11:21</t>
  </si>
  <si>
    <t>5:34</t>
  </si>
  <si>
    <t>20:29</t>
  </si>
  <si>
    <t>18:35</t>
  </si>
  <si>
    <t>12:22</t>
  </si>
  <si>
    <t>23:57</t>
  </si>
  <si>
    <t>10:57</t>
  </si>
  <si>
    <t>1:49</t>
  </si>
  <si>
    <t>14:16</t>
  </si>
  <si>
    <t>7:04</t>
  </si>
  <si>
    <t>14:52</t>
  </si>
  <si>
    <t>1:52</t>
  </si>
  <si>
    <t>11:26</t>
  </si>
  <si>
    <t>22:18</t>
  </si>
  <si>
    <t>4:30</t>
  </si>
  <si>
    <t>0:58</t>
  </si>
  <si>
    <t>13:02</t>
  </si>
  <si>
    <t>23:58</t>
  </si>
  <si>
    <t>12:34</t>
  </si>
  <si>
    <t>4:03</t>
  </si>
  <si>
    <t>12:00</t>
  </si>
  <si>
    <t>5:57</t>
  </si>
  <si>
    <t>13:01</t>
  </si>
  <si>
    <t>4:06</t>
  </si>
  <si>
    <t>12:49</t>
  </si>
  <si>
    <t>7:21</t>
  </si>
  <si>
    <t>11:54</t>
  </si>
  <si>
    <t>1:00</t>
  </si>
  <si>
    <t>13:38</t>
  </si>
  <si>
    <t>23:17</t>
  </si>
  <si>
    <t>13:12</t>
  </si>
  <si>
    <t>6:00</t>
  </si>
  <si>
    <t>11:57</t>
  </si>
  <si>
    <t>23:41</t>
  </si>
  <si>
    <t>11:51</t>
  </si>
  <si>
    <t>4:21</t>
  </si>
  <si>
    <t>13:17</t>
  </si>
  <si>
    <t>0:25</t>
  </si>
  <si>
    <t>10:04</t>
  </si>
  <si>
    <t>22:05</t>
  </si>
  <si>
    <t>13:43</t>
  </si>
  <si>
    <t>23:46</t>
  </si>
  <si>
    <t>13:49</t>
  </si>
  <si>
    <t>1:34</t>
  </si>
  <si>
    <t>6:27</t>
  </si>
  <si>
    <t>10:28</t>
  </si>
  <si>
    <t>5:17</t>
  </si>
  <si>
    <t>0:00</t>
  </si>
  <si>
    <t>19:01</t>
  </si>
  <si>
    <t>10:23</t>
  </si>
  <si>
    <t>23:59</t>
  </si>
  <si>
    <t>6:22</t>
  </si>
  <si>
    <t>13:42</t>
  </si>
  <si>
    <t>3:10</t>
  </si>
  <si>
    <t>16:27</t>
  </si>
  <si>
    <t>2:38</t>
  </si>
  <si>
    <t>3:37</t>
  </si>
  <si>
    <t>21:54</t>
  </si>
  <si>
    <t>15:31</t>
  </si>
  <si>
    <t>23:54</t>
  </si>
  <si>
    <t>11:04</t>
  </si>
  <si>
    <t>6:11</t>
  </si>
  <si>
    <t>10:45</t>
  </si>
  <si>
    <t>22:27</t>
  </si>
  <si>
    <t>12:29</t>
  </si>
  <si>
    <t>6:39</t>
  </si>
  <si>
    <t>14:03</t>
  </si>
  <si>
    <t>3:41</t>
  </si>
  <si>
    <t>11:00</t>
  </si>
  <si>
    <t>14:09</t>
  </si>
  <si>
    <t>5:56</t>
  </si>
  <si>
    <t>14:06</t>
  </si>
  <si>
    <t>5:33</t>
  </si>
  <si>
    <t>14:04</t>
  </si>
  <si>
    <t>6:05</t>
  </si>
  <si>
    <t>13:03</t>
  </si>
  <si>
    <t>5:39</t>
  </si>
  <si>
    <t>12:42</t>
  </si>
  <si>
    <t>8:05</t>
  </si>
  <si>
    <t>13:28</t>
  </si>
  <si>
    <t>23:53</t>
  </si>
  <si>
    <t>14:18</t>
  </si>
  <si>
    <t>3:14</t>
  </si>
  <si>
    <t>14:10</t>
  </si>
  <si>
    <t>23:30</t>
  </si>
  <si>
    <t>9:51</t>
  </si>
  <si>
    <t>5:32</t>
  </si>
  <si>
    <t>14:17</t>
  </si>
  <si>
    <t>5:59</t>
  </si>
  <si>
    <t>11:16</t>
  </si>
  <si>
    <t>23:02</t>
  </si>
  <si>
    <t>13:48</t>
  </si>
  <si>
    <t>3:57</t>
  </si>
  <si>
    <t>12:09</t>
  </si>
  <si>
    <t>5:37</t>
  </si>
  <si>
    <t>11:05</t>
  </si>
  <si>
    <t>23:38</t>
  </si>
  <si>
    <t>12:37</t>
  </si>
  <si>
    <t>1:51</t>
  </si>
  <si>
    <t>9:13</t>
  </si>
  <si>
    <t>12:08</t>
  </si>
  <si>
    <t>5:49</t>
  </si>
  <si>
    <t>9:53</t>
  </si>
  <si>
    <t>5:48</t>
  </si>
  <si>
    <t>11:46</t>
  </si>
  <si>
    <t>23:42</t>
  </si>
  <si>
    <t>11:28</t>
  </si>
  <si>
    <t>5:10</t>
  </si>
  <si>
    <t>15:32</t>
  </si>
  <si>
    <t>5:22</t>
  </si>
  <si>
    <t>0:51</t>
  </si>
  <si>
    <t>21:16</t>
  </si>
  <si>
    <t>14:25</t>
  </si>
  <si>
    <t>22:57</t>
  </si>
  <si>
    <t>6:49</t>
  </si>
  <si>
    <t>6:12</t>
  </si>
  <si>
    <t>14:48</t>
  </si>
  <si>
    <t>5:35</t>
  </si>
  <si>
    <t>1:42</t>
  </si>
  <si>
    <t>11:50</t>
  </si>
  <si>
    <t>22:53</t>
  </si>
  <si>
    <t>13:56</t>
  </si>
  <si>
    <t>23:27</t>
  </si>
  <si>
    <t>14:46</t>
  </si>
  <si>
    <t>4:50</t>
  </si>
  <si>
    <t>5:44</t>
  </si>
  <si>
    <t>12:36</t>
  </si>
  <si>
    <t>22:47</t>
  </si>
  <si>
    <t>0:05</t>
  </si>
  <si>
    <t>11:18</t>
  </si>
  <si>
    <t>0:02</t>
  </si>
  <si>
    <t>12:01</t>
  </si>
  <si>
    <t>4:43</t>
  </si>
  <si>
    <t>0:08</t>
  </si>
  <si>
    <t>9:59</t>
  </si>
  <si>
    <t>11:41</t>
  </si>
  <si>
    <t>4:26</t>
  </si>
  <si>
    <t>5:04</t>
  </si>
  <si>
    <t>10:58</t>
  </si>
  <si>
    <t>5:09</t>
  </si>
  <si>
    <t>12:55</t>
  </si>
  <si>
    <t>3:12</t>
  </si>
  <si>
    <t>10:16</t>
  </si>
  <si>
    <t>15:12</t>
  </si>
  <si>
    <t>23:43</t>
  </si>
  <si>
    <t>10:12</t>
  </si>
  <si>
    <t>23:51</t>
  </si>
  <si>
    <t>7:22</t>
  </si>
  <si>
    <t>13:57</t>
  </si>
  <si>
    <t>11:52</t>
  </si>
  <si>
    <t>3:06</t>
  </si>
  <si>
    <t>12:28</t>
  </si>
  <si>
    <t>1:12</t>
  </si>
  <si>
    <t>0:11</t>
  </si>
  <si>
    <t>10:11</t>
  </si>
  <si>
    <t>5:30</t>
  </si>
  <si>
    <t>12:16</t>
  </si>
  <si>
    <t>4:55</t>
  </si>
  <si>
    <t>10:43</t>
  </si>
  <si>
    <t>10:15</t>
  </si>
  <si>
    <t>12:17</t>
  </si>
  <si>
    <t>5:01</t>
  </si>
  <si>
    <t>15:39</t>
  </si>
  <si>
    <t>0:45</t>
  </si>
  <si>
    <t>23:52</t>
  </si>
  <si>
    <t>14:23</t>
  </si>
  <si>
    <t>4:39</t>
  </si>
  <si>
    <t>14:31</t>
  </si>
  <si>
    <t>3:17</t>
  </si>
  <si>
    <t>12:30</t>
  </si>
  <si>
    <t>4:38</t>
  </si>
  <si>
    <t>14:56</t>
  </si>
  <si>
    <t>3:55</t>
  </si>
  <si>
    <t>10:29</t>
  </si>
  <si>
    <t>2:21</t>
  </si>
  <si>
    <t>13:54</t>
  </si>
  <si>
    <t>14:42</t>
  </si>
  <si>
    <t>21:19</t>
  </si>
  <si>
    <t>13:21</t>
  </si>
  <si>
    <t>13:45</t>
  </si>
  <si>
    <t>3:30</t>
  </si>
  <si>
    <t>10:50</t>
  </si>
  <si>
    <t>5:11</t>
  </si>
  <si>
    <t>4:44</t>
  </si>
  <si>
    <t>13:09</t>
  </si>
  <si>
    <t>0:49</t>
  </si>
  <si>
    <t>0:21</t>
  </si>
  <si>
    <t>23:49</t>
  </si>
  <si>
    <t>13:20</t>
  </si>
  <si>
    <t>0:01</t>
  </si>
  <si>
    <t>11:32</t>
  </si>
  <si>
    <t>22:39</t>
  </si>
  <si>
    <t>12:38</t>
  </si>
  <si>
    <t>4:35</t>
  </si>
  <si>
    <t>10:19</t>
  </si>
  <si>
    <t>13:36</t>
  </si>
  <si>
    <t>6:36</t>
  </si>
  <si>
    <t>8:59</t>
  </si>
  <si>
    <t>3:16</t>
  </si>
  <si>
    <t>16:34</t>
  </si>
  <si>
    <t>22:42</t>
  </si>
  <si>
    <t>10:31</t>
  </si>
  <si>
    <t>4:46</t>
  </si>
  <si>
    <t>14:34</t>
  </si>
  <si>
    <t>0:04</t>
  </si>
  <si>
    <t>0:15</t>
  </si>
  <si>
    <t>23:28</t>
  </si>
  <si>
    <t>21:29</t>
  </si>
  <si>
    <t>15:14</t>
  </si>
  <si>
    <t>2:35</t>
  </si>
  <si>
    <t>15:26</t>
  </si>
  <si>
    <t>5:27</t>
  </si>
  <si>
    <t>10:35</t>
  </si>
  <si>
    <t>9:57</t>
  </si>
  <si>
    <t>23:16</t>
  </si>
  <si>
    <t>13:14</t>
  </si>
  <si>
    <t>4:25</t>
  </si>
  <si>
    <t>13:23</t>
  </si>
  <si>
    <t>1:57</t>
  </si>
  <si>
    <t>1:21</t>
  </si>
  <si>
    <t>3:43</t>
  </si>
  <si>
    <t>7:56</t>
  </si>
  <si>
    <t>23:25</t>
  </si>
  <si>
    <t>13:39</t>
  </si>
  <si>
    <t>0:55</t>
  </si>
  <si>
    <t>9:16</t>
  </si>
  <si>
    <t>1:23</t>
  </si>
  <si>
    <t>2:46</t>
  </si>
  <si>
    <t>12:26</t>
  </si>
  <si>
    <t>23:29</t>
  </si>
  <si>
    <t>1:26</t>
  </si>
  <si>
    <t>12:06</t>
  </si>
  <si>
    <t>2:48</t>
  </si>
  <si>
    <t>23:31</t>
  </si>
  <si>
    <t>10:27</t>
  </si>
  <si>
    <t>20:18</t>
  </si>
  <si>
    <t>19:43</t>
  </si>
  <si>
    <t>0:14</t>
  </si>
  <si>
    <t>14:05</t>
  </si>
  <si>
    <t>0:19</t>
  </si>
  <si>
    <t>9:24</t>
  </si>
  <si>
    <t>23:01</t>
  </si>
  <si>
    <t>15:35</t>
  </si>
  <si>
    <t>4:04</t>
  </si>
  <si>
    <t>1:19</t>
  </si>
  <si>
    <t>12:39</t>
  </si>
  <si>
    <t>14:41</t>
  </si>
  <si>
    <t>2:11</t>
  </si>
  <si>
    <t>9:50</t>
  </si>
  <si>
    <t>2:59</t>
  </si>
  <si>
    <t>1:50</t>
  </si>
  <si>
    <t>11:42</t>
  </si>
  <si>
    <t>4:05</t>
  </si>
  <si>
    <t>2:25</t>
  </si>
  <si>
    <t>12:14</t>
  </si>
  <si>
    <t>11:39</t>
  </si>
  <si>
    <t>22:52</t>
  </si>
  <si>
    <t>10:20</t>
  </si>
  <si>
    <t>0:23</t>
  </si>
  <si>
    <t>10:02</t>
  </si>
  <si>
    <t>11:25</t>
  </si>
  <si>
    <t>4:10</t>
  </si>
  <si>
    <t>9:03</t>
  </si>
  <si>
    <t>11:24</t>
  </si>
  <si>
    <t>4:42</t>
  </si>
  <si>
    <t>12:12</t>
  </si>
  <si>
    <t>4:07</t>
  </si>
  <si>
    <t>3:22</t>
  </si>
  <si>
    <t>22:45</t>
  </si>
  <si>
    <t>4:29</t>
  </si>
  <si>
    <t>4:53</t>
  </si>
  <si>
    <t>1:17</t>
  </si>
  <si>
    <t>10:03</t>
  </si>
  <si>
    <t>4:14</t>
  </si>
  <si>
    <t>13:44</t>
  </si>
  <si>
    <t>0:06</t>
  </si>
  <si>
    <t>23:40</t>
  </si>
  <si>
    <t>10:36</t>
  </si>
  <si>
    <t>18:36</t>
  </si>
  <si>
    <t>14:43</t>
  </si>
  <si>
    <t>7:48</t>
  </si>
  <si>
    <t>1:04</t>
  </si>
  <si>
    <t>4:54</t>
  </si>
  <si>
    <t>4:01</t>
  </si>
  <si>
    <t>11:37</t>
  </si>
  <si>
    <t>9:12</t>
  </si>
  <si>
    <t>0:40</t>
  </si>
  <si>
    <t>13:32</t>
  </si>
  <si>
    <t>9:34</t>
  </si>
  <si>
    <t>19:46</t>
  </si>
  <si>
    <t>20:48</t>
  </si>
  <si>
    <t>15:20</t>
  </si>
  <si>
    <t>12:46</t>
  </si>
  <si>
    <t>21:47</t>
  </si>
  <si>
    <t>19:09</t>
  </si>
  <si>
    <t>21:23</t>
  </si>
  <si>
    <t>15:37</t>
  </si>
  <si>
    <t>1:10</t>
  </si>
  <si>
    <t>13:16</t>
  </si>
  <si>
    <t>10:13</t>
  </si>
  <si>
    <t>4:36</t>
  </si>
  <si>
    <t>4:59</t>
  </si>
  <si>
    <t>14:40</t>
  </si>
  <si>
    <t>1:47</t>
  </si>
  <si>
    <t>13:58</t>
  </si>
  <si>
    <t>4:13</t>
  </si>
  <si>
    <t>9:01</t>
  </si>
  <si>
    <t>3:31</t>
  </si>
  <si>
    <t>9:30</t>
  </si>
  <si>
    <t>13:22</t>
  </si>
  <si>
    <t>16:57</t>
  </si>
  <si>
    <t>3:46</t>
  </si>
  <si>
    <t>14:11</t>
  </si>
  <si>
    <t>5:47</t>
  </si>
  <si>
    <t>13:27</t>
  </si>
  <si>
    <t>2:52</t>
  </si>
  <si>
    <t>12:20</t>
  </si>
  <si>
    <t>13:33</t>
  </si>
  <si>
    <t>1:24</t>
  </si>
  <si>
    <t>7:40</t>
  </si>
  <si>
    <t>17:41</t>
  </si>
  <si>
    <t>13:40</t>
  </si>
  <si>
    <t>2:44</t>
  </si>
  <si>
    <t>5:06</t>
  </si>
  <si>
    <t>10:30</t>
  </si>
  <si>
    <t>14:29</t>
  </si>
  <si>
    <t>14:00</t>
  </si>
  <si>
    <t>0:28</t>
  </si>
  <si>
    <t>10:52</t>
  </si>
  <si>
    <t>11:31</t>
  </si>
  <si>
    <t>1:43</t>
  </si>
  <si>
    <t>9:47</t>
  </si>
  <si>
    <t>10:38</t>
  </si>
  <si>
    <t>11:02</t>
  </si>
  <si>
    <t>1:14</t>
  </si>
  <si>
    <t>15:49</t>
  </si>
  <si>
    <t>23:47</t>
  </si>
  <si>
    <t>10:22</t>
  </si>
  <si>
    <t>0:48</t>
  </si>
  <si>
    <t>14:20</t>
  </si>
  <si>
    <t>5:23</t>
  </si>
  <si>
    <t>10:56</t>
  </si>
  <si>
    <t>6:21</t>
  </si>
  <si>
    <t>12:33</t>
  </si>
  <si>
    <t>14:37</t>
  </si>
  <si>
    <t>18:26</t>
  </si>
  <si>
    <t>6:30</t>
  </si>
  <si>
    <t>11:20</t>
  </si>
  <si>
    <t>21:45</t>
  </si>
  <si>
    <t>8:25</t>
  </si>
  <si>
    <t>5:02</t>
  </si>
  <si>
    <t>10:10</t>
  </si>
  <si>
    <t>19:59</t>
  </si>
  <si>
    <t>11:29</t>
  </si>
  <si>
    <t>0:10</t>
  </si>
  <si>
    <t>11:19</t>
  </si>
  <si>
    <t>23:23</t>
  </si>
  <si>
    <t>12:21</t>
  </si>
  <si>
    <t>5:21</t>
  </si>
  <si>
    <t>0:09</t>
  </si>
  <si>
    <t>5:25</t>
  </si>
  <si>
    <t>1:16</t>
  </si>
  <si>
    <t>0:35</t>
  </si>
  <si>
    <t>23:44</t>
  </si>
  <si>
    <t>13:13</t>
  </si>
  <si>
    <t>22:56</t>
  </si>
  <si>
    <t>13:18</t>
  </si>
  <si>
    <t>3:21</t>
  </si>
  <si>
    <t>2:08</t>
  </si>
  <si>
    <t>14:15</t>
  </si>
  <si>
    <t>23:45</t>
  </si>
  <si>
    <t>11:08</t>
  </si>
  <si>
    <t>9:08</t>
  </si>
  <si>
    <t>2:37</t>
  </si>
  <si>
    <t>11:47</t>
  </si>
  <si>
    <t>1:58</t>
  </si>
  <si>
    <t>12:10</t>
  </si>
  <si>
    <t>5:03</t>
  </si>
  <si>
    <t>3:42</t>
  </si>
  <si>
    <t>11:43</t>
  </si>
  <si>
    <t>12:11</t>
  </si>
  <si>
    <t>7:50</t>
  </si>
  <si>
    <t>2:27</t>
  </si>
  <si>
    <t>11:07</t>
  </si>
  <si>
    <t>20:07</t>
  </si>
  <si>
    <t>4:20</t>
  </si>
  <si>
    <t>11:55</t>
  </si>
  <si>
    <t>12:15</t>
  </si>
  <si>
    <t>22:44</t>
  </si>
  <si>
    <t>2:06</t>
  </si>
  <si>
    <t>12:05</t>
  </si>
  <si>
    <t>0:32</t>
  </si>
  <si>
    <t>23:48</t>
  </si>
  <si>
    <t>0:44</t>
  </si>
  <si>
    <t>22:50</t>
  </si>
  <si>
    <t>10:42</t>
  </si>
  <si>
    <t>11:09</t>
  </si>
  <si>
    <t>5:31</t>
  </si>
  <si>
    <t>11:12</t>
  </si>
  <si>
    <t>5:14</t>
  </si>
  <si>
    <t>10:46</t>
  </si>
  <si>
    <t>18:33</t>
  </si>
  <si>
    <t>5:55</t>
  </si>
  <si>
    <t>23:03</t>
  </si>
  <si>
    <t>11:44</t>
  </si>
  <si>
    <t>11:13</t>
  </si>
  <si>
    <t>6:15</t>
  </si>
  <si>
    <t>20:01</t>
  </si>
  <si>
    <t>11:38</t>
  </si>
  <si>
    <t>4:47</t>
  </si>
  <si>
    <t>10:33</t>
  </si>
  <si>
    <t>6:14</t>
  </si>
  <si>
    <t>12:40</t>
  </si>
  <si>
    <t>3:48</t>
  </si>
  <si>
    <t>5:52</t>
  </si>
  <si>
    <t>5:19</t>
  </si>
  <si>
    <t>4:11</t>
  </si>
  <si>
    <t>20:30</t>
  </si>
  <si>
    <t>6:29</t>
  </si>
  <si>
    <t>9:18</t>
  </si>
  <si>
    <t>3:05</t>
  </si>
  <si>
    <t>11:33</t>
  </si>
  <si>
    <t>6:01</t>
  </si>
  <si>
    <t>11:58</t>
  </si>
  <si>
    <t>3:07</t>
  </si>
  <si>
    <t>5:51</t>
  </si>
  <si>
    <t>11:23</t>
  </si>
  <si>
    <t>6:02</t>
  </si>
  <si>
    <t>11:15</t>
  </si>
  <si>
    <t>4:37</t>
  </si>
  <si>
    <t>6:56</t>
  </si>
  <si>
    <t>6:10</t>
  </si>
  <si>
    <t>23:10</t>
  </si>
  <si>
    <t>12:50</t>
  </si>
  <si>
    <t>23:55</t>
  </si>
  <si>
    <t>20:59</t>
  </si>
  <si>
    <t>10:09</t>
  </si>
  <si>
    <t>6:17</t>
  </si>
  <si>
    <t>13:00</t>
  </si>
  <si>
    <t>5:13</t>
  </si>
  <si>
    <t>11:01</t>
  </si>
  <si>
    <t>6:51</t>
  </si>
  <si>
    <t>11:03</t>
  </si>
  <si>
    <t>2:41</t>
  </si>
  <si>
    <t>23:56</t>
  </si>
  <si>
    <t>3:38</t>
  </si>
  <si>
    <t>0:31</t>
  </si>
  <si>
    <t>22:06</t>
  </si>
  <si>
    <t>1:25</t>
  </si>
  <si>
    <t>11:34</t>
  </si>
  <si>
    <t>3:49</t>
  </si>
  <si>
    <t>19:40</t>
  </si>
  <si>
    <t>19:05</t>
  </si>
  <si>
    <t>10:47</t>
  </si>
  <si>
    <t>4:32</t>
  </si>
  <si>
    <t>6:55</t>
  </si>
  <si>
    <t>23:26</t>
  </si>
  <si>
    <t>11:27</t>
  </si>
  <si>
    <t>6:38</t>
  </si>
  <si>
    <t>23:11</t>
  </si>
  <si>
    <t>11:06</t>
  </si>
  <si>
    <t>6:03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</si>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</sst>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7" fillId="6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5" fillId="4" borderId="11" xfId="62" applyFont="1" applyFill="1" applyBorder="1" applyProtection="1">
      <alignment/>
      <protection/>
    </xf>
    <xf numFmtId="176" fontId="15" fillId="4" borderId="12" xfId="62" applyFont="1" applyFill="1" applyBorder="1" applyProtection="1">
      <alignment/>
      <protection/>
    </xf>
    <xf numFmtId="176" fontId="15" fillId="4" borderId="13" xfId="62" applyFont="1" applyFill="1" applyBorder="1" applyProtection="1">
      <alignment/>
      <protection/>
    </xf>
    <xf numFmtId="176" fontId="16" fillId="4" borderId="11" xfId="60" applyFont="1" applyFill="1" applyBorder="1" applyProtection="1">
      <alignment/>
      <protection/>
    </xf>
    <xf numFmtId="176" fontId="16" fillId="4" borderId="12" xfId="60" applyFont="1" applyFill="1" applyBorder="1" applyProtection="1">
      <alignment/>
      <protection/>
    </xf>
    <xf numFmtId="176" fontId="16" fillId="4" borderId="13" xfId="60" applyFont="1" applyFill="1" applyBorder="1" applyProtection="1">
      <alignment/>
      <protection/>
    </xf>
    <xf numFmtId="176" fontId="17" fillId="11" borderId="17" xfId="60" applyFont="1" applyFill="1" applyBorder="1">
      <alignment/>
      <protection/>
    </xf>
    <xf numFmtId="176" fontId="17" fillId="11" borderId="18" xfId="60" applyFont="1" applyFill="1" applyBorder="1">
      <alignment/>
      <protection/>
    </xf>
    <xf numFmtId="176" fontId="17" fillId="11" borderId="19" xfId="60" applyFont="1" applyFill="1" applyBorder="1">
      <alignment/>
      <protection/>
    </xf>
    <xf numFmtId="176" fontId="16" fillId="4" borderId="11" xfId="61" applyFont="1" applyFill="1" applyBorder="1" applyProtection="1">
      <alignment/>
      <protection/>
    </xf>
    <xf numFmtId="176" fontId="16" fillId="4" borderId="12" xfId="61" applyFont="1" applyFill="1" applyBorder="1" applyProtection="1">
      <alignment/>
      <protection/>
    </xf>
    <xf numFmtId="176" fontId="16" fillId="4" borderId="13" xfId="61" applyFont="1" applyFill="1" applyBorder="1" applyProtection="1">
      <alignment/>
      <protection/>
    </xf>
    <xf numFmtId="176" fontId="17" fillId="11" borderId="33" xfId="61" applyFont="1" applyFill="1" applyBorder="1">
      <alignment/>
      <protection/>
    </xf>
    <xf numFmtId="176" fontId="17" fillId="11" borderId="34" xfId="61" applyFont="1" applyFill="1" applyBorder="1">
      <alignment/>
      <protection/>
    </xf>
    <xf numFmtId="176" fontId="17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0" applyFont="1" applyFill="1" applyBorder="1" applyProtection="1">
      <alignment/>
      <protection/>
    </xf>
    <xf numFmtId="176" fontId="21" fillId="14" borderId="12" xfId="60" applyFont="1" applyFill="1" applyBorder="1" applyProtection="1">
      <alignment/>
      <protection/>
    </xf>
    <xf numFmtId="176" fontId="21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1" fillId="11" borderId="11" xfId="61" applyFont="1" applyFill="1" applyBorder="1" applyProtection="1">
      <alignment/>
      <protection/>
    </xf>
    <xf numFmtId="176" fontId="21" fillId="11" borderId="12" xfId="61" applyFont="1" applyFill="1" applyBorder="1" applyProtection="1">
      <alignment/>
      <protection/>
    </xf>
    <xf numFmtId="176" fontId="21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15" t="e">
        <f>AVERAGE(B3:Y3)</f>
        <v>#DIV/0!</v>
      </c>
      <c r="AA3" s="151"/>
      <c r="AB3" s="152"/>
      <c r="AC3" s="2">
        <v>1</v>
      </c>
      <c r="AD3" s="151"/>
      <c r="AE3" s="254"/>
      <c r="AF3" s="1"/>
    </row>
    <row r="4" spans="1:32" ht="11.25" customHeight="1">
      <c r="A4" s="216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8"/>
      <c r="U4" s="208"/>
      <c r="V4" s="208"/>
      <c r="W4" s="208"/>
      <c r="X4" s="208"/>
      <c r="Y4" s="208"/>
      <c r="Z4" s="215" t="e">
        <f aca="true" t="shared" si="0" ref="Z4:Z19">AVERAGE(B4:Y4)</f>
        <v>#DIV/0!</v>
      </c>
      <c r="AA4" s="151"/>
      <c r="AB4" s="152"/>
      <c r="AC4" s="2">
        <v>2</v>
      </c>
      <c r="AD4" s="151"/>
      <c r="AE4" s="254"/>
      <c r="AF4" s="1"/>
    </row>
    <row r="5" spans="1:32" ht="11.25" customHeight="1">
      <c r="A5" s="216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15" t="e">
        <f t="shared" si="0"/>
        <v>#DIV/0!</v>
      </c>
      <c r="AA5" s="151"/>
      <c r="AB5" s="152"/>
      <c r="AC5" s="2">
        <v>3</v>
      </c>
      <c r="AD5" s="151"/>
      <c r="AE5" s="254"/>
      <c r="AF5" s="1"/>
    </row>
    <row r="6" spans="1:32" ht="11.25" customHeight="1">
      <c r="A6" s="216">
        <v>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5" t="e">
        <f t="shared" si="0"/>
        <v>#DIV/0!</v>
      </c>
      <c r="AA6" s="151"/>
      <c r="AB6" s="152"/>
      <c r="AC6" s="2">
        <v>4</v>
      </c>
      <c r="AD6" s="151"/>
      <c r="AE6" s="254"/>
      <c r="AF6" s="1"/>
    </row>
    <row r="7" spans="1:32" ht="11.25" customHeight="1">
      <c r="A7" s="216">
        <v>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15" t="e">
        <f t="shared" si="0"/>
        <v>#DIV/0!</v>
      </c>
      <c r="AA7" s="151"/>
      <c r="AB7" s="152"/>
      <c r="AC7" s="2">
        <v>5</v>
      </c>
      <c r="AD7" s="151"/>
      <c r="AE7" s="254"/>
      <c r="AF7" s="1"/>
    </row>
    <row r="8" spans="1:32" ht="11.25" customHeight="1">
      <c r="A8" s="216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15" t="e">
        <f t="shared" si="0"/>
        <v>#DIV/0!</v>
      </c>
      <c r="AA8" s="151"/>
      <c r="AB8" s="152"/>
      <c r="AC8" s="2">
        <v>6</v>
      </c>
      <c r="AD8" s="151"/>
      <c r="AE8" s="254"/>
      <c r="AF8" s="1"/>
    </row>
    <row r="9" spans="1:32" ht="11.25" customHeight="1">
      <c r="A9" s="216">
        <v>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15" t="e">
        <f t="shared" si="0"/>
        <v>#DIV/0!</v>
      </c>
      <c r="AA9" s="151"/>
      <c r="AB9" s="152"/>
      <c r="AC9" s="2">
        <v>7</v>
      </c>
      <c r="AD9" s="151"/>
      <c r="AE9" s="254"/>
      <c r="AF9" s="1"/>
    </row>
    <row r="10" spans="1:32" ht="11.25" customHeight="1">
      <c r="A10" s="216">
        <v>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5" t="e">
        <f t="shared" si="0"/>
        <v>#DIV/0!</v>
      </c>
      <c r="AA10" s="151"/>
      <c r="AB10" s="152"/>
      <c r="AC10" s="2">
        <v>8</v>
      </c>
      <c r="AD10" s="151"/>
      <c r="AE10" s="254"/>
      <c r="AF10" s="1"/>
    </row>
    <row r="11" spans="1:32" ht="11.25" customHeight="1">
      <c r="A11" s="216">
        <v>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5" t="e">
        <f t="shared" si="0"/>
        <v>#DIV/0!</v>
      </c>
      <c r="AA11" s="151"/>
      <c r="AB11" s="152"/>
      <c r="AC11" s="2">
        <v>9</v>
      </c>
      <c r="AD11" s="151"/>
      <c r="AE11" s="254"/>
      <c r="AF11" s="1"/>
    </row>
    <row r="12" spans="1:32" ht="11.25" customHeight="1">
      <c r="A12" s="224">
        <v>10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25" t="e">
        <f t="shared" si="0"/>
        <v>#DIV/0!</v>
      </c>
      <c r="AA12" s="157"/>
      <c r="AB12" s="211"/>
      <c r="AC12" s="212">
        <v>10</v>
      </c>
      <c r="AD12" s="157"/>
      <c r="AE12" s="255"/>
      <c r="AF12" s="1"/>
    </row>
    <row r="13" spans="1:32" ht="11.25" customHeight="1">
      <c r="A13" s="216">
        <v>11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15" t="e">
        <f t="shared" si="0"/>
        <v>#DIV/0!</v>
      </c>
      <c r="AA13" s="151"/>
      <c r="AB13" s="152"/>
      <c r="AC13" s="2">
        <v>11</v>
      </c>
      <c r="AD13" s="151"/>
      <c r="AE13" s="254"/>
      <c r="AF13" s="1"/>
    </row>
    <row r="14" spans="1:32" ht="11.25" customHeight="1">
      <c r="A14" s="216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15" t="e">
        <f t="shared" si="0"/>
        <v>#DIV/0!</v>
      </c>
      <c r="AA14" s="151"/>
      <c r="AB14" s="152"/>
      <c r="AC14" s="2">
        <v>12</v>
      </c>
      <c r="AD14" s="151"/>
      <c r="AE14" s="254"/>
      <c r="AF14" s="1"/>
    </row>
    <row r="15" spans="1:32" ht="11.25" customHeight="1">
      <c r="A15" s="216">
        <v>13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15" t="e">
        <f t="shared" si="0"/>
        <v>#DIV/0!</v>
      </c>
      <c r="AA15" s="151"/>
      <c r="AB15" s="152"/>
      <c r="AC15" s="2">
        <v>13</v>
      </c>
      <c r="AD15" s="151"/>
      <c r="AE15" s="254"/>
      <c r="AF15" s="1"/>
    </row>
    <row r="16" spans="1:32" ht="11.25" customHeight="1">
      <c r="A16" s="216">
        <v>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15" t="e">
        <f t="shared" si="0"/>
        <v>#DIV/0!</v>
      </c>
      <c r="AA16" s="151"/>
      <c r="AB16" s="152"/>
      <c r="AC16" s="2">
        <v>14</v>
      </c>
      <c r="AD16" s="151"/>
      <c r="AE16" s="254"/>
      <c r="AF16" s="1"/>
    </row>
    <row r="17" spans="1:32" ht="11.25" customHeight="1">
      <c r="A17" s="216">
        <v>15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15" t="e">
        <f t="shared" si="0"/>
        <v>#DIV/0!</v>
      </c>
      <c r="AA17" s="151"/>
      <c r="AB17" s="152"/>
      <c r="AC17" s="2">
        <v>15</v>
      </c>
      <c r="AD17" s="151"/>
      <c r="AE17" s="254"/>
      <c r="AF17" s="1"/>
    </row>
    <row r="18" spans="1:32" ht="11.25" customHeight="1">
      <c r="A18" s="216">
        <v>16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15" t="e">
        <f t="shared" si="0"/>
        <v>#DIV/0!</v>
      </c>
      <c r="AA18" s="151"/>
      <c r="AB18" s="152"/>
      <c r="AC18" s="2">
        <v>16</v>
      </c>
      <c r="AD18" s="151"/>
      <c r="AE18" s="254"/>
      <c r="AF18" s="1"/>
    </row>
    <row r="19" spans="1:32" ht="11.25" customHeight="1">
      <c r="A19" s="216">
        <v>17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15" t="e">
        <f t="shared" si="0"/>
        <v>#DIV/0!</v>
      </c>
      <c r="AA19" s="151"/>
      <c r="AB19" s="152"/>
      <c r="AC19" s="2">
        <v>17</v>
      </c>
      <c r="AD19" s="151"/>
      <c r="AE19" s="254"/>
      <c r="AF19" s="1"/>
    </row>
    <row r="20" spans="1:32" ht="11.25" customHeight="1">
      <c r="A20" s="216">
        <v>18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15" t="e">
        <f aca="true" t="shared" si="1" ref="Z20:Z33">AVERAGE(B20:Y20)</f>
        <v>#DIV/0!</v>
      </c>
      <c r="AA20" s="151"/>
      <c r="AB20" s="152"/>
      <c r="AC20" s="2">
        <v>18</v>
      </c>
      <c r="AD20" s="151"/>
      <c r="AE20" s="254"/>
      <c r="AF20" s="1"/>
    </row>
    <row r="21" spans="1:32" ht="11.25" customHeight="1">
      <c r="A21" s="216">
        <v>19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15" t="e">
        <f t="shared" si="1"/>
        <v>#DIV/0!</v>
      </c>
      <c r="AA21" s="151"/>
      <c r="AB21" s="152"/>
      <c r="AC21" s="2">
        <v>19</v>
      </c>
      <c r="AD21" s="151"/>
      <c r="AE21" s="254"/>
      <c r="AF21" s="1"/>
    </row>
    <row r="22" spans="1:32" ht="11.25" customHeight="1">
      <c r="A22" s="224">
        <v>20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25" t="e">
        <f t="shared" si="1"/>
        <v>#DIV/0!</v>
      </c>
      <c r="AA22" s="157"/>
      <c r="AB22" s="211"/>
      <c r="AC22" s="212">
        <v>20</v>
      </c>
      <c r="AD22" s="157"/>
      <c r="AE22" s="255"/>
      <c r="AF22" s="1"/>
    </row>
    <row r="23" spans="1:32" ht="11.25" customHeight="1">
      <c r="A23" s="216">
        <v>21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15" t="e">
        <f t="shared" si="1"/>
        <v>#DIV/0!</v>
      </c>
      <c r="AA23" s="151"/>
      <c r="AB23" s="152"/>
      <c r="AC23" s="2">
        <v>21</v>
      </c>
      <c r="AD23" s="151"/>
      <c r="AE23" s="254"/>
      <c r="AF23" s="1"/>
    </row>
    <row r="24" spans="1:32" ht="11.25" customHeight="1">
      <c r="A24" s="216">
        <v>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15" t="e">
        <f t="shared" si="1"/>
        <v>#DIV/0!</v>
      </c>
      <c r="AA24" s="151"/>
      <c r="AB24" s="152"/>
      <c r="AC24" s="2">
        <v>22</v>
      </c>
      <c r="AD24" s="151"/>
      <c r="AE24" s="254"/>
      <c r="AF24" s="1"/>
    </row>
    <row r="25" spans="1:32" ht="11.25" customHeight="1">
      <c r="A25" s="216">
        <v>23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15" t="e">
        <f t="shared" si="1"/>
        <v>#DIV/0!</v>
      </c>
      <c r="AA25" s="151"/>
      <c r="AB25" s="152"/>
      <c r="AC25" s="2">
        <v>23</v>
      </c>
      <c r="AD25" s="151"/>
      <c r="AE25" s="254"/>
      <c r="AF25" s="1"/>
    </row>
    <row r="26" spans="1:32" ht="11.25" customHeight="1">
      <c r="A26" s="216">
        <v>24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15" t="e">
        <f t="shared" si="1"/>
        <v>#DIV/0!</v>
      </c>
      <c r="AA26" s="151"/>
      <c r="AB26" s="152"/>
      <c r="AC26" s="2">
        <v>24</v>
      </c>
      <c r="AD26" s="151"/>
      <c r="AE26" s="254"/>
      <c r="AF26" s="1"/>
    </row>
    <row r="27" spans="1:32" ht="11.25" customHeight="1">
      <c r="A27" s="216">
        <v>25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15" t="e">
        <f t="shared" si="1"/>
        <v>#DIV/0!</v>
      </c>
      <c r="AA27" s="151"/>
      <c r="AB27" s="152"/>
      <c r="AC27" s="2">
        <v>25</v>
      </c>
      <c r="AD27" s="151"/>
      <c r="AE27" s="254"/>
      <c r="AF27" s="1"/>
    </row>
    <row r="28" spans="1:32" ht="11.25" customHeight="1">
      <c r="A28" s="216">
        <v>26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15" t="e">
        <f t="shared" si="1"/>
        <v>#DIV/0!</v>
      </c>
      <c r="AA28" s="151"/>
      <c r="AB28" s="152"/>
      <c r="AC28" s="2">
        <v>26</v>
      </c>
      <c r="AD28" s="151"/>
      <c r="AE28" s="254"/>
      <c r="AF28" s="1"/>
    </row>
    <row r="29" spans="1:32" ht="11.25" customHeight="1">
      <c r="A29" s="216">
        <v>27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15" t="e">
        <f t="shared" si="1"/>
        <v>#DIV/0!</v>
      </c>
      <c r="AA29" s="151"/>
      <c r="AB29" s="152"/>
      <c r="AC29" s="2">
        <v>27</v>
      </c>
      <c r="AD29" s="151"/>
      <c r="AE29" s="254"/>
      <c r="AF29" s="1"/>
    </row>
    <row r="30" spans="1:32" ht="11.25" customHeight="1">
      <c r="A30" s="216">
        <v>28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15" t="e">
        <f t="shared" si="1"/>
        <v>#DIV/0!</v>
      </c>
      <c r="AA30" s="151"/>
      <c r="AB30" s="152"/>
      <c r="AC30" s="2">
        <v>28</v>
      </c>
      <c r="AD30" s="151"/>
      <c r="AE30" s="254"/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 t="e">
        <f t="shared" si="1"/>
        <v>#DIV/0!</v>
      </c>
      <c r="AA31" s="151"/>
      <c r="AB31" s="152"/>
      <c r="AC31" s="2">
        <v>29</v>
      </c>
      <c r="AD31" s="151"/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 t="e">
        <f t="shared" si="1"/>
        <v>#DIV/0!</v>
      </c>
      <c r="AA32" s="151"/>
      <c r="AB32" s="152"/>
      <c r="AC32" s="2">
        <v>30</v>
      </c>
      <c r="AD32" s="151"/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 t="e">
        <f t="shared" si="1"/>
        <v>#DIV/0!</v>
      </c>
      <c r="AA33" s="151"/>
      <c r="AB33" s="152"/>
      <c r="AC33" s="2">
        <v>31</v>
      </c>
      <c r="AD33" s="151"/>
      <c r="AE33" s="254"/>
      <c r="AF33" s="1"/>
    </row>
    <row r="34" spans="1:32" ht="15" customHeight="1">
      <c r="A34" s="217" t="s">
        <v>10</v>
      </c>
      <c r="B34" s="218" t="e">
        <f>AVERAGE(B3:B33)</f>
        <v>#DIV/0!</v>
      </c>
      <c r="C34" s="218" t="e">
        <f aca="true" t="shared" si="2" ref="C34:R34">AVERAGE(C3:C33)</f>
        <v>#DIV/0!</v>
      </c>
      <c r="D34" s="218" t="e">
        <f t="shared" si="2"/>
        <v>#DIV/0!</v>
      </c>
      <c r="E34" s="218" t="e">
        <f t="shared" si="2"/>
        <v>#DIV/0!</v>
      </c>
      <c r="F34" s="218" t="e">
        <f t="shared" si="2"/>
        <v>#DIV/0!</v>
      </c>
      <c r="G34" s="218" t="e">
        <f t="shared" si="2"/>
        <v>#DIV/0!</v>
      </c>
      <c r="H34" s="218" t="e">
        <f t="shared" si="2"/>
        <v>#DIV/0!</v>
      </c>
      <c r="I34" s="218" t="e">
        <f t="shared" si="2"/>
        <v>#DIV/0!</v>
      </c>
      <c r="J34" s="218" t="e">
        <f t="shared" si="2"/>
        <v>#DIV/0!</v>
      </c>
      <c r="K34" s="218" t="e">
        <f t="shared" si="2"/>
        <v>#DIV/0!</v>
      </c>
      <c r="L34" s="218" t="e">
        <f t="shared" si="2"/>
        <v>#DIV/0!</v>
      </c>
      <c r="M34" s="218" t="e">
        <f t="shared" si="2"/>
        <v>#DIV/0!</v>
      </c>
      <c r="N34" s="218" t="e">
        <f t="shared" si="2"/>
        <v>#DIV/0!</v>
      </c>
      <c r="O34" s="218" t="e">
        <f t="shared" si="2"/>
        <v>#DIV/0!</v>
      </c>
      <c r="P34" s="218" t="e">
        <f t="shared" si="2"/>
        <v>#DIV/0!</v>
      </c>
      <c r="Q34" s="218" t="e">
        <f t="shared" si="2"/>
        <v>#DIV/0!</v>
      </c>
      <c r="R34" s="218" t="e">
        <f t="shared" si="2"/>
        <v>#DIV/0!</v>
      </c>
      <c r="S34" s="218" t="e">
        <f aca="true" t="shared" si="3" ref="S34:Y34">AVERAGE(S3:S33)</f>
        <v>#DIV/0!</v>
      </c>
      <c r="T34" s="218" t="e">
        <f t="shared" si="3"/>
        <v>#DIV/0!</v>
      </c>
      <c r="U34" s="218" t="e">
        <f t="shared" si="3"/>
        <v>#DIV/0!</v>
      </c>
      <c r="V34" s="218" t="e">
        <f t="shared" si="3"/>
        <v>#DIV/0!</v>
      </c>
      <c r="W34" s="218" t="e">
        <f t="shared" si="3"/>
        <v>#DIV/0!</v>
      </c>
      <c r="X34" s="218" t="e">
        <f t="shared" si="3"/>
        <v>#DIV/0!</v>
      </c>
      <c r="Y34" s="218" t="e">
        <f t="shared" si="3"/>
        <v>#DIV/0!</v>
      </c>
      <c r="Z34" s="218" t="e">
        <f>AVERAGE(B3:Y33)</f>
        <v>#DIV/0!</v>
      </c>
      <c r="AA34" s="219" t="e">
        <f>(AVERAGE(最高))</f>
        <v>#DIV/0!</v>
      </c>
      <c r="AB34" s="220"/>
      <c r="AC34" s="221"/>
      <c r="AD34" s="219" t="e">
        <f>(AVERAGE(最低))</f>
        <v>#DIV/0!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0</v>
      </c>
      <c r="C46" s="3">
        <v>15</v>
      </c>
      <c r="D46" s="159" t="s">
        <v>22</v>
      </c>
      <c r="E46" s="198"/>
      <c r="F46" s="156"/>
      <c r="G46" s="166">
        <f>MIN(最低)</f>
        <v>0</v>
      </c>
      <c r="H46" s="3">
        <v>3</v>
      </c>
      <c r="I46" s="256" t="s">
        <v>23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95"/>
      <c r="D48" s="196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10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14.710000038146973</v>
      </c>
      <c r="C3" s="208">
        <v>14.369999885559082</v>
      </c>
      <c r="D3" s="208">
        <v>14.510000228881836</v>
      </c>
      <c r="E3" s="208">
        <v>14.5</v>
      </c>
      <c r="F3" s="208">
        <v>14.680000305175781</v>
      </c>
      <c r="G3" s="208">
        <v>15.229999542236328</v>
      </c>
      <c r="H3" s="208">
        <v>15.720000267028809</v>
      </c>
      <c r="I3" s="208">
        <v>16.299999237060547</v>
      </c>
      <c r="J3" s="208">
        <v>16.8700008392334</v>
      </c>
      <c r="K3" s="208">
        <v>17.040000915527344</v>
      </c>
      <c r="L3" s="208">
        <v>17.200000762939453</v>
      </c>
      <c r="M3" s="208">
        <v>17.049999237060547</v>
      </c>
      <c r="N3" s="208">
        <v>16.93000030517578</v>
      </c>
      <c r="O3" s="208">
        <v>16.43000030517578</v>
      </c>
      <c r="P3" s="208">
        <v>16.510000228881836</v>
      </c>
      <c r="Q3" s="208">
        <v>16.579999923706055</v>
      </c>
      <c r="R3" s="208">
        <v>16.309999465942383</v>
      </c>
      <c r="S3" s="208">
        <v>16.399999618530273</v>
      </c>
      <c r="T3" s="208">
        <v>16.440000534057617</v>
      </c>
      <c r="U3" s="208">
        <v>16.56999969482422</v>
      </c>
      <c r="V3" s="208">
        <v>16.6299991607666</v>
      </c>
      <c r="W3" s="208">
        <v>16.559999465942383</v>
      </c>
      <c r="X3" s="208">
        <v>16.579999923706055</v>
      </c>
      <c r="Y3" s="208">
        <v>16.579999923706055</v>
      </c>
      <c r="Z3" s="215">
        <f aca="true" t="shared" si="0" ref="Z3:Z33">AVERAGE(B3:Y3)</f>
        <v>16.112499992052715</v>
      </c>
      <c r="AA3" s="151">
        <v>17.40999984741211</v>
      </c>
      <c r="AB3" s="152" t="s">
        <v>396</v>
      </c>
      <c r="AC3" s="2">
        <v>1</v>
      </c>
      <c r="AD3" s="151">
        <v>14.3100004196167</v>
      </c>
      <c r="AE3" s="254" t="s">
        <v>397</v>
      </c>
      <c r="AF3" s="1"/>
    </row>
    <row r="4" spans="1:32" ht="11.25" customHeight="1">
      <c r="A4" s="216">
        <v>2</v>
      </c>
      <c r="B4" s="208">
        <v>17.139999389648438</v>
      </c>
      <c r="C4" s="208">
        <v>16.950000762939453</v>
      </c>
      <c r="D4" s="208">
        <v>16.899999618530273</v>
      </c>
      <c r="E4" s="208">
        <v>16.8799991607666</v>
      </c>
      <c r="F4" s="208">
        <v>16.860000610351562</v>
      </c>
      <c r="G4" s="208">
        <v>16.649999618530273</v>
      </c>
      <c r="H4" s="208">
        <v>17.030000686645508</v>
      </c>
      <c r="I4" s="208">
        <v>17.979999542236328</v>
      </c>
      <c r="J4" s="208">
        <v>19.729999542236328</v>
      </c>
      <c r="K4" s="208">
        <v>21.040000915527344</v>
      </c>
      <c r="L4" s="208">
        <v>23.780000686645508</v>
      </c>
      <c r="M4" s="208">
        <v>24.559999465942383</v>
      </c>
      <c r="N4" s="208">
        <v>24.31999969482422</v>
      </c>
      <c r="O4" s="208">
        <v>22.809999465942383</v>
      </c>
      <c r="P4" s="208">
        <v>20.84000015258789</v>
      </c>
      <c r="Q4" s="208">
        <v>20.81999969482422</v>
      </c>
      <c r="R4" s="208">
        <v>19.559999465942383</v>
      </c>
      <c r="S4" s="209">
        <v>16.56999969482422</v>
      </c>
      <c r="T4" s="208">
        <v>16.889999389648438</v>
      </c>
      <c r="U4" s="208">
        <v>13.699999809265137</v>
      </c>
      <c r="V4" s="208">
        <v>13.289999961853027</v>
      </c>
      <c r="W4" s="208">
        <v>16.639999389648438</v>
      </c>
      <c r="X4" s="208">
        <v>14.220000267028809</v>
      </c>
      <c r="Y4" s="208">
        <v>12.359999656677246</v>
      </c>
      <c r="Z4" s="215">
        <f t="shared" si="0"/>
        <v>18.229999860127766</v>
      </c>
      <c r="AA4" s="151">
        <v>24.969999313354492</v>
      </c>
      <c r="AB4" s="152" t="s">
        <v>398</v>
      </c>
      <c r="AC4" s="2">
        <v>2</v>
      </c>
      <c r="AD4" s="151">
        <v>12.260000228881836</v>
      </c>
      <c r="AE4" s="254" t="s">
        <v>39</v>
      </c>
      <c r="AF4" s="1"/>
    </row>
    <row r="5" spans="1:32" ht="11.25" customHeight="1">
      <c r="A5" s="216">
        <v>3</v>
      </c>
      <c r="B5" s="208">
        <v>11.729999542236328</v>
      </c>
      <c r="C5" s="208">
        <v>11.0600004196167</v>
      </c>
      <c r="D5" s="208">
        <v>10.789999961853027</v>
      </c>
      <c r="E5" s="208">
        <v>10.859999656677246</v>
      </c>
      <c r="F5" s="208">
        <v>10.479999542236328</v>
      </c>
      <c r="G5" s="208">
        <v>10.930000305175781</v>
      </c>
      <c r="H5" s="208">
        <v>14</v>
      </c>
      <c r="I5" s="208">
        <v>18.6200008392334</v>
      </c>
      <c r="J5" s="208">
        <v>19.81999969482422</v>
      </c>
      <c r="K5" s="208">
        <v>21.559999465942383</v>
      </c>
      <c r="L5" s="208">
        <v>22.100000381469727</v>
      </c>
      <c r="M5" s="208">
        <v>21.93000030517578</v>
      </c>
      <c r="N5" s="208">
        <v>21.84000015258789</v>
      </c>
      <c r="O5" s="208">
        <v>21.760000228881836</v>
      </c>
      <c r="P5" s="208">
        <v>19.520000457763672</v>
      </c>
      <c r="Q5" s="208">
        <v>17.65999984741211</v>
      </c>
      <c r="R5" s="208">
        <v>17.100000381469727</v>
      </c>
      <c r="S5" s="208">
        <v>13.5600004196167</v>
      </c>
      <c r="T5" s="208">
        <v>12.869999885559082</v>
      </c>
      <c r="U5" s="208">
        <v>12.890000343322754</v>
      </c>
      <c r="V5" s="208">
        <v>12.130000114440918</v>
      </c>
      <c r="W5" s="208">
        <v>11.579999923706055</v>
      </c>
      <c r="X5" s="208">
        <v>10.920000076293945</v>
      </c>
      <c r="Y5" s="208">
        <v>10.859999656677246</v>
      </c>
      <c r="Z5" s="215">
        <f t="shared" si="0"/>
        <v>15.273750066757202</v>
      </c>
      <c r="AA5" s="151">
        <v>22.989999771118164</v>
      </c>
      <c r="AB5" s="152" t="s">
        <v>396</v>
      </c>
      <c r="AC5" s="2">
        <v>3</v>
      </c>
      <c r="AD5" s="151">
        <v>10.399999618530273</v>
      </c>
      <c r="AE5" s="254" t="s">
        <v>399</v>
      </c>
      <c r="AF5" s="1"/>
    </row>
    <row r="6" spans="1:32" ht="11.25" customHeight="1">
      <c r="A6" s="216">
        <v>4</v>
      </c>
      <c r="B6" s="208">
        <v>10.460000038146973</v>
      </c>
      <c r="C6" s="208">
        <v>10.239999771118164</v>
      </c>
      <c r="D6" s="208">
        <v>10.220000267028809</v>
      </c>
      <c r="E6" s="208">
        <v>10.270000457763672</v>
      </c>
      <c r="F6" s="208">
        <v>11.130000114440918</v>
      </c>
      <c r="G6" s="208">
        <v>11.850000381469727</v>
      </c>
      <c r="H6" s="208">
        <v>13.319999694824219</v>
      </c>
      <c r="I6" s="208">
        <v>15.539999961853027</v>
      </c>
      <c r="J6" s="208">
        <v>15.880000114440918</v>
      </c>
      <c r="K6" s="208">
        <v>16.030000686645508</v>
      </c>
      <c r="L6" s="208">
        <v>17.670000076293945</v>
      </c>
      <c r="M6" s="208">
        <v>17.8799991607666</v>
      </c>
      <c r="N6" s="208">
        <v>16.530000686645508</v>
      </c>
      <c r="O6" s="208">
        <v>16.780000686645508</v>
      </c>
      <c r="P6" s="208">
        <v>16.600000381469727</v>
      </c>
      <c r="Q6" s="208">
        <v>16.06999969482422</v>
      </c>
      <c r="R6" s="208">
        <v>15.34000015258789</v>
      </c>
      <c r="S6" s="208">
        <v>14.279999732971191</v>
      </c>
      <c r="T6" s="208">
        <v>14.130000114440918</v>
      </c>
      <c r="U6" s="208">
        <v>14.199999809265137</v>
      </c>
      <c r="V6" s="208">
        <v>14.460000038146973</v>
      </c>
      <c r="W6" s="208">
        <v>14.369999885559082</v>
      </c>
      <c r="X6" s="208">
        <v>14.5</v>
      </c>
      <c r="Y6" s="208">
        <v>13.850000381469727</v>
      </c>
      <c r="Z6" s="215">
        <f t="shared" si="0"/>
        <v>14.233333428700766</v>
      </c>
      <c r="AA6" s="151">
        <v>18.6200008392334</v>
      </c>
      <c r="AB6" s="152" t="s">
        <v>115</v>
      </c>
      <c r="AC6" s="2">
        <v>4</v>
      </c>
      <c r="AD6" s="151">
        <v>10.010000228881836</v>
      </c>
      <c r="AE6" s="254" t="s">
        <v>400</v>
      </c>
      <c r="AF6" s="1"/>
    </row>
    <row r="7" spans="1:32" ht="11.25" customHeight="1">
      <c r="A7" s="216">
        <v>5</v>
      </c>
      <c r="B7" s="208">
        <v>13.979999542236328</v>
      </c>
      <c r="C7" s="208">
        <v>14.180000305175781</v>
      </c>
      <c r="D7" s="208">
        <v>14.319999694824219</v>
      </c>
      <c r="E7" s="208">
        <v>14.569999694824219</v>
      </c>
      <c r="F7" s="208">
        <v>14.84000015258789</v>
      </c>
      <c r="G7" s="208">
        <v>15.039999961853027</v>
      </c>
      <c r="H7" s="208">
        <v>15.800000190734863</v>
      </c>
      <c r="I7" s="208">
        <v>16.329999923706055</v>
      </c>
      <c r="J7" s="208">
        <v>17.299999237060547</v>
      </c>
      <c r="K7" s="208">
        <v>17.100000381469727</v>
      </c>
      <c r="L7" s="208">
        <v>16.25</v>
      </c>
      <c r="M7" s="208">
        <v>17.329999923706055</v>
      </c>
      <c r="N7" s="208">
        <v>17.969999313354492</v>
      </c>
      <c r="O7" s="208">
        <v>17.489999771118164</v>
      </c>
      <c r="P7" s="208">
        <v>16.350000381469727</v>
      </c>
      <c r="Q7" s="208">
        <v>16.360000610351562</v>
      </c>
      <c r="R7" s="208">
        <v>16.510000228881836</v>
      </c>
      <c r="S7" s="208">
        <v>15.90999984741211</v>
      </c>
      <c r="T7" s="208">
        <v>15.5</v>
      </c>
      <c r="U7" s="208">
        <v>15.25</v>
      </c>
      <c r="V7" s="208">
        <v>14.619999885559082</v>
      </c>
      <c r="W7" s="208">
        <v>14.529999732971191</v>
      </c>
      <c r="X7" s="208">
        <v>14.170000076293945</v>
      </c>
      <c r="Y7" s="208">
        <v>14.520000457763672</v>
      </c>
      <c r="Z7" s="215">
        <f t="shared" si="0"/>
        <v>15.675833304723104</v>
      </c>
      <c r="AA7" s="151">
        <v>18.280000686645508</v>
      </c>
      <c r="AB7" s="152" t="s">
        <v>99</v>
      </c>
      <c r="AC7" s="2">
        <v>5</v>
      </c>
      <c r="AD7" s="151">
        <v>13.75</v>
      </c>
      <c r="AE7" s="254" t="s">
        <v>259</v>
      </c>
      <c r="AF7" s="1"/>
    </row>
    <row r="8" spans="1:32" ht="11.25" customHeight="1">
      <c r="A8" s="216">
        <v>6</v>
      </c>
      <c r="B8" s="208">
        <v>14.529999732971191</v>
      </c>
      <c r="C8" s="208">
        <v>13.930000305175781</v>
      </c>
      <c r="D8" s="208">
        <v>13.600000381469727</v>
      </c>
      <c r="E8" s="208">
        <v>13.020000457763672</v>
      </c>
      <c r="F8" s="208">
        <v>12.5</v>
      </c>
      <c r="G8" s="208">
        <v>12.40999984741211</v>
      </c>
      <c r="H8" s="208">
        <v>13.779999732971191</v>
      </c>
      <c r="I8" s="208">
        <v>16.389999389648438</v>
      </c>
      <c r="J8" s="208">
        <v>20.3799991607666</v>
      </c>
      <c r="K8" s="208">
        <v>21.790000915527344</v>
      </c>
      <c r="L8" s="208">
        <v>21.010000228881836</v>
      </c>
      <c r="M8" s="208">
        <v>22.700000762939453</v>
      </c>
      <c r="N8" s="208">
        <v>20.899999618530273</v>
      </c>
      <c r="O8" s="208">
        <v>20.799999237060547</v>
      </c>
      <c r="P8" s="208">
        <v>18.290000915527344</v>
      </c>
      <c r="Q8" s="208">
        <v>17.239999771118164</v>
      </c>
      <c r="R8" s="208">
        <v>16.270000457763672</v>
      </c>
      <c r="S8" s="208">
        <v>14.869999885559082</v>
      </c>
      <c r="T8" s="208">
        <v>13.800000190734863</v>
      </c>
      <c r="U8" s="208">
        <v>13.399999618530273</v>
      </c>
      <c r="V8" s="208">
        <v>13.239999771118164</v>
      </c>
      <c r="W8" s="208">
        <v>13.300000190734863</v>
      </c>
      <c r="X8" s="208">
        <v>12.989999771118164</v>
      </c>
      <c r="Y8" s="208">
        <v>14.600000381469727</v>
      </c>
      <c r="Z8" s="215">
        <f t="shared" si="0"/>
        <v>16.072500030199688</v>
      </c>
      <c r="AA8" s="151">
        <v>23.350000381469727</v>
      </c>
      <c r="AB8" s="152" t="s">
        <v>401</v>
      </c>
      <c r="AC8" s="2">
        <v>6</v>
      </c>
      <c r="AD8" s="151">
        <v>12.229999542236328</v>
      </c>
      <c r="AE8" s="254" t="s">
        <v>335</v>
      </c>
      <c r="AF8" s="1"/>
    </row>
    <row r="9" spans="1:32" ht="11.25" customHeight="1">
      <c r="A9" s="216">
        <v>7</v>
      </c>
      <c r="B9" s="208">
        <v>13.430000305175781</v>
      </c>
      <c r="C9" s="208">
        <v>13.039999961853027</v>
      </c>
      <c r="D9" s="208">
        <v>14.460000038146973</v>
      </c>
      <c r="E9" s="208">
        <v>14.460000038146973</v>
      </c>
      <c r="F9" s="208">
        <v>13.40999984741211</v>
      </c>
      <c r="G9" s="208">
        <v>13.260000228881836</v>
      </c>
      <c r="H9" s="208">
        <v>14.380000114440918</v>
      </c>
      <c r="I9" s="208">
        <v>14.880000114440918</v>
      </c>
      <c r="J9" s="208">
        <v>15.670000076293945</v>
      </c>
      <c r="K9" s="208">
        <v>16.68000030517578</v>
      </c>
      <c r="L9" s="208">
        <v>17.450000762939453</v>
      </c>
      <c r="M9" s="208">
        <v>19.489999771118164</v>
      </c>
      <c r="N9" s="208">
        <v>18.43000030517578</v>
      </c>
      <c r="O9" s="208">
        <v>17.100000381469727</v>
      </c>
      <c r="P9" s="208">
        <v>16.350000381469727</v>
      </c>
      <c r="Q9" s="208">
        <v>15.859999656677246</v>
      </c>
      <c r="R9" s="208">
        <v>15.640000343322754</v>
      </c>
      <c r="S9" s="208">
        <v>14.859999656677246</v>
      </c>
      <c r="T9" s="208">
        <v>14.569999694824219</v>
      </c>
      <c r="U9" s="208">
        <v>14.380000114440918</v>
      </c>
      <c r="V9" s="208">
        <v>14.140000343322754</v>
      </c>
      <c r="W9" s="208">
        <v>13.4399995803833</v>
      </c>
      <c r="X9" s="208">
        <v>13.850000381469727</v>
      </c>
      <c r="Y9" s="208">
        <v>13.600000381469727</v>
      </c>
      <c r="Z9" s="215">
        <f t="shared" si="0"/>
        <v>15.117916782697042</v>
      </c>
      <c r="AA9" s="151">
        <v>20.040000915527344</v>
      </c>
      <c r="AB9" s="152" t="s">
        <v>402</v>
      </c>
      <c r="AC9" s="2">
        <v>7</v>
      </c>
      <c r="AD9" s="151">
        <v>12.770000457763672</v>
      </c>
      <c r="AE9" s="254" t="s">
        <v>325</v>
      </c>
      <c r="AF9" s="1"/>
    </row>
    <row r="10" spans="1:32" ht="11.25" customHeight="1">
      <c r="A10" s="216">
        <v>8</v>
      </c>
      <c r="B10" s="208">
        <v>13.3100004196167</v>
      </c>
      <c r="C10" s="208">
        <v>13.270000457763672</v>
      </c>
      <c r="D10" s="208">
        <v>13.569999694824219</v>
      </c>
      <c r="E10" s="208">
        <v>13.770000457763672</v>
      </c>
      <c r="F10" s="208">
        <v>14</v>
      </c>
      <c r="G10" s="208">
        <v>14.180000305175781</v>
      </c>
      <c r="H10" s="208">
        <v>14.84000015258789</v>
      </c>
      <c r="I10" s="208">
        <v>15.34000015258789</v>
      </c>
      <c r="J10" s="208">
        <v>13.829999923706055</v>
      </c>
      <c r="K10" s="208">
        <v>13.75</v>
      </c>
      <c r="L10" s="208">
        <v>13.970000267028809</v>
      </c>
      <c r="M10" s="208">
        <v>13.899999618530273</v>
      </c>
      <c r="N10" s="208">
        <v>14.039999961853027</v>
      </c>
      <c r="O10" s="208">
        <v>13.960000038146973</v>
      </c>
      <c r="P10" s="208">
        <v>13.930000305175781</v>
      </c>
      <c r="Q10" s="208">
        <v>13.779999732971191</v>
      </c>
      <c r="R10" s="208">
        <v>13.760000228881836</v>
      </c>
      <c r="S10" s="208">
        <v>14.130000114440918</v>
      </c>
      <c r="T10" s="208">
        <v>14.470000267028809</v>
      </c>
      <c r="U10" s="208">
        <v>14.90999984741211</v>
      </c>
      <c r="V10" s="208">
        <v>15.029999732971191</v>
      </c>
      <c r="W10" s="208">
        <v>14.930000305175781</v>
      </c>
      <c r="X10" s="208">
        <v>15.149999618530273</v>
      </c>
      <c r="Y10" s="208">
        <v>15.119999885559082</v>
      </c>
      <c r="Z10" s="215">
        <f t="shared" si="0"/>
        <v>14.205833395322164</v>
      </c>
      <c r="AA10" s="151">
        <v>15.520000457763672</v>
      </c>
      <c r="AB10" s="152" t="s">
        <v>403</v>
      </c>
      <c r="AC10" s="2">
        <v>8</v>
      </c>
      <c r="AD10" s="151">
        <v>12.4399995803833</v>
      </c>
      <c r="AE10" s="254" t="s">
        <v>404</v>
      </c>
      <c r="AF10" s="1"/>
    </row>
    <row r="11" spans="1:32" ht="11.25" customHeight="1">
      <c r="A11" s="216">
        <v>9</v>
      </c>
      <c r="B11" s="208">
        <v>15.149999618530273</v>
      </c>
      <c r="C11" s="208">
        <v>15.229999542236328</v>
      </c>
      <c r="D11" s="208">
        <v>15.119999885559082</v>
      </c>
      <c r="E11" s="208">
        <v>15.15999984741211</v>
      </c>
      <c r="F11" s="208">
        <v>15.279999732971191</v>
      </c>
      <c r="G11" s="208">
        <v>14.949999809265137</v>
      </c>
      <c r="H11" s="208">
        <v>15.520000457763672</v>
      </c>
      <c r="I11" s="208">
        <v>17.049999237060547</v>
      </c>
      <c r="J11" s="208">
        <v>17.450000762939453</v>
      </c>
      <c r="K11" s="208">
        <v>18.600000381469727</v>
      </c>
      <c r="L11" s="208">
        <v>19.3799991607666</v>
      </c>
      <c r="M11" s="208">
        <v>18.81999969482422</v>
      </c>
      <c r="N11" s="208">
        <v>18.530000686645508</v>
      </c>
      <c r="O11" s="208">
        <v>17.610000610351562</v>
      </c>
      <c r="P11" s="208">
        <v>16.06999969482422</v>
      </c>
      <c r="Q11" s="208">
        <v>15.520000457763672</v>
      </c>
      <c r="R11" s="208">
        <v>14.890000343322754</v>
      </c>
      <c r="S11" s="208">
        <v>14.699999809265137</v>
      </c>
      <c r="T11" s="208">
        <v>14.119999885559082</v>
      </c>
      <c r="U11" s="208">
        <v>13.649999618530273</v>
      </c>
      <c r="V11" s="208">
        <v>13.699999809265137</v>
      </c>
      <c r="W11" s="208">
        <v>13.90999984741211</v>
      </c>
      <c r="X11" s="208">
        <v>14.319999694824219</v>
      </c>
      <c r="Y11" s="208">
        <v>14.239999771118164</v>
      </c>
      <c r="Z11" s="215">
        <f t="shared" si="0"/>
        <v>15.790416598320007</v>
      </c>
      <c r="AA11" s="151">
        <v>20.40999984741211</v>
      </c>
      <c r="AB11" s="152" t="s">
        <v>405</v>
      </c>
      <c r="AC11" s="2">
        <v>9</v>
      </c>
      <c r="AD11" s="151">
        <v>13.470000267028809</v>
      </c>
      <c r="AE11" s="254" t="s">
        <v>406</v>
      </c>
      <c r="AF11" s="1"/>
    </row>
    <row r="12" spans="1:32" ht="11.25" customHeight="1">
      <c r="A12" s="224">
        <v>10</v>
      </c>
      <c r="B12" s="210">
        <v>14.529999732971191</v>
      </c>
      <c r="C12" s="210">
        <v>14.399999618530273</v>
      </c>
      <c r="D12" s="210">
        <v>13.770000457763672</v>
      </c>
      <c r="E12" s="210">
        <v>13.220000267028809</v>
      </c>
      <c r="F12" s="210">
        <v>13.300000190734863</v>
      </c>
      <c r="G12" s="210">
        <v>13.529999732971191</v>
      </c>
      <c r="H12" s="210">
        <v>13.920000076293945</v>
      </c>
      <c r="I12" s="210">
        <v>14.329999923706055</v>
      </c>
      <c r="J12" s="210">
        <v>15.119999885559082</v>
      </c>
      <c r="K12" s="210">
        <v>15.8100004196167</v>
      </c>
      <c r="L12" s="210">
        <v>15.930000305175781</v>
      </c>
      <c r="M12" s="210">
        <v>15.350000381469727</v>
      </c>
      <c r="N12" s="210">
        <v>15.9399995803833</v>
      </c>
      <c r="O12" s="210">
        <v>15.90999984741211</v>
      </c>
      <c r="P12" s="210">
        <v>15.760000228881836</v>
      </c>
      <c r="Q12" s="210">
        <v>15.100000381469727</v>
      </c>
      <c r="R12" s="210">
        <v>15.3100004196167</v>
      </c>
      <c r="S12" s="210">
        <v>15.210000038146973</v>
      </c>
      <c r="T12" s="210">
        <v>15.130000114440918</v>
      </c>
      <c r="U12" s="210">
        <v>16.15999984741211</v>
      </c>
      <c r="V12" s="210">
        <v>16.469999313354492</v>
      </c>
      <c r="W12" s="210">
        <v>16.549999237060547</v>
      </c>
      <c r="X12" s="210">
        <v>17.049999237060547</v>
      </c>
      <c r="Y12" s="210">
        <v>17.139999389648438</v>
      </c>
      <c r="Z12" s="225">
        <f t="shared" si="0"/>
        <v>15.205833276112875</v>
      </c>
      <c r="AA12" s="157">
        <v>17.190000534057617</v>
      </c>
      <c r="AB12" s="211" t="s">
        <v>378</v>
      </c>
      <c r="AC12" s="212">
        <v>10</v>
      </c>
      <c r="AD12" s="157">
        <v>13.180000305175781</v>
      </c>
      <c r="AE12" s="255" t="s">
        <v>407</v>
      </c>
      <c r="AF12" s="1"/>
    </row>
    <row r="13" spans="1:32" ht="11.25" customHeight="1">
      <c r="A13" s="216">
        <v>11</v>
      </c>
      <c r="B13" s="208">
        <v>17.280000686645508</v>
      </c>
      <c r="C13" s="208">
        <v>17.389999389648438</v>
      </c>
      <c r="D13" s="208">
        <v>17.1299991607666</v>
      </c>
      <c r="E13" s="208">
        <v>16.75</v>
      </c>
      <c r="F13" s="208">
        <v>16.440000534057617</v>
      </c>
      <c r="G13" s="208">
        <v>16.389999389648438</v>
      </c>
      <c r="H13" s="208">
        <v>16.690000534057617</v>
      </c>
      <c r="I13" s="208">
        <v>17.229999542236328</v>
      </c>
      <c r="J13" s="208">
        <v>18.170000076293945</v>
      </c>
      <c r="K13" s="208">
        <v>20.18000030517578</v>
      </c>
      <c r="L13" s="208">
        <v>21.780000686645508</v>
      </c>
      <c r="M13" s="208">
        <v>22.610000610351562</v>
      </c>
      <c r="N13" s="208">
        <v>21.8799991607666</v>
      </c>
      <c r="O13" s="208">
        <v>22.280000686645508</v>
      </c>
      <c r="P13" s="208">
        <v>20.399999618530273</v>
      </c>
      <c r="Q13" s="208">
        <v>19.489999771118164</v>
      </c>
      <c r="R13" s="208">
        <v>18.1299991607666</v>
      </c>
      <c r="S13" s="208">
        <v>17.350000381469727</v>
      </c>
      <c r="T13" s="208">
        <v>17.229999542236328</v>
      </c>
      <c r="U13" s="208">
        <v>16.93000030517578</v>
      </c>
      <c r="V13" s="208">
        <v>17.68000030517578</v>
      </c>
      <c r="W13" s="208">
        <v>17.190000534057617</v>
      </c>
      <c r="X13" s="208">
        <v>16.389999389648438</v>
      </c>
      <c r="Y13" s="208">
        <v>15.819999694824219</v>
      </c>
      <c r="Z13" s="215">
        <f t="shared" si="0"/>
        <v>18.2837499777476</v>
      </c>
      <c r="AA13" s="151">
        <v>23.420000076293945</v>
      </c>
      <c r="AB13" s="152" t="s">
        <v>408</v>
      </c>
      <c r="AC13" s="2">
        <v>11</v>
      </c>
      <c r="AD13" s="151">
        <v>15.739999771118164</v>
      </c>
      <c r="AE13" s="254" t="s">
        <v>168</v>
      </c>
      <c r="AF13" s="1"/>
    </row>
    <row r="14" spans="1:32" ht="11.25" customHeight="1">
      <c r="A14" s="216">
        <v>12</v>
      </c>
      <c r="B14" s="208">
        <v>15.029999732971191</v>
      </c>
      <c r="C14" s="208">
        <v>15.039999961853027</v>
      </c>
      <c r="D14" s="208">
        <v>14.220000267028809</v>
      </c>
      <c r="E14" s="208">
        <v>13.819999694824219</v>
      </c>
      <c r="F14" s="208">
        <v>13.75</v>
      </c>
      <c r="G14" s="208">
        <v>13.84000015258789</v>
      </c>
      <c r="H14" s="208">
        <v>15.600000381469727</v>
      </c>
      <c r="I14" s="208">
        <v>17.530000686645508</v>
      </c>
      <c r="J14" s="208">
        <v>20.690000534057617</v>
      </c>
      <c r="K14" s="208">
        <v>20.559999465942383</v>
      </c>
      <c r="L14" s="208">
        <v>21.190000534057617</v>
      </c>
      <c r="M14" s="208">
        <v>21.5</v>
      </c>
      <c r="N14" s="208">
        <v>21.440000534057617</v>
      </c>
      <c r="O14" s="208">
        <v>20.579999923706055</v>
      </c>
      <c r="P14" s="208">
        <v>18.940000534057617</v>
      </c>
      <c r="Q14" s="208">
        <v>17.65999984741211</v>
      </c>
      <c r="R14" s="208">
        <v>16.010000228881836</v>
      </c>
      <c r="S14" s="208">
        <v>16.6200008392334</v>
      </c>
      <c r="T14" s="208">
        <v>15.670000076293945</v>
      </c>
      <c r="U14" s="208">
        <v>14.40999984741211</v>
      </c>
      <c r="V14" s="208">
        <v>14.960000038146973</v>
      </c>
      <c r="W14" s="208">
        <v>14.819999694824219</v>
      </c>
      <c r="X14" s="208">
        <v>13.460000038146973</v>
      </c>
      <c r="Y14" s="208">
        <v>13.069999694824219</v>
      </c>
      <c r="Z14" s="215">
        <f t="shared" si="0"/>
        <v>16.68375011285146</v>
      </c>
      <c r="AA14" s="151">
        <v>22.59000015258789</v>
      </c>
      <c r="AB14" s="152" t="s">
        <v>26</v>
      </c>
      <c r="AC14" s="2">
        <v>12</v>
      </c>
      <c r="AD14" s="151">
        <v>13.0600004196167</v>
      </c>
      <c r="AE14" s="254" t="s">
        <v>72</v>
      </c>
      <c r="AF14" s="1"/>
    </row>
    <row r="15" spans="1:32" ht="11.25" customHeight="1">
      <c r="A15" s="216">
        <v>13</v>
      </c>
      <c r="B15" s="208">
        <v>11.899999618530273</v>
      </c>
      <c r="C15" s="208">
        <v>11.569999694824219</v>
      </c>
      <c r="D15" s="208">
        <v>11.279999732971191</v>
      </c>
      <c r="E15" s="208">
        <v>11.130000114440918</v>
      </c>
      <c r="F15" s="208">
        <v>10.960000038146973</v>
      </c>
      <c r="G15" s="208">
        <v>10.890000343322754</v>
      </c>
      <c r="H15" s="208">
        <v>12.970000267028809</v>
      </c>
      <c r="I15" s="208">
        <v>15.699999809265137</v>
      </c>
      <c r="J15" s="208">
        <v>19.469999313354492</v>
      </c>
      <c r="K15" s="208">
        <v>21.190000534057617</v>
      </c>
      <c r="L15" s="208">
        <v>21.8799991607666</v>
      </c>
      <c r="M15" s="208">
        <v>22.600000381469727</v>
      </c>
      <c r="N15" s="208">
        <v>21.790000915527344</v>
      </c>
      <c r="O15" s="208">
        <v>19.799999237060547</v>
      </c>
      <c r="P15" s="208">
        <v>18.829999923706055</v>
      </c>
      <c r="Q15" s="208">
        <v>17.190000534057617</v>
      </c>
      <c r="R15" s="208">
        <v>16.1299991607666</v>
      </c>
      <c r="S15" s="208">
        <v>13.739999771118164</v>
      </c>
      <c r="T15" s="208">
        <v>12.380000114440918</v>
      </c>
      <c r="U15" s="208">
        <v>11.729999542236328</v>
      </c>
      <c r="V15" s="208">
        <v>11.199999809265137</v>
      </c>
      <c r="W15" s="208">
        <v>10.739999771118164</v>
      </c>
      <c r="X15" s="208">
        <v>10.640000343322754</v>
      </c>
      <c r="Y15" s="208">
        <v>10.859999656677246</v>
      </c>
      <c r="Z15" s="215">
        <f t="shared" si="0"/>
        <v>14.857083241144815</v>
      </c>
      <c r="AA15" s="151">
        <v>23.239999771118164</v>
      </c>
      <c r="AB15" s="152" t="s">
        <v>409</v>
      </c>
      <c r="AC15" s="2">
        <v>13</v>
      </c>
      <c r="AD15" s="151">
        <v>10.510000228881836</v>
      </c>
      <c r="AE15" s="254" t="s">
        <v>410</v>
      </c>
      <c r="AF15" s="1"/>
    </row>
    <row r="16" spans="1:32" ht="11.25" customHeight="1">
      <c r="A16" s="216">
        <v>14</v>
      </c>
      <c r="B16" s="208">
        <v>11.199999809265137</v>
      </c>
      <c r="C16" s="208">
        <v>11.119999885559082</v>
      </c>
      <c r="D16" s="208">
        <v>10.729999542236328</v>
      </c>
      <c r="E16" s="208">
        <v>10.680000305175781</v>
      </c>
      <c r="F16" s="208">
        <v>10.75</v>
      </c>
      <c r="G16" s="208">
        <v>9.970000267028809</v>
      </c>
      <c r="H16" s="208">
        <v>12.539999961853027</v>
      </c>
      <c r="I16" s="208">
        <v>17.549999237060547</v>
      </c>
      <c r="J16" s="208">
        <v>19.8799991607666</v>
      </c>
      <c r="K16" s="208">
        <v>20.84000015258789</v>
      </c>
      <c r="L16" s="208">
        <v>20.3700008392334</v>
      </c>
      <c r="M16" s="208">
        <v>21.030000686645508</v>
      </c>
      <c r="N16" s="208">
        <v>19.170000076293945</v>
      </c>
      <c r="O16" s="208">
        <v>18.34000015258789</v>
      </c>
      <c r="P16" s="208">
        <v>17.809999465942383</v>
      </c>
      <c r="Q16" s="208">
        <v>15.850000381469727</v>
      </c>
      <c r="R16" s="208">
        <v>14.680000305175781</v>
      </c>
      <c r="S16" s="208">
        <v>13.4399995803833</v>
      </c>
      <c r="T16" s="208">
        <v>12.460000038146973</v>
      </c>
      <c r="U16" s="208">
        <v>11.5</v>
      </c>
      <c r="V16" s="208">
        <v>11.109999656677246</v>
      </c>
      <c r="W16" s="208">
        <v>10.550000190734863</v>
      </c>
      <c r="X16" s="208">
        <v>9.970000267028809</v>
      </c>
      <c r="Y16" s="208">
        <v>9.510000228881836</v>
      </c>
      <c r="Z16" s="215">
        <f t="shared" si="0"/>
        <v>14.210416674613953</v>
      </c>
      <c r="AA16" s="151">
        <v>22.43000030517578</v>
      </c>
      <c r="AB16" s="152" t="s">
        <v>279</v>
      </c>
      <c r="AC16" s="2">
        <v>14</v>
      </c>
      <c r="AD16" s="151">
        <v>9.289999961853027</v>
      </c>
      <c r="AE16" s="254" t="s">
        <v>63</v>
      </c>
      <c r="AF16" s="1"/>
    </row>
    <row r="17" spans="1:32" ht="11.25" customHeight="1">
      <c r="A17" s="216">
        <v>15</v>
      </c>
      <c r="B17" s="208">
        <v>9.4399995803833</v>
      </c>
      <c r="C17" s="208">
        <v>9.25</v>
      </c>
      <c r="D17" s="208">
        <v>9.720000267028809</v>
      </c>
      <c r="E17" s="208">
        <v>9.84000015258789</v>
      </c>
      <c r="F17" s="208">
        <v>9.899999618530273</v>
      </c>
      <c r="G17" s="208">
        <v>9.640000343322754</v>
      </c>
      <c r="H17" s="208">
        <v>12.600000381469727</v>
      </c>
      <c r="I17" s="208">
        <v>15.59000015258789</v>
      </c>
      <c r="J17" s="208">
        <v>16.920000076293945</v>
      </c>
      <c r="K17" s="208">
        <v>19.579999923706055</v>
      </c>
      <c r="L17" s="208">
        <v>18.030000686645508</v>
      </c>
      <c r="M17" s="208">
        <v>17.6200008392334</v>
      </c>
      <c r="N17" s="208">
        <v>16.489999771118164</v>
      </c>
      <c r="O17" s="208">
        <v>15.359999656677246</v>
      </c>
      <c r="P17" s="208">
        <v>14.710000038146973</v>
      </c>
      <c r="Q17" s="208">
        <v>13.970000267028809</v>
      </c>
      <c r="R17" s="208">
        <v>12.979999542236328</v>
      </c>
      <c r="S17" s="208">
        <v>12.350000381469727</v>
      </c>
      <c r="T17" s="208">
        <v>11.270000457763672</v>
      </c>
      <c r="U17" s="208">
        <v>10.720000267028809</v>
      </c>
      <c r="V17" s="208">
        <v>10.180000305175781</v>
      </c>
      <c r="W17" s="208">
        <v>10.399999618530273</v>
      </c>
      <c r="X17" s="208">
        <v>9.979999542236328</v>
      </c>
      <c r="Y17" s="208">
        <v>9.460000038146973</v>
      </c>
      <c r="Z17" s="215">
        <f t="shared" si="0"/>
        <v>12.75000007947286</v>
      </c>
      <c r="AA17" s="151">
        <v>21.829999923706055</v>
      </c>
      <c r="AB17" s="152" t="s">
        <v>359</v>
      </c>
      <c r="AC17" s="2">
        <v>15</v>
      </c>
      <c r="AD17" s="151">
        <v>8.869999885559082</v>
      </c>
      <c r="AE17" s="254" t="s">
        <v>411</v>
      </c>
      <c r="AF17" s="1"/>
    </row>
    <row r="18" spans="1:32" ht="11.25" customHeight="1">
      <c r="A18" s="216">
        <v>16</v>
      </c>
      <c r="B18" s="208">
        <v>9.40999984741211</v>
      </c>
      <c r="C18" s="208">
        <v>10.079999923706055</v>
      </c>
      <c r="D18" s="208">
        <v>10.920000076293945</v>
      </c>
      <c r="E18" s="208">
        <v>10.569999694824219</v>
      </c>
      <c r="F18" s="208">
        <v>10.630000114440918</v>
      </c>
      <c r="G18" s="208">
        <v>11.5</v>
      </c>
      <c r="H18" s="208">
        <v>13.899999618530273</v>
      </c>
      <c r="I18" s="208">
        <v>16.959999084472656</v>
      </c>
      <c r="J18" s="208">
        <v>14.75</v>
      </c>
      <c r="K18" s="208">
        <v>16.350000381469727</v>
      </c>
      <c r="L18" s="208">
        <v>17.40999984741211</v>
      </c>
      <c r="M18" s="208">
        <v>18.149999618530273</v>
      </c>
      <c r="N18" s="208">
        <v>17.979999542236328</v>
      </c>
      <c r="O18" s="208">
        <v>17.56999969482422</v>
      </c>
      <c r="P18" s="208">
        <v>16.860000610351562</v>
      </c>
      <c r="Q18" s="208">
        <v>16.139999389648438</v>
      </c>
      <c r="R18" s="208">
        <v>14.880000114440918</v>
      </c>
      <c r="S18" s="208">
        <v>14.449999809265137</v>
      </c>
      <c r="T18" s="208">
        <v>14.510000228881836</v>
      </c>
      <c r="U18" s="208">
        <v>15.829999923706055</v>
      </c>
      <c r="V18" s="208">
        <v>16.020000457763672</v>
      </c>
      <c r="W18" s="208">
        <v>15.470000267028809</v>
      </c>
      <c r="X18" s="208">
        <v>16.18000030517578</v>
      </c>
      <c r="Y18" s="208">
        <v>16.309999465942383</v>
      </c>
      <c r="Z18" s="215">
        <f t="shared" si="0"/>
        <v>14.701249917348227</v>
      </c>
      <c r="AA18" s="151">
        <v>18.559999465942383</v>
      </c>
      <c r="AB18" s="152" t="s">
        <v>412</v>
      </c>
      <c r="AC18" s="2">
        <v>16</v>
      </c>
      <c r="AD18" s="151">
        <v>9.229999542236328</v>
      </c>
      <c r="AE18" s="254" t="s">
        <v>413</v>
      </c>
      <c r="AF18" s="1"/>
    </row>
    <row r="19" spans="1:32" ht="11.25" customHeight="1">
      <c r="A19" s="216">
        <v>17</v>
      </c>
      <c r="B19" s="208">
        <v>15.3100004196167</v>
      </c>
      <c r="C19" s="208">
        <v>15.6899995803833</v>
      </c>
      <c r="D19" s="208">
        <v>15.729999542236328</v>
      </c>
      <c r="E19" s="208">
        <v>15.890000343322754</v>
      </c>
      <c r="F19" s="208">
        <v>15.569999694824219</v>
      </c>
      <c r="G19" s="208">
        <v>15.239999771118164</v>
      </c>
      <c r="H19" s="208">
        <v>15.199999809265137</v>
      </c>
      <c r="I19" s="208">
        <v>15.760000228881836</v>
      </c>
      <c r="J19" s="208">
        <v>15.729999542236328</v>
      </c>
      <c r="K19" s="208">
        <v>15.699999809265137</v>
      </c>
      <c r="L19" s="208">
        <v>15.960000038146973</v>
      </c>
      <c r="M19" s="208">
        <v>14.949999809265137</v>
      </c>
      <c r="N19" s="208">
        <v>14.800000190734863</v>
      </c>
      <c r="O19" s="208">
        <v>15.010000228881836</v>
      </c>
      <c r="P19" s="208">
        <v>14.670000076293945</v>
      </c>
      <c r="Q19" s="208">
        <v>14.449999809265137</v>
      </c>
      <c r="R19" s="208">
        <v>13.930000305175781</v>
      </c>
      <c r="S19" s="208">
        <v>13.619999885559082</v>
      </c>
      <c r="T19" s="208">
        <v>13.579999923706055</v>
      </c>
      <c r="U19" s="208">
        <v>13.470000267028809</v>
      </c>
      <c r="V19" s="208">
        <v>13.109999656677246</v>
      </c>
      <c r="W19" s="208">
        <v>12.920000076293945</v>
      </c>
      <c r="X19" s="208">
        <v>12.760000228881836</v>
      </c>
      <c r="Y19" s="208">
        <v>12.079999923706055</v>
      </c>
      <c r="Z19" s="215">
        <f t="shared" si="0"/>
        <v>14.630416631698608</v>
      </c>
      <c r="AA19" s="151">
        <v>16.450000762939453</v>
      </c>
      <c r="AB19" s="152" t="s">
        <v>381</v>
      </c>
      <c r="AC19" s="2">
        <v>17</v>
      </c>
      <c r="AD19" s="151">
        <v>11.819999694824219</v>
      </c>
      <c r="AE19" s="254" t="s">
        <v>414</v>
      </c>
      <c r="AF19" s="1"/>
    </row>
    <row r="20" spans="1:32" ht="11.25" customHeight="1">
      <c r="A20" s="216">
        <v>18</v>
      </c>
      <c r="B20" s="208">
        <v>12.050000190734863</v>
      </c>
      <c r="C20" s="208">
        <v>11.460000038146973</v>
      </c>
      <c r="D20" s="208">
        <v>11.1899995803833</v>
      </c>
      <c r="E20" s="208">
        <v>10.710000038146973</v>
      </c>
      <c r="F20" s="208">
        <v>10.569999694824219</v>
      </c>
      <c r="G20" s="208">
        <v>10.119999885559082</v>
      </c>
      <c r="H20" s="208">
        <v>9.960000038146973</v>
      </c>
      <c r="I20" s="208">
        <v>10.149999618530273</v>
      </c>
      <c r="J20" s="208">
        <v>10.770000457763672</v>
      </c>
      <c r="K20" s="208">
        <v>10.720000267028809</v>
      </c>
      <c r="L20" s="208">
        <v>10.600000381469727</v>
      </c>
      <c r="M20" s="208">
        <v>10.220000267028809</v>
      </c>
      <c r="N20" s="208">
        <v>10.100000381469727</v>
      </c>
      <c r="O20" s="208">
        <v>9.90999984741211</v>
      </c>
      <c r="P20" s="208">
        <v>9.800000190734863</v>
      </c>
      <c r="Q20" s="208">
        <v>10.050000190734863</v>
      </c>
      <c r="R20" s="208">
        <v>9.770000457763672</v>
      </c>
      <c r="S20" s="208">
        <v>9.970000267028809</v>
      </c>
      <c r="T20" s="208">
        <v>10.180000305175781</v>
      </c>
      <c r="U20" s="208">
        <v>9.899999618530273</v>
      </c>
      <c r="V20" s="208">
        <v>9.399999618530273</v>
      </c>
      <c r="W20" s="208">
        <v>8.529999732971191</v>
      </c>
      <c r="X20" s="208">
        <v>7.739999771118164</v>
      </c>
      <c r="Y20" s="208">
        <v>9.029999732971191</v>
      </c>
      <c r="Z20" s="215">
        <f t="shared" si="0"/>
        <v>10.120833357175192</v>
      </c>
      <c r="AA20" s="151">
        <v>12.350000381469727</v>
      </c>
      <c r="AB20" s="152" t="s">
        <v>415</v>
      </c>
      <c r="AC20" s="2">
        <v>18</v>
      </c>
      <c r="AD20" s="151">
        <v>7.179999828338623</v>
      </c>
      <c r="AE20" s="254" t="s">
        <v>416</v>
      </c>
      <c r="AF20" s="1"/>
    </row>
    <row r="21" spans="1:32" ht="11.25" customHeight="1">
      <c r="A21" s="216">
        <v>19</v>
      </c>
      <c r="B21" s="208">
        <v>7.21999979019165</v>
      </c>
      <c r="C21" s="208">
        <v>8.239999771118164</v>
      </c>
      <c r="D21" s="208">
        <v>6.658999919891357</v>
      </c>
      <c r="E21" s="208">
        <v>5.304999828338623</v>
      </c>
      <c r="F21" s="208">
        <v>4.885000228881836</v>
      </c>
      <c r="G21" s="208">
        <v>4.864999771118164</v>
      </c>
      <c r="H21" s="208">
        <v>6.860000133514404</v>
      </c>
      <c r="I21" s="208">
        <v>11.539999961853027</v>
      </c>
      <c r="J21" s="208">
        <v>13.789999961853027</v>
      </c>
      <c r="K21" s="208">
        <v>14.3100004196167</v>
      </c>
      <c r="L21" s="208">
        <v>13.270000457763672</v>
      </c>
      <c r="M21" s="208">
        <v>14.229999542236328</v>
      </c>
      <c r="N21" s="208">
        <v>14.289999961853027</v>
      </c>
      <c r="O21" s="208">
        <v>12.680000305175781</v>
      </c>
      <c r="P21" s="208">
        <v>10.25</v>
      </c>
      <c r="Q21" s="208">
        <v>9.5</v>
      </c>
      <c r="R21" s="208">
        <v>8.199999809265137</v>
      </c>
      <c r="S21" s="208">
        <v>7.329999923706055</v>
      </c>
      <c r="T21" s="208">
        <v>7.230000019073486</v>
      </c>
      <c r="U21" s="208">
        <v>7.329999923706055</v>
      </c>
      <c r="V21" s="208">
        <v>7.320000171661377</v>
      </c>
      <c r="W21" s="208">
        <v>6.626999855041504</v>
      </c>
      <c r="X21" s="208">
        <v>6.553999900817871</v>
      </c>
      <c r="Y21" s="208">
        <v>6.5960001945495605</v>
      </c>
      <c r="Z21" s="215">
        <f t="shared" si="0"/>
        <v>8.96170832713445</v>
      </c>
      <c r="AA21" s="151">
        <v>15.09000015258789</v>
      </c>
      <c r="AB21" s="152" t="s">
        <v>417</v>
      </c>
      <c r="AC21" s="2">
        <v>19</v>
      </c>
      <c r="AD21" s="151">
        <v>4.769999980926514</v>
      </c>
      <c r="AE21" s="254" t="s">
        <v>92</v>
      </c>
      <c r="AF21" s="1"/>
    </row>
    <row r="22" spans="1:32" ht="11.25" customHeight="1">
      <c r="A22" s="224">
        <v>20</v>
      </c>
      <c r="B22" s="210">
        <v>6.334000110626221</v>
      </c>
      <c r="C22" s="210">
        <v>6.197000026702881</v>
      </c>
      <c r="D22" s="210">
        <v>6.4070000648498535</v>
      </c>
      <c r="E22" s="210">
        <v>6.125</v>
      </c>
      <c r="F22" s="210">
        <v>6.241000175476074</v>
      </c>
      <c r="G22" s="210">
        <v>5.894000053405762</v>
      </c>
      <c r="H22" s="210">
        <v>8.119999885559082</v>
      </c>
      <c r="I22" s="210">
        <v>13.029999732971191</v>
      </c>
      <c r="J22" s="210">
        <v>15.569999694824219</v>
      </c>
      <c r="K22" s="210">
        <v>16.8799991607666</v>
      </c>
      <c r="L22" s="210">
        <v>16.420000076293945</v>
      </c>
      <c r="M22" s="210">
        <v>15.819999694824219</v>
      </c>
      <c r="N22" s="210">
        <v>15.880000114440918</v>
      </c>
      <c r="O22" s="210">
        <v>14.229999542236328</v>
      </c>
      <c r="P22" s="210">
        <v>12.390000343322754</v>
      </c>
      <c r="Q22" s="210">
        <v>11.229999542236328</v>
      </c>
      <c r="R22" s="210">
        <v>9.899999618530273</v>
      </c>
      <c r="S22" s="210">
        <v>8.75</v>
      </c>
      <c r="T22" s="210">
        <v>8.140000343322754</v>
      </c>
      <c r="U22" s="210">
        <v>8.010000228881836</v>
      </c>
      <c r="V22" s="210">
        <v>8</v>
      </c>
      <c r="W22" s="210">
        <v>8.079999923706055</v>
      </c>
      <c r="X22" s="210">
        <v>8.100000381469727</v>
      </c>
      <c r="Y22" s="210">
        <v>8.65999984741211</v>
      </c>
      <c r="Z22" s="225">
        <f t="shared" si="0"/>
        <v>10.183666606744131</v>
      </c>
      <c r="AA22" s="157">
        <v>17.649999618530273</v>
      </c>
      <c r="AB22" s="211" t="s">
        <v>418</v>
      </c>
      <c r="AC22" s="212">
        <v>20</v>
      </c>
      <c r="AD22" s="157">
        <v>5.798999786376953</v>
      </c>
      <c r="AE22" s="255" t="s">
        <v>419</v>
      </c>
      <c r="AF22" s="1"/>
    </row>
    <row r="23" spans="1:32" ht="11.25" customHeight="1">
      <c r="A23" s="216">
        <v>21</v>
      </c>
      <c r="B23" s="208">
        <v>8.960000038146973</v>
      </c>
      <c r="C23" s="208">
        <v>9.109999656677246</v>
      </c>
      <c r="D23" s="208">
        <v>9.229999542236328</v>
      </c>
      <c r="E23" s="208">
        <v>9.350000381469727</v>
      </c>
      <c r="F23" s="208">
        <v>9.1899995803833</v>
      </c>
      <c r="G23" s="208">
        <v>8.899999618530273</v>
      </c>
      <c r="H23" s="208">
        <v>10.319999694824219</v>
      </c>
      <c r="I23" s="208">
        <v>12.90999984741211</v>
      </c>
      <c r="J23" s="208">
        <v>14.289999961853027</v>
      </c>
      <c r="K23" s="208">
        <v>15.15999984741211</v>
      </c>
      <c r="L23" s="208">
        <v>16.299999237060547</v>
      </c>
      <c r="M23" s="208">
        <v>17</v>
      </c>
      <c r="N23" s="208">
        <v>17.059999465942383</v>
      </c>
      <c r="O23" s="208">
        <v>16.549999237060547</v>
      </c>
      <c r="P23" s="208">
        <v>15.520000457763672</v>
      </c>
      <c r="Q23" s="208">
        <v>14.289999961853027</v>
      </c>
      <c r="R23" s="208">
        <v>12.739999771118164</v>
      </c>
      <c r="S23" s="208">
        <v>12.359999656677246</v>
      </c>
      <c r="T23" s="208">
        <v>12.260000228881836</v>
      </c>
      <c r="U23" s="208">
        <v>12.369999885559082</v>
      </c>
      <c r="V23" s="208">
        <v>11.529999732971191</v>
      </c>
      <c r="W23" s="208">
        <v>10.710000038146973</v>
      </c>
      <c r="X23" s="208">
        <v>11.15999984741211</v>
      </c>
      <c r="Y23" s="208">
        <v>10.779999732971191</v>
      </c>
      <c r="Z23" s="215">
        <f t="shared" si="0"/>
        <v>12.418749809265137</v>
      </c>
      <c r="AA23" s="151">
        <v>17.59000015258789</v>
      </c>
      <c r="AB23" s="152" t="s">
        <v>38</v>
      </c>
      <c r="AC23" s="2">
        <v>21</v>
      </c>
      <c r="AD23" s="151">
        <v>8.550000190734863</v>
      </c>
      <c r="AE23" s="254" t="s">
        <v>280</v>
      </c>
      <c r="AF23" s="1"/>
    </row>
    <row r="24" spans="1:32" ht="11.25" customHeight="1">
      <c r="A24" s="216">
        <v>22</v>
      </c>
      <c r="B24" s="208">
        <v>10.609999656677246</v>
      </c>
      <c r="C24" s="208">
        <v>10.510000228881836</v>
      </c>
      <c r="D24" s="208">
        <v>10.260000228881836</v>
      </c>
      <c r="E24" s="208">
        <v>10.40999984741211</v>
      </c>
      <c r="F24" s="208">
        <v>10.149999618530273</v>
      </c>
      <c r="G24" s="208">
        <v>10.140000343322754</v>
      </c>
      <c r="H24" s="208">
        <v>11.949999809265137</v>
      </c>
      <c r="I24" s="208">
        <v>16.579999923706055</v>
      </c>
      <c r="J24" s="208">
        <v>18.360000610351562</v>
      </c>
      <c r="K24" s="208">
        <v>19.739999771118164</v>
      </c>
      <c r="L24" s="208">
        <v>19.850000381469727</v>
      </c>
      <c r="M24" s="208">
        <v>19.280000686645508</v>
      </c>
      <c r="N24" s="208">
        <v>18.229999542236328</v>
      </c>
      <c r="O24" s="208">
        <v>17.8700008392334</v>
      </c>
      <c r="P24" s="208">
        <v>17.559999465942383</v>
      </c>
      <c r="Q24" s="208">
        <v>16.239999771118164</v>
      </c>
      <c r="R24" s="208">
        <v>15.6899995803833</v>
      </c>
      <c r="S24" s="208">
        <v>15.59000015258789</v>
      </c>
      <c r="T24" s="208">
        <v>15.760000228881836</v>
      </c>
      <c r="U24" s="208">
        <v>15.430000305175781</v>
      </c>
      <c r="V24" s="208">
        <v>15.569999694824219</v>
      </c>
      <c r="W24" s="208">
        <v>15.529999732971191</v>
      </c>
      <c r="X24" s="208">
        <v>14.800000190734863</v>
      </c>
      <c r="Y24" s="208">
        <v>14.770000457763672</v>
      </c>
      <c r="Z24" s="215">
        <f t="shared" si="0"/>
        <v>15.036666711171469</v>
      </c>
      <c r="AA24" s="151">
        <v>20.170000076293945</v>
      </c>
      <c r="AB24" s="152" t="s">
        <v>420</v>
      </c>
      <c r="AC24" s="2">
        <v>22</v>
      </c>
      <c r="AD24" s="151">
        <v>9.890000343322754</v>
      </c>
      <c r="AE24" s="254" t="s">
        <v>421</v>
      </c>
      <c r="AF24" s="1"/>
    </row>
    <row r="25" spans="1:32" ht="11.25" customHeight="1">
      <c r="A25" s="216">
        <v>23</v>
      </c>
      <c r="B25" s="208">
        <v>14.8100004196167</v>
      </c>
      <c r="C25" s="208">
        <v>14.989999771118164</v>
      </c>
      <c r="D25" s="208">
        <v>15.050000190734863</v>
      </c>
      <c r="E25" s="208">
        <v>14.84000015258789</v>
      </c>
      <c r="F25" s="208">
        <v>15.170000076293945</v>
      </c>
      <c r="G25" s="208">
        <v>14.520000457763672</v>
      </c>
      <c r="H25" s="208">
        <v>15.180000305175781</v>
      </c>
      <c r="I25" s="208">
        <v>17.489999771118164</v>
      </c>
      <c r="J25" s="208">
        <v>19.600000381469727</v>
      </c>
      <c r="K25" s="208">
        <v>21.190000534057617</v>
      </c>
      <c r="L25" s="208">
        <v>22.149999618530273</v>
      </c>
      <c r="M25" s="208">
        <v>22.15999984741211</v>
      </c>
      <c r="N25" s="208">
        <v>22.530000686645508</v>
      </c>
      <c r="O25" s="208">
        <v>20.6200008392334</v>
      </c>
      <c r="P25" s="208">
        <v>18.079999923706055</v>
      </c>
      <c r="Q25" s="208">
        <v>16.09000015258789</v>
      </c>
      <c r="R25" s="208">
        <v>14.6899995803833</v>
      </c>
      <c r="S25" s="208">
        <v>13.779999732971191</v>
      </c>
      <c r="T25" s="208">
        <v>14.569999694824219</v>
      </c>
      <c r="U25" s="208">
        <v>15.529999732971191</v>
      </c>
      <c r="V25" s="208">
        <v>15.609999656677246</v>
      </c>
      <c r="W25" s="208">
        <v>15.399999618530273</v>
      </c>
      <c r="X25" s="208">
        <v>14.779999732971191</v>
      </c>
      <c r="Y25" s="208">
        <v>14.529999732971191</v>
      </c>
      <c r="Z25" s="215">
        <f t="shared" si="0"/>
        <v>16.80666669209798</v>
      </c>
      <c r="AA25" s="151">
        <v>23.299999237060547</v>
      </c>
      <c r="AB25" s="152" t="s">
        <v>422</v>
      </c>
      <c r="AC25" s="2">
        <v>23</v>
      </c>
      <c r="AD25" s="151">
        <v>13.09000015258789</v>
      </c>
      <c r="AE25" s="254" t="s">
        <v>423</v>
      </c>
      <c r="AF25" s="1"/>
    </row>
    <row r="26" spans="1:32" ht="11.25" customHeight="1">
      <c r="A26" s="216">
        <v>24</v>
      </c>
      <c r="B26" s="208">
        <v>15.229999542236328</v>
      </c>
      <c r="C26" s="208">
        <v>12.9399995803833</v>
      </c>
      <c r="D26" s="208">
        <v>11.289999961853027</v>
      </c>
      <c r="E26" s="208">
        <v>11.489999771118164</v>
      </c>
      <c r="F26" s="208">
        <v>10.489999771118164</v>
      </c>
      <c r="G26" s="208">
        <v>10.59000015258789</v>
      </c>
      <c r="H26" s="208">
        <v>12.579999923706055</v>
      </c>
      <c r="I26" s="208">
        <v>14.880000114440918</v>
      </c>
      <c r="J26" s="208">
        <v>16.84000015258789</v>
      </c>
      <c r="K26" s="208">
        <v>20.440000534057617</v>
      </c>
      <c r="L26" s="208">
        <v>21.200000762939453</v>
      </c>
      <c r="M26" s="208">
        <v>20.59000015258789</v>
      </c>
      <c r="N26" s="208">
        <v>20.079999923706055</v>
      </c>
      <c r="O26" s="208">
        <v>18.850000381469727</v>
      </c>
      <c r="P26" s="208">
        <v>18.040000915527344</v>
      </c>
      <c r="Q26" s="208">
        <v>15.84000015258789</v>
      </c>
      <c r="R26" s="208">
        <v>14.380000114440918</v>
      </c>
      <c r="S26" s="208">
        <v>13.020000457763672</v>
      </c>
      <c r="T26" s="208">
        <v>12.210000038146973</v>
      </c>
      <c r="U26" s="208">
        <v>11.600000381469727</v>
      </c>
      <c r="V26" s="208">
        <v>11.550000190734863</v>
      </c>
      <c r="W26" s="208">
        <v>11.140000343322754</v>
      </c>
      <c r="X26" s="208">
        <v>10.779999732971191</v>
      </c>
      <c r="Y26" s="208">
        <v>10.579999923706055</v>
      </c>
      <c r="Z26" s="215">
        <f t="shared" si="0"/>
        <v>14.442916790644327</v>
      </c>
      <c r="AA26" s="151">
        <v>21.450000762939453</v>
      </c>
      <c r="AB26" s="152" t="s">
        <v>420</v>
      </c>
      <c r="AC26" s="2">
        <v>24</v>
      </c>
      <c r="AD26" s="151">
        <v>10.3100004196167</v>
      </c>
      <c r="AE26" s="254" t="s">
        <v>424</v>
      </c>
      <c r="AF26" s="1"/>
    </row>
    <row r="27" spans="1:32" ht="11.25" customHeight="1">
      <c r="A27" s="216">
        <v>25</v>
      </c>
      <c r="B27" s="208">
        <v>10.920000076293945</v>
      </c>
      <c r="C27" s="208">
        <v>10.670000076293945</v>
      </c>
      <c r="D27" s="208">
        <v>10.180000305175781</v>
      </c>
      <c r="E27" s="208">
        <v>9.84000015258789</v>
      </c>
      <c r="F27" s="208">
        <v>9.84000015258789</v>
      </c>
      <c r="G27" s="208">
        <v>9.640000343322754</v>
      </c>
      <c r="H27" s="208">
        <v>11.399999618530273</v>
      </c>
      <c r="I27" s="208">
        <v>16</v>
      </c>
      <c r="J27" s="208">
        <v>18.209999084472656</v>
      </c>
      <c r="K27" s="208">
        <v>18.389999389648438</v>
      </c>
      <c r="L27" s="208">
        <v>19.56999969482422</v>
      </c>
      <c r="M27" s="208">
        <v>19.920000076293945</v>
      </c>
      <c r="N27" s="208">
        <v>17.639999389648438</v>
      </c>
      <c r="O27" s="208">
        <v>15.819999694824219</v>
      </c>
      <c r="P27" s="208">
        <v>15.539999961853027</v>
      </c>
      <c r="Q27" s="208">
        <v>13.890000343322754</v>
      </c>
      <c r="R27" s="208">
        <v>12.260000228881836</v>
      </c>
      <c r="S27" s="208">
        <v>11.199999809265137</v>
      </c>
      <c r="T27" s="208">
        <v>11.069999694824219</v>
      </c>
      <c r="U27" s="208">
        <v>11.130000114440918</v>
      </c>
      <c r="V27" s="208">
        <v>11.34000015258789</v>
      </c>
      <c r="W27" s="208">
        <v>9.680000305175781</v>
      </c>
      <c r="X27" s="208">
        <v>9.380000114440918</v>
      </c>
      <c r="Y27" s="208">
        <v>9.520000457763672</v>
      </c>
      <c r="Z27" s="215">
        <f t="shared" si="0"/>
        <v>13.043749968210856</v>
      </c>
      <c r="AA27" s="151">
        <v>20.239999771118164</v>
      </c>
      <c r="AB27" s="152" t="s">
        <v>351</v>
      </c>
      <c r="AC27" s="2">
        <v>25</v>
      </c>
      <c r="AD27" s="151">
        <v>8.920000076293945</v>
      </c>
      <c r="AE27" s="254" t="s">
        <v>425</v>
      </c>
      <c r="AF27" s="1"/>
    </row>
    <row r="28" spans="1:32" ht="11.25" customHeight="1">
      <c r="A28" s="216">
        <v>26</v>
      </c>
      <c r="B28" s="208">
        <v>10.640000343322754</v>
      </c>
      <c r="C28" s="208">
        <v>11.079999923706055</v>
      </c>
      <c r="D28" s="208">
        <v>10.5600004196167</v>
      </c>
      <c r="E28" s="208">
        <v>8.920000076293945</v>
      </c>
      <c r="F28" s="208">
        <v>8.369999885559082</v>
      </c>
      <c r="G28" s="208">
        <v>7.599999904632568</v>
      </c>
      <c r="H28" s="208">
        <v>10.140000343322754</v>
      </c>
      <c r="I28" s="208">
        <v>12.789999961853027</v>
      </c>
      <c r="J28" s="208">
        <v>14.470000267028809</v>
      </c>
      <c r="K28" s="208">
        <v>15.270000457763672</v>
      </c>
      <c r="L28" s="208">
        <v>16.34000015258789</v>
      </c>
      <c r="M28" s="208">
        <v>16.770000457763672</v>
      </c>
      <c r="N28" s="208">
        <v>15.350000381469727</v>
      </c>
      <c r="O28" s="208">
        <v>14.800000190734863</v>
      </c>
      <c r="P28" s="208">
        <v>13.329999923706055</v>
      </c>
      <c r="Q28" s="208">
        <v>13.220000267028809</v>
      </c>
      <c r="R28" s="208">
        <v>11.569999694824219</v>
      </c>
      <c r="S28" s="208">
        <v>10.4399995803833</v>
      </c>
      <c r="T28" s="208">
        <v>9.4399995803833</v>
      </c>
      <c r="U28" s="208">
        <v>9.15999984741211</v>
      </c>
      <c r="V28" s="208">
        <v>8.720000267028809</v>
      </c>
      <c r="W28" s="208">
        <v>8.5</v>
      </c>
      <c r="X28" s="208">
        <v>8.359999656677246</v>
      </c>
      <c r="Y28" s="208">
        <v>8.609999656677246</v>
      </c>
      <c r="Z28" s="215">
        <f t="shared" si="0"/>
        <v>11.435416718324026</v>
      </c>
      <c r="AA28" s="151">
        <v>17.459999084472656</v>
      </c>
      <c r="AB28" s="152" t="s">
        <v>426</v>
      </c>
      <c r="AC28" s="2">
        <v>26</v>
      </c>
      <c r="AD28" s="151">
        <v>7.550000190734863</v>
      </c>
      <c r="AE28" s="254" t="s">
        <v>96</v>
      </c>
      <c r="AF28" s="1"/>
    </row>
    <row r="29" spans="1:32" ht="11.25" customHeight="1">
      <c r="A29" s="216">
        <v>27</v>
      </c>
      <c r="B29" s="208">
        <v>8.550000190734863</v>
      </c>
      <c r="C29" s="208">
        <v>8.59000015258789</v>
      </c>
      <c r="D29" s="208">
        <v>8.5</v>
      </c>
      <c r="E29" s="208">
        <v>8.25</v>
      </c>
      <c r="F29" s="208">
        <v>7.829999923706055</v>
      </c>
      <c r="G29" s="208">
        <v>7.869999885559082</v>
      </c>
      <c r="H29" s="208">
        <v>9.399999618530273</v>
      </c>
      <c r="I29" s="208">
        <v>12.859999656677246</v>
      </c>
      <c r="J29" s="208">
        <v>14.770000457763672</v>
      </c>
      <c r="K29" s="208">
        <v>17.489999771118164</v>
      </c>
      <c r="L29" s="208">
        <v>17.479999542236328</v>
      </c>
      <c r="M29" s="208">
        <v>17.700000762939453</v>
      </c>
      <c r="N29" s="208">
        <v>16.579999923706055</v>
      </c>
      <c r="O29" s="208">
        <v>14.359999656677246</v>
      </c>
      <c r="P29" s="208">
        <v>14</v>
      </c>
      <c r="Q29" s="208">
        <v>13.600000381469727</v>
      </c>
      <c r="R29" s="208">
        <v>11.960000038146973</v>
      </c>
      <c r="S29" s="208">
        <v>10.760000228881836</v>
      </c>
      <c r="T29" s="208">
        <v>10.390000343322754</v>
      </c>
      <c r="U29" s="208">
        <v>9.880000114440918</v>
      </c>
      <c r="V29" s="208">
        <v>9.649999618530273</v>
      </c>
      <c r="W29" s="208">
        <v>9.609999656677246</v>
      </c>
      <c r="X29" s="208">
        <v>9.479999542236328</v>
      </c>
      <c r="Y29" s="208">
        <v>9.399999618530273</v>
      </c>
      <c r="Z29" s="215">
        <f t="shared" si="0"/>
        <v>11.623333295186361</v>
      </c>
      <c r="AA29" s="151">
        <v>18.719999313354492</v>
      </c>
      <c r="AB29" s="152" t="s">
        <v>287</v>
      </c>
      <c r="AC29" s="2">
        <v>27</v>
      </c>
      <c r="AD29" s="151">
        <v>7.570000171661377</v>
      </c>
      <c r="AE29" s="254" t="s">
        <v>419</v>
      </c>
      <c r="AF29" s="1"/>
    </row>
    <row r="30" spans="1:32" ht="11.25" customHeight="1">
      <c r="A30" s="216">
        <v>28</v>
      </c>
      <c r="B30" s="208">
        <v>9.649999618530273</v>
      </c>
      <c r="C30" s="208">
        <v>9.850000381469727</v>
      </c>
      <c r="D30" s="208">
        <v>10.029999732971191</v>
      </c>
      <c r="E30" s="208">
        <v>10.319999694824219</v>
      </c>
      <c r="F30" s="208">
        <v>10.800000190734863</v>
      </c>
      <c r="G30" s="208">
        <v>10.960000038146973</v>
      </c>
      <c r="H30" s="208">
        <v>12.390000343322754</v>
      </c>
      <c r="I30" s="208">
        <v>14.15999984741211</v>
      </c>
      <c r="J30" s="208">
        <v>14.850000381469727</v>
      </c>
      <c r="K30" s="208">
        <v>16.1200008392334</v>
      </c>
      <c r="L30" s="208">
        <v>14.930000305175781</v>
      </c>
      <c r="M30" s="208">
        <v>14.520000457763672</v>
      </c>
      <c r="N30" s="208">
        <v>14.5600004196167</v>
      </c>
      <c r="O30" s="208">
        <v>14.34000015258789</v>
      </c>
      <c r="P30" s="208">
        <v>14.609999656677246</v>
      </c>
      <c r="Q30" s="208">
        <v>14.619999885559082</v>
      </c>
      <c r="R30" s="208">
        <v>14.140000343322754</v>
      </c>
      <c r="S30" s="208">
        <v>14.899999618530273</v>
      </c>
      <c r="T30" s="208">
        <v>14.869999885559082</v>
      </c>
      <c r="U30" s="208">
        <v>15.640000343322754</v>
      </c>
      <c r="V30" s="208">
        <v>16.25</v>
      </c>
      <c r="W30" s="208">
        <v>16.450000762939453</v>
      </c>
      <c r="X30" s="208">
        <v>16.510000228881836</v>
      </c>
      <c r="Y30" s="208">
        <v>16.760000228881836</v>
      </c>
      <c r="Z30" s="215">
        <f t="shared" si="0"/>
        <v>13.8429168065389</v>
      </c>
      <c r="AA30" s="151">
        <v>16.760000228881836</v>
      </c>
      <c r="AB30" s="152" t="s">
        <v>72</v>
      </c>
      <c r="AC30" s="2">
        <v>28</v>
      </c>
      <c r="AD30" s="151">
        <v>9.279999732971191</v>
      </c>
      <c r="AE30" s="254" t="s">
        <v>211</v>
      </c>
      <c r="AF30" s="1"/>
    </row>
    <row r="31" spans="1:32" ht="11.25" customHeight="1">
      <c r="A31" s="216">
        <v>29</v>
      </c>
      <c r="B31" s="208">
        <v>17.040000915527344</v>
      </c>
      <c r="C31" s="208">
        <v>16.799999237060547</v>
      </c>
      <c r="D31" s="208">
        <v>16.690000534057617</v>
      </c>
      <c r="E31" s="208">
        <v>16.34000015258789</v>
      </c>
      <c r="F31" s="208">
        <v>16.020000457763672</v>
      </c>
      <c r="G31" s="208">
        <v>15.210000038146973</v>
      </c>
      <c r="H31" s="208">
        <v>15.100000381469727</v>
      </c>
      <c r="I31" s="208">
        <v>15.4399995803833</v>
      </c>
      <c r="J31" s="208">
        <v>18.43000030517578</v>
      </c>
      <c r="K31" s="208">
        <v>20.06999969482422</v>
      </c>
      <c r="L31" s="208">
        <v>19.969999313354492</v>
      </c>
      <c r="M31" s="208">
        <v>19.440000534057617</v>
      </c>
      <c r="N31" s="208">
        <v>17.1299991607666</v>
      </c>
      <c r="O31" s="208">
        <v>16.540000915527344</v>
      </c>
      <c r="P31" s="208">
        <v>15.199999809265137</v>
      </c>
      <c r="Q31" s="208">
        <v>13.59000015258789</v>
      </c>
      <c r="R31" s="208">
        <v>11.720000267028809</v>
      </c>
      <c r="S31" s="208">
        <v>11.949999809265137</v>
      </c>
      <c r="T31" s="208">
        <v>11.220000267028809</v>
      </c>
      <c r="U31" s="208">
        <v>11.029999732971191</v>
      </c>
      <c r="V31" s="208">
        <v>9.350000381469727</v>
      </c>
      <c r="W31" s="208">
        <v>8.489999771118164</v>
      </c>
      <c r="X31" s="208">
        <v>7.329999923706055</v>
      </c>
      <c r="Y31" s="208">
        <v>8.770000457763672</v>
      </c>
      <c r="Z31" s="215">
        <f t="shared" si="0"/>
        <v>14.536250074704489</v>
      </c>
      <c r="AA31" s="151">
        <v>20.829999923706055</v>
      </c>
      <c r="AB31" s="152" t="s">
        <v>427</v>
      </c>
      <c r="AC31" s="2">
        <v>29</v>
      </c>
      <c r="AD31" s="151">
        <v>7.170000076293945</v>
      </c>
      <c r="AE31" s="254" t="s">
        <v>387</v>
      </c>
      <c r="AF31" s="1"/>
    </row>
    <row r="32" spans="1:32" ht="11.25" customHeight="1">
      <c r="A32" s="216">
        <v>30</v>
      </c>
      <c r="B32" s="208">
        <v>9.350000381469727</v>
      </c>
      <c r="C32" s="208">
        <v>9.229999542236328</v>
      </c>
      <c r="D32" s="208">
        <v>9.020000457763672</v>
      </c>
      <c r="E32" s="208">
        <v>8.5</v>
      </c>
      <c r="F32" s="208">
        <v>7.320000171661377</v>
      </c>
      <c r="G32" s="208">
        <v>6.679999828338623</v>
      </c>
      <c r="H32" s="208">
        <v>7.760000228881836</v>
      </c>
      <c r="I32" s="208">
        <v>11.729999542236328</v>
      </c>
      <c r="J32" s="208">
        <v>13.050000190734863</v>
      </c>
      <c r="K32" s="208">
        <v>13.449999809265137</v>
      </c>
      <c r="L32" s="208">
        <v>13.039999961853027</v>
      </c>
      <c r="M32" s="208">
        <v>14.130000114440918</v>
      </c>
      <c r="N32" s="208">
        <v>13.770000457763672</v>
      </c>
      <c r="O32" s="208">
        <v>12.760000228881836</v>
      </c>
      <c r="P32" s="208">
        <v>11.880000114440918</v>
      </c>
      <c r="Q32" s="208">
        <v>11.699999809265137</v>
      </c>
      <c r="R32" s="208">
        <v>9.979999542236328</v>
      </c>
      <c r="S32" s="208">
        <v>8.739999771118164</v>
      </c>
      <c r="T32" s="208">
        <v>9.84000015258789</v>
      </c>
      <c r="U32" s="208">
        <v>9.789999961853027</v>
      </c>
      <c r="V32" s="208">
        <v>9.920000076293945</v>
      </c>
      <c r="W32" s="208">
        <v>10.15999984741211</v>
      </c>
      <c r="X32" s="208">
        <v>10.489999771118164</v>
      </c>
      <c r="Y32" s="208">
        <v>10.550000190734863</v>
      </c>
      <c r="Z32" s="215">
        <f t="shared" si="0"/>
        <v>10.535000006357828</v>
      </c>
      <c r="AA32" s="151">
        <v>14.760000228881836</v>
      </c>
      <c r="AB32" s="152" t="s">
        <v>369</v>
      </c>
      <c r="AC32" s="2">
        <v>30</v>
      </c>
      <c r="AD32" s="151">
        <v>6.302000045776367</v>
      </c>
      <c r="AE32" s="254" t="s">
        <v>428</v>
      </c>
      <c r="AF32" s="1"/>
    </row>
    <row r="33" spans="1:32" ht="11.25" customHeight="1">
      <c r="A33" s="216">
        <v>31</v>
      </c>
      <c r="B33" s="208">
        <v>10.359999656677246</v>
      </c>
      <c r="C33" s="208">
        <v>10.180000305175781</v>
      </c>
      <c r="D33" s="208">
        <v>10.270000457763672</v>
      </c>
      <c r="E33" s="208">
        <v>10.720000267028809</v>
      </c>
      <c r="F33" s="208">
        <v>10.789999961853027</v>
      </c>
      <c r="G33" s="208">
        <v>10.15999984741211</v>
      </c>
      <c r="H33" s="208">
        <v>10.220000267028809</v>
      </c>
      <c r="I33" s="208">
        <v>13.229999542236328</v>
      </c>
      <c r="J33" s="208">
        <v>13.6899995803833</v>
      </c>
      <c r="K33" s="208">
        <v>15.220000267028809</v>
      </c>
      <c r="L33" s="208">
        <v>15.0600004196167</v>
      </c>
      <c r="M33" s="208">
        <v>16.049999237060547</v>
      </c>
      <c r="N33" s="208">
        <v>15.140000343322754</v>
      </c>
      <c r="O33" s="208">
        <v>13.869999885559082</v>
      </c>
      <c r="P33" s="208">
        <v>13.630000114440918</v>
      </c>
      <c r="Q33" s="208">
        <v>12.40999984741211</v>
      </c>
      <c r="R33" s="208">
        <v>10.989999771118164</v>
      </c>
      <c r="S33" s="208">
        <v>9.920000076293945</v>
      </c>
      <c r="T33" s="208">
        <v>9.039999961853027</v>
      </c>
      <c r="U33" s="208">
        <v>8.210000038146973</v>
      </c>
      <c r="V33" s="208">
        <v>8.359999656677246</v>
      </c>
      <c r="W33" s="208">
        <v>8.90999984741211</v>
      </c>
      <c r="X33" s="208">
        <v>9.260000228881836</v>
      </c>
      <c r="Y33" s="208">
        <v>9.390000343322754</v>
      </c>
      <c r="Z33" s="215">
        <f t="shared" si="0"/>
        <v>11.461666663487753</v>
      </c>
      <c r="AA33" s="151">
        <v>16.75</v>
      </c>
      <c r="AB33" s="152" t="s">
        <v>279</v>
      </c>
      <c r="AC33" s="2">
        <v>31</v>
      </c>
      <c r="AD33" s="151">
        <v>8.119999885559082</v>
      </c>
      <c r="AE33" s="254" t="s">
        <v>429</v>
      </c>
      <c r="AF33" s="1"/>
    </row>
    <row r="34" spans="1:32" ht="15" customHeight="1">
      <c r="A34" s="217" t="s">
        <v>10</v>
      </c>
      <c r="B34" s="218">
        <f aca="true" t="shared" si="1" ref="B34:Q34">AVERAGE(B3:B33)</f>
        <v>12.266580612428728</v>
      </c>
      <c r="C34" s="218">
        <f t="shared" si="1"/>
        <v>12.150225747016169</v>
      </c>
      <c r="D34" s="218">
        <f t="shared" si="1"/>
        <v>12.010516135923323</v>
      </c>
      <c r="E34" s="218">
        <f t="shared" si="1"/>
        <v>11.822903248571581</v>
      </c>
      <c r="F34" s="218">
        <f t="shared" si="1"/>
        <v>11.682129044686594</v>
      </c>
      <c r="G34" s="218">
        <f t="shared" si="1"/>
        <v>11.56932258605957</v>
      </c>
      <c r="H34" s="218">
        <f t="shared" si="1"/>
        <v>12.877096868330433</v>
      </c>
      <c r="I34" s="218">
        <f t="shared" si="1"/>
        <v>15.221612714952037</v>
      </c>
      <c r="J34" s="218">
        <f t="shared" si="1"/>
        <v>16.591935465412757</v>
      </c>
      <c r="K34" s="218">
        <f t="shared" si="1"/>
        <v>17.685484055549868</v>
      </c>
      <c r="L34" s="218">
        <f t="shared" si="1"/>
        <v>17.98516144291047</v>
      </c>
      <c r="M34" s="218">
        <f t="shared" si="1"/>
        <v>18.235483938647853</v>
      </c>
      <c r="N34" s="218">
        <f t="shared" si="1"/>
        <v>17.655483891887048</v>
      </c>
      <c r="O34" s="218">
        <f t="shared" si="1"/>
        <v>16.864193608683923</v>
      </c>
      <c r="P34" s="218">
        <f t="shared" si="1"/>
        <v>15.879677557176159</v>
      </c>
      <c r="Q34" s="218">
        <f t="shared" si="1"/>
        <v>15.032580652544576</v>
      </c>
      <c r="R34" s="218">
        <f>AVERAGE(R3:R33)</f>
        <v>14.04580642331031</v>
      </c>
      <c r="S34" s="218">
        <f aca="true" t="shared" si="2" ref="S34:Y34">AVERAGE(S3:S33)</f>
        <v>13.250645114529517</v>
      </c>
      <c r="T34" s="218">
        <f t="shared" si="2"/>
        <v>12.94322584521386</v>
      </c>
      <c r="U34" s="218">
        <f t="shared" si="2"/>
        <v>12.73258061562815</v>
      </c>
      <c r="V34" s="218">
        <f t="shared" si="2"/>
        <v>12.598064437989265</v>
      </c>
      <c r="W34" s="218">
        <f t="shared" si="2"/>
        <v>12.442483778922789</v>
      </c>
      <c r="X34" s="218">
        <f t="shared" si="2"/>
        <v>12.188838651103358</v>
      </c>
      <c r="Y34" s="218">
        <f t="shared" si="2"/>
        <v>12.19116126337359</v>
      </c>
      <c r="Z34" s="218">
        <f>AVERAGE(B3:Y33)</f>
        <v>14.08013307086883</v>
      </c>
      <c r="AA34" s="219">
        <f>(AVERAGE(最高))</f>
        <v>19.368387160762662</v>
      </c>
      <c r="AB34" s="220"/>
      <c r="AC34" s="221"/>
      <c r="AD34" s="219">
        <f>(AVERAGE(最低))</f>
        <v>10.252935517218805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24.969999313354492</v>
      </c>
      <c r="C46" s="3">
        <v>2</v>
      </c>
      <c r="D46" s="159" t="s">
        <v>398</v>
      </c>
      <c r="E46" s="198"/>
      <c r="F46" s="156"/>
      <c r="G46" s="157">
        <f>MIN(最低)</f>
        <v>4.769999980926514</v>
      </c>
      <c r="H46" s="3">
        <v>19</v>
      </c>
      <c r="I46" s="256" t="s">
        <v>92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8.699999809265137</v>
      </c>
      <c r="C3" s="208">
        <v>8.829999923706055</v>
      </c>
      <c r="D3" s="208">
        <v>8.739999771118164</v>
      </c>
      <c r="E3" s="208">
        <v>8.729999542236328</v>
      </c>
      <c r="F3" s="208">
        <v>8.890000343322754</v>
      </c>
      <c r="G3" s="208">
        <v>8.829999923706055</v>
      </c>
      <c r="H3" s="208">
        <v>10.489999771118164</v>
      </c>
      <c r="I3" s="208">
        <v>13.770000457763672</v>
      </c>
      <c r="J3" s="208">
        <v>17.059999465942383</v>
      </c>
      <c r="K3" s="208">
        <v>17.860000610351562</v>
      </c>
      <c r="L3" s="208">
        <v>17.540000915527344</v>
      </c>
      <c r="M3" s="208">
        <v>18.3700008392334</v>
      </c>
      <c r="N3" s="208">
        <v>17.899999618530273</v>
      </c>
      <c r="O3" s="208">
        <v>17.719999313354492</v>
      </c>
      <c r="P3" s="208">
        <v>16.440000534057617</v>
      </c>
      <c r="Q3" s="208">
        <v>14.930000305175781</v>
      </c>
      <c r="R3" s="208">
        <v>12.729999542236328</v>
      </c>
      <c r="S3" s="208">
        <v>12.300000190734863</v>
      </c>
      <c r="T3" s="208">
        <v>11.40999984741211</v>
      </c>
      <c r="U3" s="208">
        <v>11.130000114440918</v>
      </c>
      <c r="V3" s="208">
        <v>11.220000267028809</v>
      </c>
      <c r="W3" s="208">
        <v>11.869999885559082</v>
      </c>
      <c r="X3" s="208">
        <v>12.109999656677246</v>
      </c>
      <c r="Y3" s="208">
        <v>12.180000305175781</v>
      </c>
      <c r="Z3" s="215">
        <f aca="true" t="shared" si="0" ref="Z3:Z32">AVERAGE(B3:Y3)</f>
        <v>12.90625003973643</v>
      </c>
      <c r="AA3" s="151">
        <v>19.079999923706055</v>
      </c>
      <c r="AB3" s="152" t="s">
        <v>430</v>
      </c>
      <c r="AC3" s="2">
        <v>1</v>
      </c>
      <c r="AD3" s="151">
        <v>8.510000228881836</v>
      </c>
      <c r="AE3" s="254" t="s">
        <v>431</v>
      </c>
      <c r="AF3" s="1"/>
    </row>
    <row r="4" spans="1:32" ht="11.25" customHeight="1">
      <c r="A4" s="216">
        <v>2</v>
      </c>
      <c r="B4" s="208">
        <v>11.779999732971191</v>
      </c>
      <c r="C4" s="208">
        <v>11.869999885559082</v>
      </c>
      <c r="D4" s="208">
        <v>11.1899995803833</v>
      </c>
      <c r="E4" s="208">
        <v>10.619999885559082</v>
      </c>
      <c r="F4" s="208">
        <v>10.569999694824219</v>
      </c>
      <c r="G4" s="208">
        <v>10.09000015258789</v>
      </c>
      <c r="H4" s="208">
        <v>10.819999694824219</v>
      </c>
      <c r="I4" s="208">
        <v>15.550000190734863</v>
      </c>
      <c r="J4" s="208">
        <v>18.1200008392334</v>
      </c>
      <c r="K4" s="208">
        <v>19.170000076293945</v>
      </c>
      <c r="L4" s="208">
        <v>17.950000762939453</v>
      </c>
      <c r="M4" s="208">
        <v>17.030000686645508</v>
      </c>
      <c r="N4" s="208">
        <v>16.31999969482422</v>
      </c>
      <c r="O4" s="208">
        <v>15.579999923706055</v>
      </c>
      <c r="P4" s="208">
        <v>14.479999542236328</v>
      </c>
      <c r="Q4" s="208">
        <v>13.760000228881836</v>
      </c>
      <c r="R4" s="208">
        <v>12.699999809265137</v>
      </c>
      <c r="S4" s="209">
        <v>12.869999885559082</v>
      </c>
      <c r="T4" s="208">
        <v>12.699999809265137</v>
      </c>
      <c r="U4" s="208">
        <v>11.829999923706055</v>
      </c>
      <c r="V4" s="208">
        <v>12.1899995803833</v>
      </c>
      <c r="W4" s="208">
        <v>11.300000190734863</v>
      </c>
      <c r="X4" s="208">
        <v>11.180000305175781</v>
      </c>
      <c r="Y4" s="208">
        <v>11.819999694824219</v>
      </c>
      <c r="Z4" s="215">
        <f t="shared" si="0"/>
        <v>13.395416657129923</v>
      </c>
      <c r="AA4" s="151">
        <v>19.6200008392334</v>
      </c>
      <c r="AB4" s="152" t="s">
        <v>432</v>
      </c>
      <c r="AC4" s="2">
        <v>2</v>
      </c>
      <c r="AD4" s="151">
        <v>9.869999885559082</v>
      </c>
      <c r="AE4" s="254" t="s">
        <v>433</v>
      </c>
      <c r="AF4" s="1"/>
    </row>
    <row r="5" spans="1:32" ht="11.25" customHeight="1">
      <c r="A5" s="216">
        <v>3</v>
      </c>
      <c r="B5" s="208">
        <v>10.84000015258789</v>
      </c>
      <c r="C5" s="208">
        <v>10.770000457763672</v>
      </c>
      <c r="D5" s="208">
        <v>11.210000038146973</v>
      </c>
      <c r="E5" s="208">
        <v>11.470000267028809</v>
      </c>
      <c r="F5" s="208">
        <v>11.270000457763672</v>
      </c>
      <c r="G5" s="208">
        <v>10.239999771118164</v>
      </c>
      <c r="H5" s="208">
        <v>11.859999656677246</v>
      </c>
      <c r="I5" s="208">
        <v>14.220000267028809</v>
      </c>
      <c r="J5" s="208">
        <v>16.049999237060547</v>
      </c>
      <c r="K5" s="208">
        <v>16.940000534057617</v>
      </c>
      <c r="L5" s="208">
        <v>17.040000915527344</v>
      </c>
      <c r="M5" s="208">
        <v>16.93000030517578</v>
      </c>
      <c r="N5" s="208">
        <v>17.5</v>
      </c>
      <c r="O5" s="208">
        <v>16.690000534057617</v>
      </c>
      <c r="P5" s="208">
        <v>15.8100004196167</v>
      </c>
      <c r="Q5" s="208">
        <v>14.319999694824219</v>
      </c>
      <c r="R5" s="208">
        <v>13.65999984741211</v>
      </c>
      <c r="S5" s="208">
        <v>13.220000267028809</v>
      </c>
      <c r="T5" s="208">
        <v>12.289999961853027</v>
      </c>
      <c r="U5" s="208">
        <v>10.970000267028809</v>
      </c>
      <c r="V5" s="208">
        <v>10.989999771118164</v>
      </c>
      <c r="W5" s="208">
        <v>9.9399995803833</v>
      </c>
      <c r="X5" s="208">
        <v>9.9399995803833</v>
      </c>
      <c r="Y5" s="208">
        <v>9.619999885559082</v>
      </c>
      <c r="Z5" s="215">
        <f t="shared" si="0"/>
        <v>13.074583411216736</v>
      </c>
      <c r="AA5" s="151">
        <v>18.010000228881836</v>
      </c>
      <c r="AB5" s="152" t="s">
        <v>267</v>
      </c>
      <c r="AC5" s="2">
        <v>3</v>
      </c>
      <c r="AD5" s="151">
        <v>9.550000190734863</v>
      </c>
      <c r="AE5" s="254" t="s">
        <v>81</v>
      </c>
      <c r="AF5" s="1"/>
    </row>
    <row r="6" spans="1:32" ht="11.25" customHeight="1">
      <c r="A6" s="216">
        <v>4</v>
      </c>
      <c r="B6" s="208">
        <v>9.5600004196167</v>
      </c>
      <c r="C6" s="208">
        <v>9.119999885559082</v>
      </c>
      <c r="D6" s="208">
        <v>8.529999732971191</v>
      </c>
      <c r="E6" s="208">
        <v>7.960000038146973</v>
      </c>
      <c r="F6" s="208">
        <v>7.630000114440918</v>
      </c>
      <c r="G6" s="208">
        <v>7.130000114440918</v>
      </c>
      <c r="H6" s="208">
        <v>6.513000011444092</v>
      </c>
      <c r="I6" s="208">
        <v>9.890000343322754</v>
      </c>
      <c r="J6" s="208">
        <v>12.220000267028809</v>
      </c>
      <c r="K6" s="208">
        <v>13.390000343322754</v>
      </c>
      <c r="L6" s="208">
        <v>14</v>
      </c>
      <c r="M6" s="208">
        <v>13.619999885559082</v>
      </c>
      <c r="N6" s="208">
        <v>14.260000228881836</v>
      </c>
      <c r="O6" s="208">
        <v>12.609999656677246</v>
      </c>
      <c r="P6" s="208">
        <v>11.739999771118164</v>
      </c>
      <c r="Q6" s="208">
        <v>10.079999923706055</v>
      </c>
      <c r="R6" s="208">
        <v>7.949999809265137</v>
      </c>
      <c r="S6" s="208">
        <v>6.302000045776367</v>
      </c>
      <c r="T6" s="208">
        <v>6.039999961853027</v>
      </c>
      <c r="U6" s="208">
        <v>6.291999816894531</v>
      </c>
      <c r="V6" s="208">
        <v>5.178999900817871</v>
      </c>
      <c r="W6" s="208">
        <v>4.109000205993652</v>
      </c>
      <c r="X6" s="208">
        <v>3.7209999561309814</v>
      </c>
      <c r="Y6" s="208">
        <v>3.2179999351501465</v>
      </c>
      <c r="Z6" s="215">
        <f t="shared" si="0"/>
        <v>8.794333348671595</v>
      </c>
      <c r="AA6" s="151">
        <v>14.869999885559082</v>
      </c>
      <c r="AB6" s="152" t="s">
        <v>276</v>
      </c>
      <c r="AC6" s="2">
        <v>4</v>
      </c>
      <c r="AD6" s="151">
        <v>3.049999952316284</v>
      </c>
      <c r="AE6" s="254" t="s">
        <v>63</v>
      </c>
      <c r="AF6" s="1"/>
    </row>
    <row r="7" spans="1:32" ht="11.25" customHeight="1">
      <c r="A7" s="216">
        <v>5</v>
      </c>
      <c r="B7" s="208">
        <v>3.6480000019073486</v>
      </c>
      <c r="C7" s="208">
        <v>3.3440001010894775</v>
      </c>
      <c r="D7" s="208">
        <v>3.2699999809265137</v>
      </c>
      <c r="E7" s="208">
        <v>2.861999988555908</v>
      </c>
      <c r="F7" s="208">
        <v>3.6589999198913574</v>
      </c>
      <c r="G7" s="208">
        <v>4.236000061035156</v>
      </c>
      <c r="H7" s="208">
        <v>6.335999965667725</v>
      </c>
      <c r="I7" s="208">
        <v>9.520000457763672</v>
      </c>
      <c r="J7" s="208">
        <v>11.380000114440918</v>
      </c>
      <c r="K7" s="208">
        <v>13.34000015258789</v>
      </c>
      <c r="L7" s="208">
        <v>14.5</v>
      </c>
      <c r="M7" s="208">
        <v>15.25</v>
      </c>
      <c r="N7" s="208">
        <v>14.489999771118164</v>
      </c>
      <c r="O7" s="208">
        <v>14.479999542236328</v>
      </c>
      <c r="P7" s="208">
        <v>14.029999732971191</v>
      </c>
      <c r="Q7" s="208">
        <v>12.529999732971191</v>
      </c>
      <c r="R7" s="208">
        <v>12.029999732971191</v>
      </c>
      <c r="S7" s="208">
        <v>12.3100004196167</v>
      </c>
      <c r="T7" s="208">
        <v>13.1899995803833</v>
      </c>
      <c r="U7" s="208">
        <v>13.369999885559082</v>
      </c>
      <c r="V7" s="208">
        <v>14.770000457763672</v>
      </c>
      <c r="W7" s="208">
        <v>15.029999732971191</v>
      </c>
      <c r="X7" s="208">
        <v>15.460000038146973</v>
      </c>
      <c r="Y7" s="208">
        <v>15.970000267028809</v>
      </c>
      <c r="Z7" s="215">
        <f t="shared" si="0"/>
        <v>10.791874984900156</v>
      </c>
      <c r="AA7" s="151">
        <v>16.260000228881836</v>
      </c>
      <c r="AB7" s="152" t="s">
        <v>72</v>
      </c>
      <c r="AC7" s="2">
        <v>5</v>
      </c>
      <c r="AD7" s="151">
        <v>2.7669999599456787</v>
      </c>
      <c r="AE7" s="254" t="s">
        <v>400</v>
      </c>
      <c r="AF7" s="1"/>
    </row>
    <row r="8" spans="1:32" ht="11.25" customHeight="1">
      <c r="A8" s="216">
        <v>6</v>
      </c>
      <c r="B8" s="208">
        <v>15.869999885559082</v>
      </c>
      <c r="C8" s="208">
        <v>16.200000762939453</v>
      </c>
      <c r="D8" s="208">
        <v>16.190000534057617</v>
      </c>
      <c r="E8" s="208">
        <v>16.360000610351562</v>
      </c>
      <c r="F8" s="208">
        <v>16.709999084472656</v>
      </c>
      <c r="G8" s="208">
        <v>16.25</v>
      </c>
      <c r="H8" s="208">
        <v>15.529999732971191</v>
      </c>
      <c r="I8" s="208">
        <v>14.609999656677246</v>
      </c>
      <c r="J8" s="208">
        <v>14.619999885559082</v>
      </c>
      <c r="K8" s="208">
        <v>15.710000038146973</v>
      </c>
      <c r="L8" s="208">
        <v>16.420000076293945</v>
      </c>
      <c r="M8" s="208">
        <v>16.889999389648438</v>
      </c>
      <c r="N8" s="208">
        <v>16.93000030517578</v>
      </c>
      <c r="O8" s="208">
        <v>16.600000381469727</v>
      </c>
      <c r="P8" s="208">
        <v>15.630000114440918</v>
      </c>
      <c r="Q8" s="208">
        <v>14.289999961853027</v>
      </c>
      <c r="R8" s="208">
        <v>13.569999694824219</v>
      </c>
      <c r="S8" s="208">
        <v>12.15999984741211</v>
      </c>
      <c r="T8" s="208">
        <v>11.069999694824219</v>
      </c>
      <c r="U8" s="208">
        <v>9.880000114440918</v>
      </c>
      <c r="V8" s="208">
        <v>9.010000228881836</v>
      </c>
      <c r="W8" s="208">
        <v>8.770000457763672</v>
      </c>
      <c r="X8" s="208">
        <v>9</v>
      </c>
      <c r="Y8" s="208">
        <v>8.210000038146973</v>
      </c>
      <c r="Z8" s="215">
        <f t="shared" si="0"/>
        <v>14.020000020662943</v>
      </c>
      <c r="AA8" s="151">
        <v>17.309999465942383</v>
      </c>
      <c r="AB8" s="152" t="s">
        <v>434</v>
      </c>
      <c r="AC8" s="2">
        <v>6</v>
      </c>
      <c r="AD8" s="151">
        <v>8.039999961853027</v>
      </c>
      <c r="AE8" s="254" t="s">
        <v>168</v>
      </c>
      <c r="AF8" s="1"/>
    </row>
    <row r="9" spans="1:32" ht="11.25" customHeight="1">
      <c r="A9" s="216">
        <v>7</v>
      </c>
      <c r="B9" s="208">
        <v>6.997000217437744</v>
      </c>
      <c r="C9" s="208">
        <v>5.590000152587891</v>
      </c>
      <c r="D9" s="208">
        <v>4.309999942779541</v>
      </c>
      <c r="E9" s="208">
        <v>3.86899995803833</v>
      </c>
      <c r="F9" s="208">
        <v>5.979000091552734</v>
      </c>
      <c r="G9" s="208">
        <v>4.309999942779541</v>
      </c>
      <c r="H9" s="208">
        <v>6.021999835968018</v>
      </c>
      <c r="I9" s="208">
        <v>9.479999542236328</v>
      </c>
      <c r="J9" s="208">
        <v>11.260000228881836</v>
      </c>
      <c r="K9" s="208">
        <v>10.720000267028809</v>
      </c>
      <c r="L9" s="208">
        <v>11.270000457763672</v>
      </c>
      <c r="M9" s="208">
        <v>12.739999771118164</v>
      </c>
      <c r="N9" s="208">
        <v>11.640000343322754</v>
      </c>
      <c r="O9" s="208">
        <v>11.020000457763672</v>
      </c>
      <c r="P9" s="208">
        <v>10.420000076293945</v>
      </c>
      <c r="Q9" s="208">
        <v>7.869999885559082</v>
      </c>
      <c r="R9" s="208">
        <v>6.492000102996826</v>
      </c>
      <c r="S9" s="208">
        <v>6.639999866485596</v>
      </c>
      <c r="T9" s="208">
        <v>6.546000003814697</v>
      </c>
      <c r="U9" s="208">
        <v>5.369999885559082</v>
      </c>
      <c r="V9" s="208">
        <v>4.960000038146973</v>
      </c>
      <c r="W9" s="208">
        <v>6.671999931335449</v>
      </c>
      <c r="X9" s="208">
        <v>6.954999923706055</v>
      </c>
      <c r="Y9" s="208">
        <v>5.50600004196167</v>
      </c>
      <c r="Z9" s="215">
        <f t="shared" si="0"/>
        <v>7.609916706879933</v>
      </c>
      <c r="AA9" s="151">
        <v>13.210000038146973</v>
      </c>
      <c r="AB9" s="152" t="s">
        <v>351</v>
      </c>
      <c r="AC9" s="2">
        <v>7</v>
      </c>
      <c r="AD9" s="151">
        <v>3.6489999294281006</v>
      </c>
      <c r="AE9" s="254" t="s">
        <v>435</v>
      </c>
      <c r="AF9" s="1"/>
    </row>
    <row r="10" spans="1:32" ht="11.25" customHeight="1">
      <c r="A10" s="216">
        <v>8</v>
      </c>
      <c r="B10" s="208">
        <v>6.49399995803833</v>
      </c>
      <c r="C10" s="208">
        <v>5.2230000495910645</v>
      </c>
      <c r="D10" s="208">
        <v>3.9110000133514404</v>
      </c>
      <c r="E10" s="208">
        <v>3.805999994277954</v>
      </c>
      <c r="F10" s="208">
        <v>3.933000087738037</v>
      </c>
      <c r="G10" s="208">
        <v>3.450000047683716</v>
      </c>
      <c r="H10" s="208">
        <v>4.331999778747559</v>
      </c>
      <c r="I10" s="208">
        <v>7.860000133514404</v>
      </c>
      <c r="J10" s="208">
        <v>12.119999885559082</v>
      </c>
      <c r="K10" s="208">
        <v>13.270000457763672</v>
      </c>
      <c r="L10" s="208">
        <v>14.15999984741211</v>
      </c>
      <c r="M10" s="208">
        <v>13.720000267028809</v>
      </c>
      <c r="N10" s="208">
        <v>12.729999542236328</v>
      </c>
      <c r="O10" s="208">
        <v>12.329999923706055</v>
      </c>
      <c r="P10" s="208">
        <v>12.399999618530273</v>
      </c>
      <c r="Q10" s="208">
        <v>10.850000381469727</v>
      </c>
      <c r="R10" s="208">
        <v>9.770000457763672</v>
      </c>
      <c r="S10" s="208">
        <v>8.600000381469727</v>
      </c>
      <c r="T10" s="208">
        <v>8.399999618530273</v>
      </c>
      <c r="U10" s="208">
        <v>8.720000267028809</v>
      </c>
      <c r="V10" s="208">
        <v>8.279999732971191</v>
      </c>
      <c r="W10" s="208">
        <v>7.909999847412109</v>
      </c>
      <c r="X10" s="208">
        <v>7.929999828338623</v>
      </c>
      <c r="Y10" s="208">
        <v>8.430000305175781</v>
      </c>
      <c r="Z10" s="215">
        <f t="shared" si="0"/>
        <v>8.692875017722448</v>
      </c>
      <c r="AA10" s="151">
        <v>14.430000305175781</v>
      </c>
      <c r="AB10" s="152" t="s">
        <v>178</v>
      </c>
      <c r="AC10" s="2">
        <v>8</v>
      </c>
      <c r="AD10" s="151">
        <v>3.2820000648498535</v>
      </c>
      <c r="AE10" s="254" t="s">
        <v>436</v>
      </c>
      <c r="AF10" s="1"/>
    </row>
    <row r="11" spans="1:32" ht="11.25" customHeight="1">
      <c r="A11" s="216">
        <v>9</v>
      </c>
      <c r="B11" s="208">
        <v>9.390000343322754</v>
      </c>
      <c r="C11" s="208">
        <v>8.859999656677246</v>
      </c>
      <c r="D11" s="208">
        <v>8.899999618530273</v>
      </c>
      <c r="E11" s="208">
        <v>8.140000343322754</v>
      </c>
      <c r="F11" s="208">
        <v>7.989999771118164</v>
      </c>
      <c r="G11" s="208">
        <v>8.069999694824219</v>
      </c>
      <c r="H11" s="208">
        <v>9.449999809265137</v>
      </c>
      <c r="I11" s="208">
        <v>11.90999984741211</v>
      </c>
      <c r="J11" s="208">
        <v>12.920000076293945</v>
      </c>
      <c r="K11" s="208">
        <v>13.149999618530273</v>
      </c>
      <c r="L11" s="208">
        <v>12.850000381469727</v>
      </c>
      <c r="M11" s="208">
        <v>12.270000457763672</v>
      </c>
      <c r="N11" s="208">
        <v>11.90999984741211</v>
      </c>
      <c r="O11" s="208">
        <v>11.270000457763672</v>
      </c>
      <c r="P11" s="208">
        <v>11.199999809265137</v>
      </c>
      <c r="Q11" s="208">
        <v>10.670000076293945</v>
      </c>
      <c r="R11" s="208">
        <v>11.0600004196167</v>
      </c>
      <c r="S11" s="208">
        <v>10.670000076293945</v>
      </c>
      <c r="T11" s="208">
        <v>9.970000267028809</v>
      </c>
      <c r="U11" s="208">
        <v>10.020000457763672</v>
      </c>
      <c r="V11" s="208">
        <v>9.920000076293945</v>
      </c>
      <c r="W11" s="208">
        <v>9.489999771118164</v>
      </c>
      <c r="X11" s="208">
        <v>9.199999809265137</v>
      </c>
      <c r="Y11" s="208">
        <v>9.09000015258789</v>
      </c>
      <c r="Z11" s="215">
        <f t="shared" si="0"/>
        <v>10.348750034968058</v>
      </c>
      <c r="AA11" s="151">
        <v>13.84000015258789</v>
      </c>
      <c r="AB11" s="152" t="s">
        <v>164</v>
      </c>
      <c r="AC11" s="2">
        <v>9</v>
      </c>
      <c r="AD11" s="151">
        <v>7.869999885559082</v>
      </c>
      <c r="AE11" s="254" t="s">
        <v>437</v>
      </c>
      <c r="AF11" s="1"/>
    </row>
    <row r="12" spans="1:32" ht="11.25" customHeight="1">
      <c r="A12" s="224">
        <v>10</v>
      </c>
      <c r="B12" s="210">
        <v>9.170000076293945</v>
      </c>
      <c r="C12" s="210">
        <v>9.34000015258789</v>
      </c>
      <c r="D12" s="210">
        <v>9.359999656677246</v>
      </c>
      <c r="E12" s="210">
        <v>9.550000190734863</v>
      </c>
      <c r="F12" s="210">
        <v>9.680000305175781</v>
      </c>
      <c r="G12" s="210">
        <v>9.390000343322754</v>
      </c>
      <c r="H12" s="210">
        <v>9.270000457763672</v>
      </c>
      <c r="I12" s="210">
        <v>9.109999656677246</v>
      </c>
      <c r="J12" s="210">
        <v>9.25</v>
      </c>
      <c r="K12" s="210">
        <v>9.039999961853027</v>
      </c>
      <c r="L12" s="210">
        <v>8.979999542236328</v>
      </c>
      <c r="M12" s="210">
        <v>8.819999694824219</v>
      </c>
      <c r="N12" s="210">
        <v>9.010000228881836</v>
      </c>
      <c r="O12" s="210">
        <v>8.829999923706055</v>
      </c>
      <c r="P12" s="210">
        <v>8.600000381469727</v>
      </c>
      <c r="Q12" s="210">
        <v>8.279999732971191</v>
      </c>
      <c r="R12" s="210">
        <v>8.210000038146973</v>
      </c>
      <c r="S12" s="210">
        <v>8.010000228881836</v>
      </c>
      <c r="T12" s="210">
        <v>8.4399995803833</v>
      </c>
      <c r="U12" s="210">
        <v>6.989999771118164</v>
      </c>
      <c r="V12" s="210">
        <v>6.453999996185303</v>
      </c>
      <c r="W12" s="210">
        <v>8.039999961853027</v>
      </c>
      <c r="X12" s="210">
        <v>8.529999732971191</v>
      </c>
      <c r="Y12" s="210">
        <v>8.220000267028809</v>
      </c>
      <c r="Z12" s="225">
        <f t="shared" si="0"/>
        <v>8.690583328406015</v>
      </c>
      <c r="AA12" s="157">
        <v>9.729999542236328</v>
      </c>
      <c r="AB12" s="211" t="s">
        <v>438</v>
      </c>
      <c r="AC12" s="212">
        <v>10</v>
      </c>
      <c r="AD12" s="157">
        <v>6.211999893188477</v>
      </c>
      <c r="AE12" s="255" t="s">
        <v>439</v>
      </c>
      <c r="AF12" s="1"/>
    </row>
    <row r="13" spans="1:32" ht="11.25" customHeight="1">
      <c r="A13" s="216">
        <v>11</v>
      </c>
      <c r="B13" s="208">
        <v>7.880000114440918</v>
      </c>
      <c r="C13" s="208">
        <v>7.300000190734863</v>
      </c>
      <c r="D13" s="208">
        <v>6.47599983215332</v>
      </c>
      <c r="E13" s="208">
        <v>6.611999988555908</v>
      </c>
      <c r="F13" s="208">
        <v>5.256999969482422</v>
      </c>
      <c r="G13" s="208">
        <v>4.197000026702881</v>
      </c>
      <c r="H13" s="208">
        <v>4.900000095367432</v>
      </c>
      <c r="I13" s="208">
        <v>10.020000457763672</v>
      </c>
      <c r="J13" s="208">
        <v>11.050000190734863</v>
      </c>
      <c r="K13" s="208">
        <v>12.569999694824219</v>
      </c>
      <c r="L13" s="208">
        <v>13.569999694824219</v>
      </c>
      <c r="M13" s="208">
        <v>13.380000114440918</v>
      </c>
      <c r="N13" s="208">
        <v>12.34000015258789</v>
      </c>
      <c r="O13" s="208">
        <v>10.069999694824219</v>
      </c>
      <c r="P13" s="208">
        <v>8.880000114440918</v>
      </c>
      <c r="Q13" s="208">
        <v>7.980000019073486</v>
      </c>
      <c r="R13" s="208">
        <v>6.169000148773193</v>
      </c>
      <c r="S13" s="208">
        <v>5.2870001792907715</v>
      </c>
      <c r="T13" s="208">
        <v>5.160999774932861</v>
      </c>
      <c r="U13" s="208">
        <v>6.170000076293945</v>
      </c>
      <c r="V13" s="208">
        <v>6.873000144958496</v>
      </c>
      <c r="W13" s="208">
        <v>6.232999801635742</v>
      </c>
      <c r="X13" s="208">
        <v>7.260000228881836</v>
      </c>
      <c r="Y13" s="208">
        <v>7.159999847412109</v>
      </c>
      <c r="Z13" s="215">
        <f t="shared" si="0"/>
        <v>8.033125023047129</v>
      </c>
      <c r="AA13" s="151">
        <v>14.210000038146973</v>
      </c>
      <c r="AB13" s="152" t="s">
        <v>363</v>
      </c>
      <c r="AC13" s="2">
        <v>11</v>
      </c>
      <c r="AD13" s="151">
        <v>3.693000078201294</v>
      </c>
      <c r="AE13" s="254" t="s">
        <v>440</v>
      </c>
      <c r="AF13" s="1"/>
    </row>
    <row r="14" spans="1:32" ht="11.25" customHeight="1">
      <c r="A14" s="216">
        <v>12</v>
      </c>
      <c r="B14" s="208">
        <v>6.5279998779296875</v>
      </c>
      <c r="C14" s="208">
        <v>6.433000087738037</v>
      </c>
      <c r="D14" s="208">
        <v>6.991000175476074</v>
      </c>
      <c r="E14" s="208">
        <v>7.599999904632568</v>
      </c>
      <c r="F14" s="208">
        <v>7.53000020980835</v>
      </c>
      <c r="G14" s="208">
        <v>8.039999961853027</v>
      </c>
      <c r="H14" s="208">
        <v>8.84000015258789</v>
      </c>
      <c r="I14" s="208">
        <v>9.59000015258789</v>
      </c>
      <c r="J14" s="208">
        <v>9.989999771118164</v>
      </c>
      <c r="K14" s="208">
        <v>9.949999809265137</v>
      </c>
      <c r="L14" s="208">
        <v>9.479999542236328</v>
      </c>
      <c r="M14" s="208">
        <v>9.4399995803833</v>
      </c>
      <c r="N14" s="208">
        <v>8.9399995803833</v>
      </c>
      <c r="O14" s="208">
        <v>8.6899995803833</v>
      </c>
      <c r="P14" s="208">
        <v>7.880000114440918</v>
      </c>
      <c r="Q14" s="208">
        <v>7.230000019073486</v>
      </c>
      <c r="R14" s="208">
        <v>7.320000171661377</v>
      </c>
      <c r="S14" s="208">
        <v>6.51800012588501</v>
      </c>
      <c r="T14" s="208">
        <v>7.570000171661377</v>
      </c>
      <c r="U14" s="208">
        <v>8.279999732971191</v>
      </c>
      <c r="V14" s="208">
        <v>7.960000038146973</v>
      </c>
      <c r="W14" s="208">
        <v>7.110000133514404</v>
      </c>
      <c r="X14" s="208">
        <v>6.349999904632568</v>
      </c>
      <c r="Y14" s="208">
        <v>4.984000205993652</v>
      </c>
      <c r="Z14" s="215">
        <f t="shared" si="0"/>
        <v>7.885166625181834</v>
      </c>
      <c r="AA14" s="151">
        <v>10.220000267028809</v>
      </c>
      <c r="AB14" s="152" t="s">
        <v>441</v>
      </c>
      <c r="AC14" s="2">
        <v>12</v>
      </c>
      <c r="AD14" s="151">
        <v>4.953000068664551</v>
      </c>
      <c r="AE14" s="254" t="s">
        <v>72</v>
      </c>
      <c r="AF14" s="1"/>
    </row>
    <row r="15" spans="1:32" ht="11.25" customHeight="1">
      <c r="A15" s="216">
        <v>13</v>
      </c>
      <c r="B15" s="208">
        <v>4.438000202178955</v>
      </c>
      <c r="C15" s="208">
        <v>4.4070000648498535</v>
      </c>
      <c r="D15" s="208">
        <v>5.552000045776367</v>
      </c>
      <c r="E15" s="208">
        <v>3.5880000591278076</v>
      </c>
      <c r="F15" s="208">
        <v>3.0950000286102295</v>
      </c>
      <c r="G15" s="208">
        <v>2.6440000534057617</v>
      </c>
      <c r="H15" s="208">
        <v>3.566999912261963</v>
      </c>
      <c r="I15" s="208">
        <v>7.190000057220459</v>
      </c>
      <c r="J15" s="208">
        <v>10.510000228881836</v>
      </c>
      <c r="K15" s="208">
        <v>11.229999542236328</v>
      </c>
      <c r="L15" s="208">
        <v>10.770000457763672</v>
      </c>
      <c r="M15" s="208">
        <v>10.850000381469727</v>
      </c>
      <c r="N15" s="208">
        <v>10.4399995803833</v>
      </c>
      <c r="O15" s="208">
        <v>9.449999809265137</v>
      </c>
      <c r="P15" s="208">
        <v>8.029999732971191</v>
      </c>
      <c r="Q15" s="208">
        <v>6.664000034332275</v>
      </c>
      <c r="R15" s="208">
        <v>5.098999977111816</v>
      </c>
      <c r="S15" s="208">
        <v>4.206999778747559</v>
      </c>
      <c r="T15" s="208">
        <v>3.944999933242798</v>
      </c>
      <c r="U15" s="208">
        <v>4.071000099182129</v>
      </c>
      <c r="V15" s="208">
        <v>4.355000019073486</v>
      </c>
      <c r="W15" s="208">
        <v>4.322999954223633</v>
      </c>
      <c r="X15" s="208">
        <v>4.334000110626221</v>
      </c>
      <c r="Y15" s="208">
        <v>4.270999908447266</v>
      </c>
      <c r="Z15" s="215">
        <f t="shared" si="0"/>
        <v>6.126249998807907</v>
      </c>
      <c r="AA15" s="151">
        <v>11.710000038146973</v>
      </c>
      <c r="AB15" s="152" t="s">
        <v>281</v>
      </c>
      <c r="AC15" s="2">
        <v>13</v>
      </c>
      <c r="AD15" s="151">
        <v>2.5810000896453857</v>
      </c>
      <c r="AE15" s="254" t="s">
        <v>110</v>
      </c>
      <c r="AF15" s="1"/>
    </row>
    <row r="16" spans="1:32" ht="11.25" customHeight="1">
      <c r="A16" s="216">
        <v>14</v>
      </c>
      <c r="B16" s="208">
        <v>5.40500020980835</v>
      </c>
      <c r="C16" s="208">
        <v>6.004000186920166</v>
      </c>
      <c r="D16" s="208">
        <v>6.183000087738037</v>
      </c>
      <c r="E16" s="208">
        <v>6.046999931335449</v>
      </c>
      <c r="F16" s="208">
        <v>6.372000217437744</v>
      </c>
      <c r="G16" s="208">
        <v>5.184999942779541</v>
      </c>
      <c r="H16" s="208">
        <v>5.164000034332275</v>
      </c>
      <c r="I16" s="208">
        <v>7.400000095367432</v>
      </c>
      <c r="J16" s="208">
        <v>9.859999656677246</v>
      </c>
      <c r="K16" s="208">
        <v>10.970000267028809</v>
      </c>
      <c r="L16" s="208">
        <v>11.260000228881836</v>
      </c>
      <c r="M16" s="208">
        <v>10.920000076293945</v>
      </c>
      <c r="N16" s="208">
        <v>10.760000228881836</v>
      </c>
      <c r="O16" s="208">
        <v>10.510000228881836</v>
      </c>
      <c r="P16" s="208">
        <v>9.3100004196167</v>
      </c>
      <c r="Q16" s="208">
        <v>7.079999923706055</v>
      </c>
      <c r="R16" s="208">
        <v>4.730999946594238</v>
      </c>
      <c r="S16" s="208">
        <v>3.796999931335449</v>
      </c>
      <c r="T16" s="208">
        <v>3.4089999198913574</v>
      </c>
      <c r="U16" s="208">
        <v>4.0920000076293945</v>
      </c>
      <c r="V16" s="208">
        <v>3.871000051498413</v>
      </c>
      <c r="W16" s="208">
        <v>3.4730000495910645</v>
      </c>
      <c r="X16" s="208">
        <v>2.7690000534057617</v>
      </c>
      <c r="Y16" s="208">
        <v>2.1610000133514404</v>
      </c>
      <c r="Z16" s="215">
        <f t="shared" si="0"/>
        <v>6.530541737874349</v>
      </c>
      <c r="AA16" s="151">
        <v>12.270000457763672</v>
      </c>
      <c r="AB16" s="152" t="s">
        <v>216</v>
      </c>
      <c r="AC16" s="2">
        <v>14</v>
      </c>
      <c r="AD16" s="151">
        <v>2.0769999027252197</v>
      </c>
      <c r="AE16" s="254" t="s">
        <v>39</v>
      </c>
      <c r="AF16" s="1"/>
    </row>
    <row r="17" spans="1:32" ht="11.25" customHeight="1">
      <c r="A17" s="216">
        <v>15</v>
      </c>
      <c r="B17" s="208">
        <v>2.2660000324249268</v>
      </c>
      <c r="C17" s="208">
        <v>2.0769999027252197</v>
      </c>
      <c r="D17" s="208">
        <v>1.4789999723434448</v>
      </c>
      <c r="E17" s="208">
        <v>2.318000078201294</v>
      </c>
      <c r="F17" s="208">
        <v>2.371000051498413</v>
      </c>
      <c r="G17" s="208">
        <v>1.7730000019073486</v>
      </c>
      <c r="H17" s="208">
        <v>2.5179998874664307</v>
      </c>
      <c r="I17" s="208">
        <v>6.960999965667725</v>
      </c>
      <c r="J17" s="208">
        <v>8.210000038146973</v>
      </c>
      <c r="K17" s="208">
        <v>10.369999885559082</v>
      </c>
      <c r="L17" s="208">
        <v>11.640000343322754</v>
      </c>
      <c r="M17" s="208">
        <v>10.680000305175781</v>
      </c>
      <c r="N17" s="208">
        <v>11.050000190734863</v>
      </c>
      <c r="O17" s="208">
        <v>10.239999771118164</v>
      </c>
      <c r="P17" s="208">
        <v>9</v>
      </c>
      <c r="Q17" s="208">
        <v>7.230000019073486</v>
      </c>
      <c r="R17" s="208">
        <v>5.6570000648498535</v>
      </c>
      <c r="S17" s="208">
        <v>5.803999900817871</v>
      </c>
      <c r="T17" s="208">
        <v>5.689000129699707</v>
      </c>
      <c r="U17" s="208">
        <v>5.751999855041504</v>
      </c>
      <c r="V17" s="208">
        <v>5.763000011444092</v>
      </c>
      <c r="W17" s="208">
        <v>5.7729997634887695</v>
      </c>
      <c r="X17" s="208">
        <v>6.005000114440918</v>
      </c>
      <c r="Y17" s="208">
        <v>7.210000038146973</v>
      </c>
      <c r="Z17" s="215">
        <f t="shared" si="0"/>
        <v>6.159833346803983</v>
      </c>
      <c r="AA17" s="151">
        <v>12.119999885559082</v>
      </c>
      <c r="AB17" s="152" t="s">
        <v>34</v>
      </c>
      <c r="AC17" s="2">
        <v>15</v>
      </c>
      <c r="AD17" s="151">
        <v>1.3839999437332153</v>
      </c>
      <c r="AE17" s="254" t="s">
        <v>442</v>
      </c>
      <c r="AF17" s="1"/>
    </row>
    <row r="18" spans="1:32" ht="11.25" customHeight="1">
      <c r="A18" s="216">
        <v>16</v>
      </c>
      <c r="B18" s="208">
        <v>6.7829999923706055</v>
      </c>
      <c r="C18" s="208">
        <v>6.320000171661377</v>
      </c>
      <c r="D18" s="208">
        <v>7.489999771118164</v>
      </c>
      <c r="E18" s="208">
        <v>7.900000095367432</v>
      </c>
      <c r="F18" s="208">
        <v>6.067999839782715</v>
      </c>
      <c r="G18" s="208">
        <v>4.449999809265137</v>
      </c>
      <c r="H18" s="208">
        <v>5.973999977111816</v>
      </c>
      <c r="I18" s="208">
        <v>10.569999694824219</v>
      </c>
      <c r="J18" s="208">
        <v>12.520000457763672</v>
      </c>
      <c r="K18" s="208">
        <v>13.010000228881836</v>
      </c>
      <c r="L18" s="208">
        <v>13.550000190734863</v>
      </c>
      <c r="M18" s="208">
        <v>13.420000076293945</v>
      </c>
      <c r="N18" s="208">
        <v>12.430000305175781</v>
      </c>
      <c r="O18" s="208">
        <v>12.520000457763672</v>
      </c>
      <c r="P18" s="208">
        <v>10.420000076293945</v>
      </c>
      <c r="Q18" s="208">
        <v>8.5600004196167</v>
      </c>
      <c r="R18" s="208">
        <v>6.886000156402588</v>
      </c>
      <c r="S18" s="208">
        <v>6.265999794006348</v>
      </c>
      <c r="T18" s="208">
        <v>5.750999927520752</v>
      </c>
      <c r="U18" s="208">
        <v>5.488999843597412</v>
      </c>
      <c r="V18" s="208">
        <v>5.309999942779541</v>
      </c>
      <c r="W18" s="208">
        <v>5.090000152587891</v>
      </c>
      <c r="X18" s="208">
        <v>4.690999984741211</v>
      </c>
      <c r="Y18" s="208">
        <v>4.890999794006348</v>
      </c>
      <c r="Z18" s="215">
        <f t="shared" si="0"/>
        <v>8.181625048319498</v>
      </c>
      <c r="AA18" s="151">
        <v>14.779999732971191</v>
      </c>
      <c r="AB18" s="152" t="s">
        <v>443</v>
      </c>
      <c r="AC18" s="2">
        <v>16</v>
      </c>
      <c r="AD18" s="151">
        <v>4.302999973297119</v>
      </c>
      <c r="AE18" s="254" t="s">
        <v>444</v>
      </c>
      <c r="AF18" s="1"/>
    </row>
    <row r="19" spans="1:32" ht="11.25" customHeight="1">
      <c r="A19" s="216">
        <v>17</v>
      </c>
      <c r="B19" s="208">
        <v>5.216000080108643</v>
      </c>
      <c r="C19" s="208">
        <v>4.807000160217285</v>
      </c>
      <c r="D19" s="208">
        <v>4.869999885559082</v>
      </c>
      <c r="E19" s="208">
        <v>5.374000072479248</v>
      </c>
      <c r="F19" s="208">
        <v>5.6479997634887695</v>
      </c>
      <c r="G19" s="208">
        <v>5.973999977111816</v>
      </c>
      <c r="H19" s="208">
        <v>6.561999797821045</v>
      </c>
      <c r="I19" s="208">
        <v>9.430000305175781</v>
      </c>
      <c r="J19" s="208">
        <v>11.579999923706055</v>
      </c>
      <c r="K19" s="208">
        <v>13.770000457763672</v>
      </c>
      <c r="L19" s="208">
        <v>14.319999694824219</v>
      </c>
      <c r="M19" s="208">
        <v>14.710000038146973</v>
      </c>
      <c r="N19" s="208">
        <v>13.25</v>
      </c>
      <c r="O19" s="208">
        <v>13.15999984741211</v>
      </c>
      <c r="P19" s="208">
        <v>11.779999732971191</v>
      </c>
      <c r="Q19" s="208">
        <v>11.65999984741211</v>
      </c>
      <c r="R19" s="208">
        <v>10.210000038146973</v>
      </c>
      <c r="S19" s="208">
        <v>9.84000015258789</v>
      </c>
      <c r="T19" s="208">
        <v>9.029999732971191</v>
      </c>
      <c r="U19" s="208">
        <v>8.770000457763672</v>
      </c>
      <c r="V19" s="208">
        <v>8.3100004196167</v>
      </c>
      <c r="W19" s="208">
        <v>8.119999885559082</v>
      </c>
      <c r="X19" s="208">
        <v>7.5</v>
      </c>
      <c r="Y19" s="208">
        <v>7.210000038146973</v>
      </c>
      <c r="Z19" s="215">
        <f t="shared" si="0"/>
        <v>9.21254167954127</v>
      </c>
      <c r="AA19" s="151">
        <v>14.979999542236328</v>
      </c>
      <c r="AB19" s="152" t="s">
        <v>445</v>
      </c>
      <c r="AC19" s="2">
        <v>17</v>
      </c>
      <c r="AD19" s="151">
        <v>4.544000148773193</v>
      </c>
      <c r="AE19" s="254" t="s">
        <v>446</v>
      </c>
      <c r="AF19" s="1"/>
    </row>
    <row r="20" spans="1:32" ht="11.25" customHeight="1">
      <c r="A20" s="216">
        <v>18</v>
      </c>
      <c r="B20" s="208">
        <v>7.320000171661377</v>
      </c>
      <c r="C20" s="208">
        <v>7.230000019073486</v>
      </c>
      <c r="D20" s="208">
        <v>6.613999843597412</v>
      </c>
      <c r="E20" s="208">
        <v>5.363999843597412</v>
      </c>
      <c r="F20" s="208">
        <v>4.64900016784668</v>
      </c>
      <c r="G20" s="208">
        <v>3.0950000286102295</v>
      </c>
      <c r="H20" s="208">
        <v>5.699999809265137</v>
      </c>
      <c r="I20" s="208">
        <v>8.210000038146973</v>
      </c>
      <c r="J20" s="208">
        <v>10.3100004196167</v>
      </c>
      <c r="K20" s="208">
        <v>11.069999694824219</v>
      </c>
      <c r="L20" s="208">
        <v>11.720000267028809</v>
      </c>
      <c r="M20" s="208">
        <v>9.180000305175781</v>
      </c>
      <c r="N20" s="208">
        <v>8.84000015258789</v>
      </c>
      <c r="O20" s="208">
        <v>9.529999732971191</v>
      </c>
      <c r="P20" s="208">
        <v>8.359999656677246</v>
      </c>
      <c r="Q20" s="208">
        <v>7.980000019073486</v>
      </c>
      <c r="R20" s="208">
        <v>5.8979997634887695</v>
      </c>
      <c r="S20" s="208">
        <v>6.276000022888184</v>
      </c>
      <c r="T20" s="208">
        <v>6.2769999504089355</v>
      </c>
      <c r="U20" s="208">
        <v>5.26800012588501</v>
      </c>
      <c r="V20" s="208">
        <v>4.574999809265137</v>
      </c>
      <c r="W20" s="208">
        <v>5.22599983215332</v>
      </c>
      <c r="X20" s="208">
        <v>5.353000164031982</v>
      </c>
      <c r="Y20" s="208">
        <v>3.5880000591278076</v>
      </c>
      <c r="Z20" s="215">
        <f t="shared" si="0"/>
        <v>6.984708329041799</v>
      </c>
      <c r="AA20" s="151">
        <v>12.489999771118164</v>
      </c>
      <c r="AB20" s="152" t="s">
        <v>111</v>
      </c>
      <c r="AC20" s="2">
        <v>18</v>
      </c>
      <c r="AD20" s="151">
        <v>2.822000026702881</v>
      </c>
      <c r="AE20" s="254" t="s">
        <v>447</v>
      </c>
      <c r="AF20" s="1"/>
    </row>
    <row r="21" spans="1:32" ht="11.25" customHeight="1">
      <c r="A21" s="216">
        <v>19</v>
      </c>
      <c r="B21" s="208">
        <v>2.8529999256134033</v>
      </c>
      <c r="C21" s="208">
        <v>3.010999917984009</v>
      </c>
      <c r="D21" s="208">
        <v>2.9059998989105225</v>
      </c>
      <c r="E21" s="208">
        <v>2.4649999141693115</v>
      </c>
      <c r="F21" s="208">
        <v>2.2869999408721924</v>
      </c>
      <c r="G21" s="208">
        <v>2.0769999027252197</v>
      </c>
      <c r="H21" s="208">
        <v>3.010999917984009</v>
      </c>
      <c r="I21" s="208">
        <v>7.300000190734863</v>
      </c>
      <c r="J21" s="208">
        <v>10.460000038146973</v>
      </c>
      <c r="K21" s="208">
        <v>11.430000305175781</v>
      </c>
      <c r="L21" s="208">
        <v>12.149999618530273</v>
      </c>
      <c r="M21" s="208">
        <v>11.4399995803833</v>
      </c>
      <c r="N21" s="208">
        <v>11.289999961853027</v>
      </c>
      <c r="O21" s="208">
        <v>9.390000343322754</v>
      </c>
      <c r="P21" s="208">
        <v>9.800000190734863</v>
      </c>
      <c r="Q21" s="208">
        <v>8.890000343322754</v>
      </c>
      <c r="R21" s="208">
        <v>6.644000053405762</v>
      </c>
      <c r="S21" s="208">
        <v>5.793000221252441</v>
      </c>
      <c r="T21" s="208">
        <v>4.459000110626221</v>
      </c>
      <c r="U21" s="208">
        <v>4.080999851226807</v>
      </c>
      <c r="V21" s="208">
        <v>4.395999908447266</v>
      </c>
      <c r="W21" s="208">
        <v>4.050000190734863</v>
      </c>
      <c r="X21" s="208">
        <v>3.305000066757202</v>
      </c>
      <c r="Y21" s="208">
        <v>3.1470000743865967</v>
      </c>
      <c r="Z21" s="215">
        <f t="shared" si="0"/>
        <v>6.109791686137517</v>
      </c>
      <c r="AA21" s="151">
        <v>13.109999656677246</v>
      </c>
      <c r="AB21" s="152" t="s">
        <v>448</v>
      </c>
      <c r="AC21" s="2">
        <v>19</v>
      </c>
      <c r="AD21" s="151">
        <v>1.8569999933242798</v>
      </c>
      <c r="AE21" s="254" t="s">
        <v>449</v>
      </c>
      <c r="AF21" s="1"/>
    </row>
    <row r="22" spans="1:32" ht="11.25" customHeight="1">
      <c r="A22" s="224">
        <v>20</v>
      </c>
      <c r="B22" s="210">
        <v>3.2100000381469727</v>
      </c>
      <c r="C22" s="210">
        <v>3.378999948501587</v>
      </c>
      <c r="D22" s="210">
        <v>3.4100000858306885</v>
      </c>
      <c r="E22" s="210">
        <v>3.378999948501587</v>
      </c>
      <c r="F22" s="210">
        <v>3.2109999656677246</v>
      </c>
      <c r="G22" s="210">
        <v>2.812000036239624</v>
      </c>
      <c r="H22" s="210">
        <v>3.200000047683716</v>
      </c>
      <c r="I22" s="210">
        <v>6.184000015258789</v>
      </c>
      <c r="J22" s="210">
        <v>11.75</v>
      </c>
      <c r="K22" s="210">
        <v>12.069999694824219</v>
      </c>
      <c r="L22" s="210">
        <v>12.699999809265137</v>
      </c>
      <c r="M22" s="210">
        <v>13.029999732971191</v>
      </c>
      <c r="N22" s="210">
        <v>12.199999809265137</v>
      </c>
      <c r="O22" s="210">
        <v>11.640000343322754</v>
      </c>
      <c r="P22" s="210">
        <v>10.199999809265137</v>
      </c>
      <c r="Q22" s="210">
        <v>8.199999809265137</v>
      </c>
      <c r="R22" s="210">
        <v>6.466000080108643</v>
      </c>
      <c r="S22" s="210">
        <v>5.688000202178955</v>
      </c>
      <c r="T22" s="210">
        <v>5.26800012588501</v>
      </c>
      <c r="U22" s="210">
        <v>5.0370001792907715</v>
      </c>
      <c r="V22" s="210">
        <v>4.995999813079834</v>
      </c>
      <c r="W22" s="210">
        <v>4.995999813079834</v>
      </c>
      <c r="X22" s="210">
        <v>5.00600004196167</v>
      </c>
      <c r="Y22" s="210">
        <v>5.070000171661377</v>
      </c>
      <c r="Z22" s="225">
        <f t="shared" si="0"/>
        <v>6.795916646718979</v>
      </c>
      <c r="AA22" s="157">
        <v>13.600000381469727</v>
      </c>
      <c r="AB22" s="211" t="s">
        <v>171</v>
      </c>
      <c r="AC22" s="212">
        <v>20</v>
      </c>
      <c r="AD22" s="157">
        <v>2.6019999980926514</v>
      </c>
      <c r="AE22" s="255" t="s">
        <v>364</v>
      </c>
      <c r="AF22" s="1"/>
    </row>
    <row r="23" spans="1:32" ht="11.25" customHeight="1">
      <c r="A23" s="216">
        <v>21</v>
      </c>
      <c r="B23" s="208">
        <v>4.933000087738037</v>
      </c>
      <c r="C23" s="208">
        <v>4.533999919891357</v>
      </c>
      <c r="D23" s="208">
        <v>4.293000221252441</v>
      </c>
      <c r="E23" s="208">
        <v>4.314000129699707</v>
      </c>
      <c r="F23" s="208">
        <v>3.9040000438690186</v>
      </c>
      <c r="G23" s="208">
        <v>4.7870001792907715</v>
      </c>
      <c r="H23" s="208">
        <v>4.723999977111816</v>
      </c>
      <c r="I23" s="208">
        <v>7.909999847412109</v>
      </c>
      <c r="J23" s="208">
        <v>11.949999809265137</v>
      </c>
      <c r="K23" s="208">
        <v>13.3100004196167</v>
      </c>
      <c r="L23" s="208">
        <v>13.65999984741211</v>
      </c>
      <c r="M23" s="208">
        <v>14.09000015258789</v>
      </c>
      <c r="N23" s="208">
        <v>11.920000076293945</v>
      </c>
      <c r="O23" s="208">
        <v>10.569999694824219</v>
      </c>
      <c r="P23" s="208">
        <v>9.0600004196167</v>
      </c>
      <c r="Q23" s="208">
        <v>8.319999694824219</v>
      </c>
      <c r="R23" s="208">
        <v>6.539000034332275</v>
      </c>
      <c r="S23" s="208">
        <v>6.109000205993652</v>
      </c>
      <c r="T23" s="208">
        <v>5.951000213623047</v>
      </c>
      <c r="U23" s="208">
        <v>5.824999809265137</v>
      </c>
      <c r="V23" s="208">
        <v>5.583000183105469</v>
      </c>
      <c r="W23" s="208">
        <v>5.436999797821045</v>
      </c>
      <c r="X23" s="208">
        <v>5.14300012588501</v>
      </c>
      <c r="Y23" s="208">
        <v>4.74399995803833</v>
      </c>
      <c r="Z23" s="215">
        <f t="shared" si="0"/>
        <v>7.400416702032089</v>
      </c>
      <c r="AA23" s="151">
        <v>14.819999694824219</v>
      </c>
      <c r="AB23" s="152" t="s">
        <v>450</v>
      </c>
      <c r="AC23" s="2">
        <v>21</v>
      </c>
      <c r="AD23" s="151">
        <v>3.63100004196167</v>
      </c>
      <c r="AE23" s="254" t="s">
        <v>291</v>
      </c>
      <c r="AF23" s="1"/>
    </row>
    <row r="24" spans="1:32" ht="11.25" customHeight="1">
      <c r="A24" s="216">
        <v>22</v>
      </c>
      <c r="B24" s="208">
        <v>4.261000156402588</v>
      </c>
      <c r="C24" s="208">
        <v>4.638999938964844</v>
      </c>
      <c r="D24" s="208">
        <v>4.366000175476074</v>
      </c>
      <c r="E24" s="208">
        <v>4.051000118255615</v>
      </c>
      <c r="F24" s="208">
        <v>4.376999855041504</v>
      </c>
      <c r="G24" s="208">
        <v>4.293000221252441</v>
      </c>
      <c r="H24" s="208">
        <v>5.0279998779296875</v>
      </c>
      <c r="I24" s="208">
        <v>8.65999984741211</v>
      </c>
      <c r="J24" s="208">
        <v>13.079999923706055</v>
      </c>
      <c r="K24" s="208">
        <v>14.420000076293945</v>
      </c>
      <c r="L24" s="208">
        <v>16.25</v>
      </c>
      <c r="M24" s="208">
        <v>14.979999542236328</v>
      </c>
      <c r="N24" s="208">
        <v>13.609999656677246</v>
      </c>
      <c r="O24" s="208">
        <v>13.420000076293945</v>
      </c>
      <c r="P24" s="208">
        <v>11.34000015258789</v>
      </c>
      <c r="Q24" s="208">
        <v>10.59000015258789</v>
      </c>
      <c r="R24" s="208">
        <v>8.829999923706055</v>
      </c>
      <c r="S24" s="208">
        <v>7.860000133514404</v>
      </c>
      <c r="T24" s="208">
        <v>7.539999961853027</v>
      </c>
      <c r="U24" s="208">
        <v>7.230000019073486</v>
      </c>
      <c r="V24" s="208">
        <v>7.079999923706055</v>
      </c>
      <c r="W24" s="208">
        <v>6.434000015258789</v>
      </c>
      <c r="X24" s="208">
        <v>6.109000205993652</v>
      </c>
      <c r="Y24" s="208">
        <v>6.203999996185303</v>
      </c>
      <c r="Z24" s="215">
        <f t="shared" si="0"/>
        <v>8.527166664600372</v>
      </c>
      <c r="AA24" s="151">
        <v>16.540000915527344</v>
      </c>
      <c r="AB24" s="152" t="s">
        <v>160</v>
      </c>
      <c r="AC24" s="2">
        <v>22</v>
      </c>
      <c r="AD24" s="151">
        <v>3.7149999141693115</v>
      </c>
      <c r="AE24" s="254" t="s">
        <v>451</v>
      </c>
      <c r="AF24" s="1"/>
    </row>
    <row r="25" spans="1:32" ht="11.25" customHeight="1">
      <c r="A25" s="216">
        <v>23</v>
      </c>
      <c r="B25" s="208">
        <v>5.952000141143799</v>
      </c>
      <c r="C25" s="208">
        <v>5.678999900817871</v>
      </c>
      <c r="D25" s="208">
        <v>6.014999866485596</v>
      </c>
      <c r="E25" s="208">
        <v>5.868000030517578</v>
      </c>
      <c r="F25" s="208">
        <v>6.140999794006348</v>
      </c>
      <c r="G25" s="208">
        <v>5.9629998207092285</v>
      </c>
      <c r="H25" s="208">
        <v>5.63700008392334</v>
      </c>
      <c r="I25" s="208">
        <v>9.210000038146973</v>
      </c>
      <c r="J25" s="208">
        <v>14.6899995803833</v>
      </c>
      <c r="K25" s="208">
        <v>15.739999771118164</v>
      </c>
      <c r="L25" s="208">
        <v>16.260000228881836</v>
      </c>
      <c r="M25" s="208">
        <v>16.030000686645508</v>
      </c>
      <c r="N25" s="208">
        <v>14.449999809265137</v>
      </c>
      <c r="O25" s="208">
        <v>12.479999542236328</v>
      </c>
      <c r="P25" s="208">
        <v>10.520000457763672</v>
      </c>
      <c r="Q25" s="208">
        <v>9.319999694824219</v>
      </c>
      <c r="R25" s="208">
        <v>7.820000171661377</v>
      </c>
      <c r="S25" s="208">
        <v>6.789999961853027</v>
      </c>
      <c r="T25" s="208">
        <v>6.833000183105469</v>
      </c>
      <c r="U25" s="208">
        <v>6.916999816894531</v>
      </c>
      <c r="V25" s="208">
        <v>6.749000072479248</v>
      </c>
      <c r="W25" s="208">
        <v>6.234000205993652</v>
      </c>
      <c r="X25" s="208">
        <v>6.077000141143799</v>
      </c>
      <c r="Y25" s="208">
        <v>6.139999866485596</v>
      </c>
      <c r="Z25" s="215">
        <f t="shared" si="0"/>
        <v>8.896458327770233</v>
      </c>
      <c r="AA25" s="151">
        <v>16.940000534057617</v>
      </c>
      <c r="AB25" s="152" t="s">
        <v>369</v>
      </c>
      <c r="AC25" s="2">
        <v>23</v>
      </c>
      <c r="AD25" s="151">
        <v>5.436999797821045</v>
      </c>
      <c r="AE25" s="254" t="s">
        <v>452</v>
      </c>
      <c r="AF25" s="1"/>
    </row>
    <row r="26" spans="1:32" ht="11.25" customHeight="1">
      <c r="A26" s="216">
        <v>24</v>
      </c>
      <c r="B26" s="208">
        <v>5.919000148773193</v>
      </c>
      <c r="C26" s="208">
        <v>5.604000091552734</v>
      </c>
      <c r="D26" s="208">
        <v>5.195000171661377</v>
      </c>
      <c r="E26" s="208">
        <v>5.520999908447266</v>
      </c>
      <c r="F26" s="208">
        <v>4.995999813079834</v>
      </c>
      <c r="G26" s="208">
        <v>5.122000217437744</v>
      </c>
      <c r="H26" s="208">
        <v>5.2270002365112305</v>
      </c>
      <c r="I26" s="208">
        <v>9.109999656677246</v>
      </c>
      <c r="J26" s="208">
        <v>12.859999656677246</v>
      </c>
      <c r="K26" s="208">
        <v>15.760000228881836</v>
      </c>
      <c r="L26" s="208">
        <v>16.399999618530273</v>
      </c>
      <c r="M26" s="208">
        <v>15.760000228881836</v>
      </c>
      <c r="N26" s="208">
        <v>13.729999542236328</v>
      </c>
      <c r="O26" s="208">
        <v>11.920000076293945</v>
      </c>
      <c r="P26" s="208">
        <v>9.829999923706055</v>
      </c>
      <c r="Q26" s="208">
        <v>9.0600004196167</v>
      </c>
      <c r="R26" s="208">
        <v>7.769999980926514</v>
      </c>
      <c r="S26" s="208">
        <v>7.119999885559082</v>
      </c>
      <c r="T26" s="208">
        <v>7.179999828338623</v>
      </c>
      <c r="U26" s="208">
        <v>7.429999828338623</v>
      </c>
      <c r="V26" s="208">
        <v>7.489999771118164</v>
      </c>
      <c r="W26" s="208">
        <v>7.519999980926514</v>
      </c>
      <c r="X26" s="208">
        <v>7.699999809265137</v>
      </c>
      <c r="Y26" s="208">
        <v>7.949999809265137</v>
      </c>
      <c r="Z26" s="215">
        <f t="shared" si="0"/>
        <v>8.840583284695944</v>
      </c>
      <c r="AA26" s="151">
        <v>16.799999237060547</v>
      </c>
      <c r="AB26" s="152" t="s">
        <v>377</v>
      </c>
      <c r="AC26" s="2">
        <v>24</v>
      </c>
      <c r="AD26" s="151">
        <v>4.428999900817871</v>
      </c>
      <c r="AE26" s="254" t="s">
        <v>453</v>
      </c>
      <c r="AF26" s="1"/>
    </row>
    <row r="27" spans="1:32" ht="11.25" customHeight="1">
      <c r="A27" s="216">
        <v>25</v>
      </c>
      <c r="B27" s="208">
        <v>8.199999809265137</v>
      </c>
      <c r="C27" s="208">
        <v>8.9399995803833</v>
      </c>
      <c r="D27" s="208">
        <v>9.430000305175781</v>
      </c>
      <c r="E27" s="208">
        <v>9.640000343322754</v>
      </c>
      <c r="F27" s="208">
        <v>9.319999694824219</v>
      </c>
      <c r="G27" s="208">
        <v>8.300000190734863</v>
      </c>
      <c r="H27" s="208">
        <v>8.569999694824219</v>
      </c>
      <c r="I27" s="208">
        <v>13.119999885559082</v>
      </c>
      <c r="J27" s="208">
        <v>16.239999771118164</v>
      </c>
      <c r="K27" s="208">
        <v>16.969999313354492</v>
      </c>
      <c r="L27" s="208">
        <v>17.739999771118164</v>
      </c>
      <c r="M27" s="208">
        <v>17.40999984741211</v>
      </c>
      <c r="N27" s="208">
        <v>15.520000457763672</v>
      </c>
      <c r="O27" s="208">
        <v>14.039999961853027</v>
      </c>
      <c r="P27" s="208">
        <v>10.720000267028809</v>
      </c>
      <c r="Q27" s="208">
        <v>10.020000457763672</v>
      </c>
      <c r="R27" s="208">
        <v>8.8100004196167</v>
      </c>
      <c r="S27" s="208">
        <v>7.829999923706055</v>
      </c>
      <c r="T27" s="208">
        <v>7.739999771118164</v>
      </c>
      <c r="U27" s="208">
        <v>6.591000080108643</v>
      </c>
      <c r="V27" s="208">
        <v>6.980000019073486</v>
      </c>
      <c r="W27" s="208">
        <v>6.706999778747559</v>
      </c>
      <c r="X27" s="208">
        <v>6.150000095367432</v>
      </c>
      <c r="Y27" s="208">
        <v>6.234000205993652</v>
      </c>
      <c r="Z27" s="215">
        <f t="shared" si="0"/>
        <v>10.467583318551382</v>
      </c>
      <c r="AA27" s="151">
        <v>18.100000381469727</v>
      </c>
      <c r="AB27" s="152" t="s">
        <v>377</v>
      </c>
      <c r="AC27" s="2">
        <v>25</v>
      </c>
      <c r="AD27" s="151">
        <v>5.855999946594238</v>
      </c>
      <c r="AE27" s="254" t="s">
        <v>454</v>
      </c>
      <c r="AF27" s="1"/>
    </row>
    <row r="28" spans="1:32" ht="11.25" customHeight="1">
      <c r="A28" s="216">
        <v>26</v>
      </c>
      <c r="B28" s="208">
        <v>6.203000068664551</v>
      </c>
      <c r="C28" s="208">
        <v>7.130000114440918</v>
      </c>
      <c r="D28" s="208">
        <v>7.440000057220459</v>
      </c>
      <c r="E28" s="208">
        <v>6.896999835968018</v>
      </c>
      <c r="F28" s="208">
        <v>6.2870001792907715</v>
      </c>
      <c r="G28" s="208">
        <v>8.34000015258789</v>
      </c>
      <c r="H28" s="208">
        <v>7.860000133514404</v>
      </c>
      <c r="I28" s="208">
        <v>8.260000228881836</v>
      </c>
      <c r="J28" s="208">
        <v>7.840000152587891</v>
      </c>
      <c r="K28" s="208">
        <v>7.510000228881836</v>
      </c>
      <c r="L28" s="208">
        <v>7.650000095367432</v>
      </c>
      <c r="M28" s="208">
        <v>7.409999847412109</v>
      </c>
      <c r="N28" s="208">
        <v>8.289999961853027</v>
      </c>
      <c r="O28" s="208">
        <v>7.610000133514404</v>
      </c>
      <c r="P28" s="208">
        <v>7.489999771118164</v>
      </c>
      <c r="Q28" s="208">
        <v>7.260000228881836</v>
      </c>
      <c r="R28" s="208">
        <v>6.8979997634887695</v>
      </c>
      <c r="S28" s="208">
        <v>4.8379998207092285</v>
      </c>
      <c r="T28" s="208">
        <v>3.9560000896453857</v>
      </c>
      <c r="U28" s="208">
        <v>3.694000005722046</v>
      </c>
      <c r="V28" s="208">
        <v>2.937999963760376</v>
      </c>
      <c r="W28" s="208">
        <v>2.990000009536743</v>
      </c>
      <c r="X28" s="208">
        <v>2.9690001010894775</v>
      </c>
      <c r="Y28" s="208">
        <v>2.8329999446868896</v>
      </c>
      <c r="Z28" s="215">
        <f t="shared" si="0"/>
        <v>6.274708370367686</v>
      </c>
      <c r="AA28" s="151">
        <v>8.5600004196167</v>
      </c>
      <c r="AB28" s="152" t="s">
        <v>455</v>
      </c>
      <c r="AC28" s="2">
        <v>26</v>
      </c>
      <c r="AD28" s="151">
        <v>2.7279999256134033</v>
      </c>
      <c r="AE28" s="254" t="s">
        <v>456</v>
      </c>
      <c r="AF28" s="1"/>
    </row>
    <row r="29" spans="1:32" ht="11.25" customHeight="1">
      <c r="A29" s="216">
        <v>27</v>
      </c>
      <c r="B29" s="208">
        <v>2.2660000324249268</v>
      </c>
      <c r="C29" s="208">
        <v>2.319000005722046</v>
      </c>
      <c r="D29" s="208">
        <v>3.0429999828338623</v>
      </c>
      <c r="E29" s="208">
        <v>4.208000183105469</v>
      </c>
      <c r="F29" s="208">
        <v>2.444999933242798</v>
      </c>
      <c r="G29" s="208">
        <v>1.1959999799728394</v>
      </c>
      <c r="H29" s="208">
        <v>1.4270000457763672</v>
      </c>
      <c r="I29" s="208">
        <v>5.795000076293945</v>
      </c>
      <c r="J29" s="208">
        <v>7.960000038146973</v>
      </c>
      <c r="K29" s="208">
        <v>8.630000114440918</v>
      </c>
      <c r="L29" s="208">
        <v>9.239999771118164</v>
      </c>
      <c r="M29" s="208">
        <v>9.260000228881836</v>
      </c>
      <c r="N29" s="208">
        <v>7.329999923706055</v>
      </c>
      <c r="O29" s="208">
        <v>8.300000190734863</v>
      </c>
      <c r="P29" s="208">
        <v>8.550000190734863</v>
      </c>
      <c r="Q29" s="208">
        <v>5.089000225067139</v>
      </c>
      <c r="R29" s="208">
        <v>3.010999917984009</v>
      </c>
      <c r="S29" s="208">
        <v>2.255000114440918</v>
      </c>
      <c r="T29" s="208">
        <v>1.7200000286102295</v>
      </c>
      <c r="U29" s="208">
        <v>1.1009999513626099</v>
      </c>
      <c r="V29" s="208">
        <v>0.49300000071525574</v>
      </c>
      <c r="W29" s="208">
        <v>0.796999990940094</v>
      </c>
      <c r="X29" s="208">
        <v>0.7549999952316284</v>
      </c>
      <c r="Y29" s="208">
        <v>0.8709999918937683</v>
      </c>
      <c r="Z29" s="215">
        <f t="shared" si="0"/>
        <v>4.085875038057566</v>
      </c>
      <c r="AA29" s="151">
        <v>10.59000015258789</v>
      </c>
      <c r="AB29" s="152" t="s">
        <v>351</v>
      </c>
      <c r="AC29" s="2">
        <v>27</v>
      </c>
      <c r="AD29" s="151">
        <v>0.460999995470047</v>
      </c>
      <c r="AE29" s="254" t="s">
        <v>457</v>
      </c>
      <c r="AF29" s="1"/>
    </row>
    <row r="30" spans="1:32" ht="11.25" customHeight="1">
      <c r="A30" s="216">
        <v>28</v>
      </c>
      <c r="B30" s="208">
        <v>0.8600000143051147</v>
      </c>
      <c r="C30" s="208">
        <v>1.3949999809265137</v>
      </c>
      <c r="D30" s="208">
        <v>3.063999891281128</v>
      </c>
      <c r="E30" s="208">
        <v>3.6419999599456787</v>
      </c>
      <c r="F30" s="208">
        <v>2.622999906539917</v>
      </c>
      <c r="G30" s="208">
        <v>3.7679998874664307</v>
      </c>
      <c r="H30" s="208">
        <v>2.697000026702881</v>
      </c>
      <c r="I30" s="208">
        <v>6.322000026702881</v>
      </c>
      <c r="J30" s="208">
        <v>10.260000228881836</v>
      </c>
      <c r="K30" s="208">
        <v>10.989999771118164</v>
      </c>
      <c r="L30" s="208">
        <v>11.8100004196167</v>
      </c>
      <c r="M30" s="208">
        <v>11.6899995803833</v>
      </c>
      <c r="N30" s="208">
        <v>10.699999809265137</v>
      </c>
      <c r="O30" s="208">
        <v>10.020000457763672</v>
      </c>
      <c r="P30" s="208">
        <v>7.46999979019165</v>
      </c>
      <c r="Q30" s="208">
        <v>6.244999885559082</v>
      </c>
      <c r="R30" s="208">
        <v>5.216000080108643</v>
      </c>
      <c r="S30" s="208">
        <v>4.25</v>
      </c>
      <c r="T30" s="208">
        <v>4.072000026702881</v>
      </c>
      <c r="U30" s="208">
        <v>4.113999843597412</v>
      </c>
      <c r="V30" s="208">
        <v>3.8299999237060547</v>
      </c>
      <c r="W30" s="208">
        <v>4.586999893188477</v>
      </c>
      <c r="X30" s="208">
        <v>3.9140000343322754</v>
      </c>
      <c r="Y30" s="208">
        <v>3.9670000076293945</v>
      </c>
      <c r="Z30" s="215">
        <f t="shared" si="0"/>
        <v>5.729416643579801</v>
      </c>
      <c r="AA30" s="151">
        <v>12.850000381469727</v>
      </c>
      <c r="AB30" s="152" t="s">
        <v>22</v>
      </c>
      <c r="AC30" s="2">
        <v>28</v>
      </c>
      <c r="AD30" s="151">
        <v>0.6919999718666077</v>
      </c>
      <c r="AE30" s="254" t="s">
        <v>69</v>
      </c>
      <c r="AF30" s="1"/>
    </row>
    <row r="31" spans="1:32" ht="11.25" customHeight="1">
      <c r="A31" s="216">
        <v>29</v>
      </c>
      <c r="B31" s="208">
        <v>4.197999954223633</v>
      </c>
      <c r="C31" s="208">
        <v>4.293000221252441</v>
      </c>
      <c r="D31" s="208">
        <v>4.293000221252441</v>
      </c>
      <c r="E31" s="208">
        <v>4.451000213623047</v>
      </c>
      <c r="F31" s="208">
        <v>3.8519999980926514</v>
      </c>
      <c r="G31" s="208">
        <v>3.8310000896453857</v>
      </c>
      <c r="H31" s="208">
        <v>4.061999797821045</v>
      </c>
      <c r="I31" s="208">
        <v>8.479999542236328</v>
      </c>
      <c r="J31" s="208">
        <v>12.229999542236328</v>
      </c>
      <c r="K31" s="208">
        <v>14.4399995803833</v>
      </c>
      <c r="L31" s="208">
        <v>14.170000076293945</v>
      </c>
      <c r="M31" s="208">
        <v>14.119999885559082</v>
      </c>
      <c r="N31" s="208">
        <v>13.710000038146973</v>
      </c>
      <c r="O31" s="208">
        <v>13.239999771118164</v>
      </c>
      <c r="P31" s="208">
        <v>11.079999923706055</v>
      </c>
      <c r="Q31" s="208">
        <v>8.630000114440918</v>
      </c>
      <c r="R31" s="208">
        <v>7.329999923706055</v>
      </c>
      <c r="S31" s="208">
        <v>6.394000053405762</v>
      </c>
      <c r="T31" s="208">
        <v>6.215000152587891</v>
      </c>
      <c r="U31" s="208">
        <v>5.994999885559082</v>
      </c>
      <c r="V31" s="208">
        <v>5.953000068664551</v>
      </c>
      <c r="W31" s="208">
        <v>8.229999542236328</v>
      </c>
      <c r="X31" s="208">
        <v>10.130000114440918</v>
      </c>
      <c r="Y31" s="208">
        <v>9.880000114440918</v>
      </c>
      <c r="Z31" s="215">
        <f t="shared" si="0"/>
        <v>8.300291617711386</v>
      </c>
      <c r="AA31" s="151">
        <v>15</v>
      </c>
      <c r="AB31" s="152" t="s">
        <v>458</v>
      </c>
      <c r="AC31" s="2">
        <v>29</v>
      </c>
      <c r="AD31" s="151">
        <v>3.3269999027252197</v>
      </c>
      <c r="AE31" s="254" t="s">
        <v>459</v>
      </c>
      <c r="AF31" s="1"/>
    </row>
    <row r="32" spans="1:32" ht="11.25" customHeight="1">
      <c r="A32" s="216">
        <v>30</v>
      </c>
      <c r="B32" s="208">
        <v>9.149999618530273</v>
      </c>
      <c r="C32" s="208">
        <v>9.140000343322754</v>
      </c>
      <c r="D32" s="208">
        <v>9.579999923706055</v>
      </c>
      <c r="E32" s="208">
        <v>10.130000114440918</v>
      </c>
      <c r="F32" s="208">
        <v>10.359999656677246</v>
      </c>
      <c r="G32" s="208">
        <v>10.359999656677246</v>
      </c>
      <c r="H32" s="208">
        <v>10.430000305175781</v>
      </c>
      <c r="I32" s="208">
        <v>10.109999656677246</v>
      </c>
      <c r="J32" s="208">
        <v>11.260000228881836</v>
      </c>
      <c r="K32" s="208">
        <v>12.09000015258789</v>
      </c>
      <c r="L32" s="208">
        <v>15.949999809265137</v>
      </c>
      <c r="M32" s="208">
        <v>16.479999542236328</v>
      </c>
      <c r="N32" s="208">
        <v>15.170000076293945</v>
      </c>
      <c r="O32" s="208">
        <v>12.770000457763672</v>
      </c>
      <c r="P32" s="208">
        <v>11.329999923706055</v>
      </c>
      <c r="Q32" s="208">
        <v>10.220000267028809</v>
      </c>
      <c r="R32" s="208">
        <v>9.0600004196167</v>
      </c>
      <c r="S32" s="208">
        <v>8.239999771118164</v>
      </c>
      <c r="T32" s="208">
        <v>7.71999979019165</v>
      </c>
      <c r="U32" s="208">
        <v>7.349999904632568</v>
      </c>
      <c r="V32" s="208">
        <v>6.793000221252441</v>
      </c>
      <c r="W32" s="208">
        <v>6.341000080108643</v>
      </c>
      <c r="X32" s="208">
        <v>5.5</v>
      </c>
      <c r="Y32" s="208">
        <v>4.323999881744385</v>
      </c>
      <c r="Z32" s="215">
        <f t="shared" si="0"/>
        <v>9.994083325068155</v>
      </c>
      <c r="AA32" s="151">
        <v>17.68000030517578</v>
      </c>
      <c r="AB32" s="152" t="s">
        <v>375</v>
      </c>
      <c r="AC32" s="2">
        <v>30</v>
      </c>
      <c r="AD32" s="151">
        <v>4.081999778747559</v>
      </c>
      <c r="AE32" s="254" t="s">
        <v>72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10</v>
      </c>
      <c r="B34" s="218">
        <f aca="true" t="shared" si="1" ref="B34:Q34">AVERAGE(B3:B33)</f>
        <v>6.543000042438507</v>
      </c>
      <c r="C34" s="218">
        <f t="shared" si="1"/>
        <v>6.459600059191386</v>
      </c>
      <c r="D34" s="218">
        <f t="shared" si="1"/>
        <v>6.476699976126353</v>
      </c>
      <c r="E34" s="218">
        <f t="shared" si="1"/>
        <v>6.424533383051554</v>
      </c>
      <c r="F34" s="218">
        <f t="shared" si="1"/>
        <v>6.236799963315328</v>
      </c>
      <c r="G34" s="218">
        <f t="shared" si="1"/>
        <v>5.940100006262461</v>
      </c>
      <c r="H34" s="218">
        <f t="shared" si="1"/>
        <v>6.5240332841873165</v>
      </c>
      <c r="I34" s="218">
        <f t="shared" si="1"/>
        <v>9.525066677729289</v>
      </c>
      <c r="J34" s="218">
        <f t="shared" si="1"/>
        <v>11.986999988555908</v>
      </c>
      <c r="K34" s="218">
        <f t="shared" si="1"/>
        <v>12.963000043233235</v>
      </c>
      <c r="L34" s="218">
        <f t="shared" si="1"/>
        <v>13.50000007947286</v>
      </c>
      <c r="M34" s="218">
        <f t="shared" si="1"/>
        <v>13.330666700998941</v>
      </c>
      <c r="N34" s="218">
        <f t="shared" si="1"/>
        <v>12.621999963124592</v>
      </c>
      <c r="O34" s="218">
        <f t="shared" si="1"/>
        <v>11.890000009536744</v>
      </c>
      <c r="P34" s="218">
        <f t="shared" si="1"/>
        <v>10.726666688919067</v>
      </c>
      <c r="Q34" s="218">
        <f t="shared" si="1"/>
        <v>9.460266717274983</v>
      </c>
      <c r="R34" s="218">
        <f>AVERAGE(R3:R33)</f>
        <v>8.15120001633962</v>
      </c>
      <c r="S34" s="218">
        <f aca="true" t="shared" si="2" ref="S34:Y34">AVERAGE(S3:S33)</f>
        <v>7.474800046284994</v>
      </c>
      <c r="T34" s="218">
        <f t="shared" si="2"/>
        <v>7.184733271598816</v>
      </c>
      <c r="U34" s="218">
        <f t="shared" si="2"/>
        <v>6.927633329232534</v>
      </c>
      <c r="V34" s="218">
        <f t="shared" si="2"/>
        <v>6.775700011849404</v>
      </c>
      <c r="W34" s="218">
        <f t="shared" si="2"/>
        <v>6.760066614548365</v>
      </c>
      <c r="X34" s="218">
        <f t="shared" si="2"/>
        <v>6.701533337434133</v>
      </c>
      <c r="Y34" s="218">
        <f t="shared" si="2"/>
        <v>6.503433360656103</v>
      </c>
      <c r="Z34" s="218">
        <f>AVERAGE(B3:Y33)</f>
        <v>8.62868889880677</v>
      </c>
      <c r="AA34" s="219">
        <f>(AVERAGE(最高))</f>
        <v>14.45766674677531</v>
      </c>
      <c r="AB34" s="220"/>
      <c r="AC34" s="221"/>
      <c r="AD34" s="219">
        <f>(AVERAGE(最低))</f>
        <v>4.265799978375435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19.6200008392334</v>
      </c>
      <c r="C46" s="3">
        <v>2</v>
      </c>
      <c r="D46" s="159" t="s">
        <v>432</v>
      </c>
      <c r="E46" s="198"/>
      <c r="F46" s="156"/>
      <c r="G46" s="157">
        <f>MIN(最低)</f>
        <v>0.460999995470047</v>
      </c>
      <c r="H46" s="3">
        <v>27</v>
      </c>
      <c r="I46" s="256" t="s">
        <v>457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4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3.3469998836517334</v>
      </c>
      <c r="C3" s="208">
        <v>2.434000015258789</v>
      </c>
      <c r="D3" s="208">
        <v>0.9649999737739563</v>
      </c>
      <c r="E3" s="208">
        <v>0.6190000176429749</v>
      </c>
      <c r="F3" s="208">
        <v>0.5239999890327454</v>
      </c>
      <c r="G3" s="208">
        <v>0.8600000143051147</v>
      </c>
      <c r="H3" s="208">
        <v>1.6890000104904175</v>
      </c>
      <c r="I3" s="208">
        <v>6.363999843597412</v>
      </c>
      <c r="J3" s="208">
        <v>6.2270002365112305</v>
      </c>
      <c r="K3" s="208">
        <v>9.430000305175781</v>
      </c>
      <c r="L3" s="208">
        <v>9.180000305175781</v>
      </c>
      <c r="M3" s="208">
        <v>9.859999656677246</v>
      </c>
      <c r="N3" s="208">
        <v>10.760000228881836</v>
      </c>
      <c r="O3" s="208">
        <v>9.100000381469727</v>
      </c>
      <c r="P3" s="208">
        <v>9.0600004196167</v>
      </c>
      <c r="Q3" s="208">
        <v>7.21999979019165</v>
      </c>
      <c r="R3" s="208">
        <v>5.2170000076293945</v>
      </c>
      <c r="S3" s="208">
        <v>4.513000011444092</v>
      </c>
      <c r="T3" s="208">
        <v>4.4710001945495605</v>
      </c>
      <c r="U3" s="208">
        <v>4.060999870300293</v>
      </c>
      <c r="V3" s="208">
        <v>3.819999933242798</v>
      </c>
      <c r="W3" s="208">
        <v>4.072000026702881</v>
      </c>
      <c r="X3" s="208">
        <v>4.419000148773193</v>
      </c>
      <c r="Y3" s="208">
        <v>3.872999906539917</v>
      </c>
      <c r="Z3" s="215">
        <f aca="true" t="shared" si="0" ref="Z3:Z33">AVERAGE(B3:Y3)</f>
        <v>5.086875048776467</v>
      </c>
      <c r="AA3" s="151">
        <v>10.760000228881836</v>
      </c>
      <c r="AB3" s="152" t="s">
        <v>460</v>
      </c>
      <c r="AC3" s="2">
        <v>1</v>
      </c>
      <c r="AD3" s="151">
        <v>0.28299999237060547</v>
      </c>
      <c r="AE3" s="254" t="s">
        <v>461</v>
      </c>
      <c r="AF3" s="1"/>
    </row>
    <row r="4" spans="1:32" ht="11.25" customHeight="1">
      <c r="A4" s="216">
        <v>2</v>
      </c>
      <c r="B4" s="208">
        <v>6.111000061035156</v>
      </c>
      <c r="C4" s="208">
        <v>5.964000225067139</v>
      </c>
      <c r="D4" s="208">
        <v>5.133999824523926</v>
      </c>
      <c r="E4" s="208">
        <v>4.639999866485596</v>
      </c>
      <c r="F4" s="208">
        <v>4.556000232696533</v>
      </c>
      <c r="G4" s="208">
        <v>4.210000038146973</v>
      </c>
      <c r="H4" s="208">
        <v>3.821000099182129</v>
      </c>
      <c r="I4" s="208">
        <v>6.479000091552734</v>
      </c>
      <c r="J4" s="208">
        <v>12.239999771118164</v>
      </c>
      <c r="K4" s="208">
        <v>13.34000015258789</v>
      </c>
      <c r="L4" s="208">
        <v>14.59000015258789</v>
      </c>
      <c r="M4" s="208">
        <v>12.399999618530273</v>
      </c>
      <c r="N4" s="208">
        <v>10.050000190734863</v>
      </c>
      <c r="O4" s="208">
        <v>9.130000114440918</v>
      </c>
      <c r="P4" s="208">
        <v>8.670000076293945</v>
      </c>
      <c r="Q4" s="208">
        <v>7.929999828338623</v>
      </c>
      <c r="R4" s="208">
        <v>6.876999855041504</v>
      </c>
      <c r="S4" s="209">
        <v>5.783999919891357</v>
      </c>
      <c r="T4" s="208">
        <v>6.067999839782715</v>
      </c>
      <c r="U4" s="208">
        <v>5.900000095367432</v>
      </c>
      <c r="V4" s="208">
        <v>4.376999855041504</v>
      </c>
      <c r="W4" s="208">
        <v>5.333000183105469</v>
      </c>
      <c r="X4" s="208">
        <v>5.868000030517578</v>
      </c>
      <c r="Y4" s="208">
        <v>5.123000144958496</v>
      </c>
      <c r="Z4" s="215">
        <f t="shared" si="0"/>
        <v>7.274791677792867</v>
      </c>
      <c r="AA4" s="151">
        <v>15.079999923706055</v>
      </c>
      <c r="AB4" s="152" t="s">
        <v>462</v>
      </c>
      <c r="AC4" s="2">
        <v>2</v>
      </c>
      <c r="AD4" s="151">
        <v>3.6630001068115234</v>
      </c>
      <c r="AE4" s="254" t="s">
        <v>463</v>
      </c>
      <c r="AF4" s="1"/>
    </row>
    <row r="5" spans="1:32" ht="11.25" customHeight="1">
      <c r="A5" s="216">
        <v>3</v>
      </c>
      <c r="B5" s="208">
        <v>4.019999980926514</v>
      </c>
      <c r="C5" s="208">
        <v>4.97599983215332</v>
      </c>
      <c r="D5" s="208">
        <v>4.849999904632568</v>
      </c>
      <c r="E5" s="208">
        <v>5.51200008392334</v>
      </c>
      <c r="F5" s="208">
        <v>5.764999866485596</v>
      </c>
      <c r="G5" s="208">
        <v>6.070000171661377</v>
      </c>
      <c r="H5" s="208">
        <v>6.175000190734863</v>
      </c>
      <c r="I5" s="208">
        <v>7.489999771118164</v>
      </c>
      <c r="J5" s="208">
        <v>11.020000457763672</v>
      </c>
      <c r="K5" s="208">
        <v>12.6899995803833</v>
      </c>
      <c r="L5" s="208">
        <v>13.479999542236328</v>
      </c>
      <c r="M5" s="208">
        <v>13.109999656677246</v>
      </c>
      <c r="N5" s="208">
        <v>12.819999694824219</v>
      </c>
      <c r="O5" s="208">
        <v>12.0600004196167</v>
      </c>
      <c r="P5" s="208">
        <v>10.899999618530273</v>
      </c>
      <c r="Q5" s="208">
        <v>8.59000015258789</v>
      </c>
      <c r="R5" s="208">
        <v>7</v>
      </c>
      <c r="S5" s="208">
        <v>6.656000137329102</v>
      </c>
      <c r="T5" s="208">
        <v>6.224999904632568</v>
      </c>
      <c r="U5" s="208">
        <v>6.320000171661377</v>
      </c>
      <c r="V5" s="208">
        <v>6.709000110626221</v>
      </c>
      <c r="W5" s="208">
        <v>5.73199987411499</v>
      </c>
      <c r="X5" s="208">
        <v>4.88100004196167</v>
      </c>
      <c r="Y5" s="208">
        <v>4.734000205993652</v>
      </c>
      <c r="Z5" s="215">
        <f t="shared" si="0"/>
        <v>7.824374973773956</v>
      </c>
      <c r="AA5" s="151">
        <v>14.09000015258789</v>
      </c>
      <c r="AB5" s="152" t="s">
        <v>464</v>
      </c>
      <c r="AC5" s="2">
        <v>3</v>
      </c>
      <c r="AD5" s="151">
        <v>3.871999979019165</v>
      </c>
      <c r="AE5" s="254" t="s">
        <v>319</v>
      </c>
      <c r="AF5" s="1"/>
    </row>
    <row r="6" spans="1:32" ht="11.25" customHeight="1">
      <c r="A6" s="216">
        <v>4</v>
      </c>
      <c r="B6" s="208">
        <v>6.184000015258789</v>
      </c>
      <c r="C6" s="208">
        <v>6.678999900817871</v>
      </c>
      <c r="D6" s="208">
        <v>7.230000019073486</v>
      </c>
      <c r="E6" s="208">
        <v>6.7210001945495605</v>
      </c>
      <c r="F6" s="208">
        <v>6.888999938964844</v>
      </c>
      <c r="G6" s="208">
        <v>6.164000034332275</v>
      </c>
      <c r="H6" s="208">
        <v>6.079999923706055</v>
      </c>
      <c r="I6" s="208">
        <v>5.679999828338623</v>
      </c>
      <c r="J6" s="208">
        <v>5.828000068664551</v>
      </c>
      <c r="K6" s="208">
        <v>5.060999870300293</v>
      </c>
      <c r="L6" s="208">
        <v>4.630000114440918</v>
      </c>
      <c r="M6" s="208">
        <v>4.093999862670898</v>
      </c>
      <c r="N6" s="208">
        <v>5.208000183105469</v>
      </c>
      <c r="O6" s="208">
        <v>5.364999771118164</v>
      </c>
      <c r="P6" s="208">
        <v>5.5229997634887695</v>
      </c>
      <c r="Q6" s="208">
        <v>5.396999835968018</v>
      </c>
      <c r="R6" s="208">
        <v>3.809999942779541</v>
      </c>
      <c r="S6" s="208">
        <v>4.4720001220703125</v>
      </c>
      <c r="T6" s="208">
        <v>5.007999897003174</v>
      </c>
      <c r="U6" s="208">
        <v>4.105000019073486</v>
      </c>
      <c r="V6" s="208">
        <v>4.210000038146973</v>
      </c>
      <c r="W6" s="208">
        <v>3.5899999141693115</v>
      </c>
      <c r="X6" s="208">
        <v>3.2009999752044678</v>
      </c>
      <c r="Y6" s="208">
        <v>2.003999948501587</v>
      </c>
      <c r="Z6" s="215">
        <f t="shared" si="0"/>
        <v>5.13054163257281</v>
      </c>
      <c r="AA6" s="151">
        <v>7.510000228881836</v>
      </c>
      <c r="AB6" s="152" t="s">
        <v>465</v>
      </c>
      <c r="AC6" s="2">
        <v>4</v>
      </c>
      <c r="AD6" s="151">
        <v>1.99399995803833</v>
      </c>
      <c r="AE6" s="254" t="s">
        <v>72</v>
      </c>
      <c r="AF6" s="1"/>
    </row>
    <row r="7" spans="1:32" ht="11.25" customHeight="1">
      <c r="A7" s="216">
        <v>5</v>
      </c>
      <c r="B7" s="208">
        <v>1.878000020980835</v>
      </c>
      <c r="C7" s="208">
        <v>1.7630000114440918</v>
      </c>
      <c r="D7" s="208">
        <v>1.6690000295639038</v>
      </c>
      <c r="E7" s="208">
        <v>2.056999921798706</v>
      </c>
      <c r="F7" s="208">
        <v>3.6530001163482666</v>
      </c>
      <c r="G7" s="208">
        <v>2.697999954223633</v>
      </c>
      <c r="H7" s="208">
        <v>3.2330000400543213</v>
      </c>
      <c r="I7" s="208">
        <v>4.7769999504089355</v>
      </c>
      <c r="J7" s="208">
        <v>7.320000171661377</v>
      </c>
      <c r="K7" s="208">
        <v>7.980000019073486</v>
      </c>
      <c r="L7" s="208">
        <v>7.539999961853027</v>
      </c>
      <c r="M7" s="208">
        <v>8.260000228881836</v>
      </c>
      <c r="N7" s="208">
        <v>7.71999979019165</v>
      </c>
      <c r="O7" s="208">
        <v>7.909999847412109</v>
      </c>
      <c r="P7" s="208">
        <v>7.679999828338623</v>
      </c>
      <c r="Q7" s="208">
        <v>7.579999923706055</v>
      </c>
      <c r="R7" s="208">
        <v>7.340000152587891</v>
      </c>
      <c r="S7" s="208">
        <v>7.190000057220459</v>
      </c>
      <c r="T7" s="208">
        <v>6.869999885559082</v>
      </c>
      <c r="U7" s="208">
        <v>7.210000038146973</v>
      </c>
      <c r="V7" s="208">
        <v>7.239999771118164</v>
      </c>
      <c r="W7" s="208">
        <v>6.618000030517578</v>
      </c>
      <c r="X7" s="208">
        <v>6.796999931335449</v>
      </c>
      <c r="Y7" s="208">
        <v>8.4399995803833</v>
      </c>
      <c r="Z7" s="215">
        <f t="shared" si="0"/>
        <v>5.89262496928374</v>
      </c>
      <c r="AA7" s="151">
        <v>8.739999771118164</v>
      </c>
      <c r="AB7" s="152" t="s">
        <v>466</v>
      </c>
      <c r="AC7" s="2">
        <v>5</v>
      </c>
      <c r="AD7" s="151">
        <v>1.468999981880188</v>
      </c>
      <c r="AE7" s="254" t="s">
        <v>467</v>
      </c>
      <c r="AF7" s="1"/>
    </row>
    <row r="8" spans="1:32" ht="11.25" customHeight="1">
      <c r="A8" s="216">
        <v>6</v>
      </c>
      <c r="B8" s="208">
        <v>8.170000076293945</v>
      </c>
      <c r="C8" s="208">
        <v>7.260000228881836</v>
      </c>
      <c r="D8" s="208">
        <v>6.755000114440918</v>
      </c>
      <c r="E8" s="208">
        <v>6.734000205993652</v>
      </c>
      <c r="F8" s="208">
        <v>6.650000095367432</v>
      </c>
      <c r="G8" s="208">
        <v>6.671000003814697</v>
      </c>
      <c r="H8" s="208">
        <v>6.323999881744385</v>
      </c>
      <c r="I8" s="208">
        <v>6.796999931335449</v>
      </c>
      <c r="J8" s="208">
        <v>6.986000061035156</v>
      </c>
      <c r="K8" s="208">
        <v>7.400000095367432</v>
      </c>
      <c r="L8" s="208">
        <v>7.420000076293945</v>
      </c>
      <c r="M8" s="208">
        <v>7.409999847412109</v>
      </c>
      <c r="N8" s="208">
        <v>7.679999828338623</v>
      </c>
      <c r="O8" s="208">
        <v>7.690000057220459</v>
      </c>
      <c r="P8" s="208">
        <v>7.519999980926514</v>
      </c>
      <c r="Q8" s="208">
        <v>7.019999980926514</v>
      </c>
      <c r="R8" s="208">
        <v>5.26200008392334</v>
      </c>
      <c r="S8" s="208">
        <v>4.336999893188477</v>
      </c>
      <c r="T8" s="208">
        <v>4.116000175476074</v>
      </c>
      <c r="U8" s="208">
        <v>4.000999927520752</v>
      </c>
      <c r="V8" s="208">
        <v>3.444000005722046</v>
      </c>
      <c r="W8" s="208">
        <v>3.5810000896453857</v>
      </c>
      <c r="X8" s="208">
        <v>4.809999942779541</v>
      </c>
      <c r="Y8" s="208">
        <v>4.36899995803833</v>
      </c>
      <c r="Z8" s="215">
        <f t="shared" si="0"/>
        <v>6.1836250225702925</v>
      </c>
      <c r="AA8" s="151">
        <v>8.510000228881836</v>
      </c>
      <c r="AB8" s="152" t="s">
        <v>468</v>
      </c>
      <c r="AC8" s="2">
        <v>6</v>
      </c>
      <c r="AD8" s="151">
        <v>3.2019999027252197</v>
      </c>
      <c r="AE8" s="254" t="s">
        <v>469</v>
      </c>
      <c r="AF8" s="1"/>
    </row>
    <row r="9" spans="1:32" ht="11.25" customHeight="1">
      <c r="A9" s="216">
        <v>7</v>
      </c>
      <c r="B9" s="208">
        <v>4.021999835968018</v>
      </c>
      <c r="C9" s="208">
        <v>2.4779999256134033</v>
      </c>
      <c r="D9" s="208">
        <v>2.309999942779541</v>
      </c>
      <c r="E9" s="208">
        <v>1.6269999742507935</v>
      </c>
      <c r="F9" s="208">
        <v>0.6190000176429749</v>
      </c>
      <c r="G9" s="208">
        <v>0.7450000047683716</v>
      </c>
      <c r="H9" s="208">
        <v>1.7949999570846558</v>
      </c>
      <c r="I9" s="208">
        <v>3.927000045776367</v>
      </c>
      <c r="J9" s="208">
        <v>5.534999847412109</v>
      </c>
      <c r="K9" s="208">
        <v>6.765999794006348</v>
      </c>
      <c r="L9" s="208">
        <v>7.880000114440918</v>
      </c>
      <c r="M9" s="208">
        <v>7.579999923706055</v>
      </c>
      <c r="N9" s="208">
        <v>6.184000015258789</v>
      </c>
      <c r="O9" s="208">
        <v>5.869999885559082</v>
      </c>
      <c r="P9" s="208">
        <v>5.585999965667725</v>
      </c>
      <c r="Q9" s="208">
        <v>4.440999984741211</v>
      </c>
      <c r="R9" s="208">
        <v>1.2799999713897705</v>
      </c>
      <c r="S9" s="208">
        <v>1.8569999933242798</v>
      </c>
      <c r="T9" s="208">
        <v>2.7820000648498535</v>
      </c>
      <c r="U9" s="208">
        <v>2.8340001106262207</v>
      </c>
      <c r="V9" s="208">
        <v>2.509000062942505</v>
      </c>
      <c r="W9" s="208">
        <v>0.17800000309944153</v>
      </c>
      <c r="X9" s="208">
        <v>-0.7129999995231628</v>
      </c>
      <c r="Y9" s="208">
        <v>-1.1959999799728394</v>
      </c>
      <c r="Z9" s="215">
        <f t="shared" si="0"/>
        <v>3.2039999775588512</v>
      </c>
      <c r="AA9" s="151">
        <v>8.25</v>
      </c>
      <c r="AB9" s="152" t="s">
        <v>128</v>
      </c>
      <c r="AC9" s="2">
        <v>7</v>
      </c>
      <c r="AD9" s="151">
        <v>-1.2170000076293945</v>
      </c>
      <c r="AE9" s="254" t="s">
        <v>72</v>
      </c>
      <c r="AF9" s="1"/>
    </row>
    <row r="10" spans="1:32" ht="11.25" customHeight="1">
      <c r="A10" s="216">
        <v>8</v>
      </c>
      <c r="B10" s="208">
        <v>-1.5</v>
      </c>
      <c r="C10" s="208">
        <v>-1.1540000438690186</v>
      </c>
      <c r="D10" s="208">
        <v>-1.1230000257492065</v>
      </c>
      <c r="E10" s="208">
        <v>-1.1440000534057617</v>
      </c>
      <c r="F10" s="208">
        <v>0.3149999976158142</v>
      </c>
      <c r="G10" s="208">
        <v>-0.8180000185966492</v>
      </c>
      <c r="H10" s="208">
        <v>-0.9860000014305115</v>
      </c>
      <c r="I10" s="208">
        <v>3.2339999675750732</v>
      </c>
      <c r="J10" s="208">
        <v>5.89300012588501</v>
      </c>
      <c r="K10" s="208">
        <v>7.260000228881836</v>
      </c>
      <c r="L10" s="208">
        <v>7.909999847412109</v>
      </c>
      <c r="M10" s="208">
        <v>7.760000228881836</v>
      </c>
      <c r="N10" s="208">
        <v>6.322000026702881</v>
      </c>
      <c r="O10" s="208">
        <v>5.492000102996826</v>
      </c>
      <c r="P10" s="208">
        <v>4.692999839782715</v>
      </c>
      <c r="Q10" s="208">
        <v>3.053999900817871</v>
      </c>
      <c r="R10" s="208">
        <v>2.171999931335449</v>
      </c>
      <c r="S10" s="208">
        <v>1.312000036239624</v>
      </c>
      <c r="T10" s="208">
        <v>0.9229999780654907</v>
      </c>
      <c r="U10" s="208">
        <v>1.815999984741211</v>
      </c>
      <c r="V10" s="208">
        <v>3.255000114440918</v>
      </c>
      <c r="W10" s="208">
        <v>3.2230000495910645</v>
      </c>
      <c r="X10" s="208">
        <v>3.1600000858306885</v>
      </c>
      <c r="Y10" s="208">
        <v>2.3310000896453857</v>
      </c>
      <c r="Z10" s="215">
        <f t="shared" si="0"/>
        <v>2.641666683057944</v>
      </c>
      <c r="AA10" s="151">
        <v>8.699999809265137</v>
      </c>
      <c r="AB10" s="152" t="s">
        <v>443</v>
      </c>
      <c r="AC10" s="2">
        <v>8</v>
      </c>
      <c r="AD10" s="151">
        <v>-1.6779999732971191</v>
      </c>
      <c r="AE10" s="254" t="s">
        <v>470</v>
      </c>
      <c r="AF10" s="1"/>
    </row>
    <row r="11" spans="1:32" ht="11.25" customHeight="1">
      <c r="A11" s="216">
        <v>9</v>
      </c>
      <c r="B11" s="208">
        <v>3.296999931335449</v>
      </c>
      <c r="C11" s="208">
        <v>1.9839999675750732</v>
      </c>
      <c r="D11" s="208">
        <v>1.6380000114440918</v>
      </c>
      <c r="E11" s="208">
        <v>1.1440000534057617</v>
      </c>
      <c r="F11" s="208">
        <v>0.8080000281333923</v>
      </c>
      <c r="G11" s="208">
        <v>-0.2199999988079071</v>
      </c>
      <c r="H11" s="208">
        <v>2.6459999084472656</v>
      </c>
      <c r="I11" s="208">
        <v>5.093999862670898</v>
      </c>
      <c r="J11" s="208">
        <v>6.870999813079834</v>
      </c>
      <c r="K11" s="208">
        <v>7.860000133514404</v>
      </c>
      <c r="L11" s="208">
        <v>8.819999694824219</v>
      </c>
      <c r="M11" s="208">
        <v>7.590000152587891</v>
      </c>
      <c r="N11" s="208">
        <v>6.40500020980835</v>
      </c>
      <c r="O11" s="208">
        <v>5.880000114440918</v>
      </c>
      <c r="P11" s="208">
        <v>5.4710001945495605</v>
      </c>
      <c r="Q11" s="208">
        <v>4.420000076293945</v>
      </c>
      <c r="R11" s="208">
        <v>3.5899999141693115</v>
      </c>
      <c r="S11" s="208">
        <v>3.002000093460083</v>
      </c>
      <c r="T11" s="208">
        <v>2.8550000190734863</v>
      </c>
      <c r="U11" s="208">
        <v>2.687000036239624</v>
      </c>
      <c r="V11" s="208">
        <v>0</v>
      </c>
      <c r="W11" s="208">
        <v>-1.1430000066757202</v>
      </c>
      <c r="X11" s="208">
        <v>-1.4270000457763672</v>
      </c>
      <c r="Y11" s="208">
        <v>-1.3009999990463257</v>
      </c>
      <c r="Z11" s="215">
        <f t="shared" si="0"/>
        <v>3.248791673531135</v>
      </c>
      <c r="AA11" s="151">
        <v>9.039999961853027</v>
      </c>
      <c r="AB11" s="152" t="s">
        <v>427</v>
      </c>
      <c r="AC11" s="2">
        <v>9</v>
      </c>
      <c r="AD11" s="151">
        <v>-1.7200000286102295</v>
      </c>
      <c r="AE11" s="254" t="s">
        <v>378</v>
      </c>
      <c r="AF11" s="1"/>
    </row>
    <row r="12" spans="1:32" ht="11.25" customHeight="1">
      <c r="A12" s="224">
        <v>10</v>
      </c>
      <c r="B12" s="210">
        <v>-1.8250000476837158</v>
      </c>
      <c r="C12" s="210">
        <v>-2.1080000400543213</v>
      </c>
      <c r="D12" s="210">
        <v>-2.2660000324249268</v>
      </c>
      <c r="E12" s="210">
        <v>-2.3389999866485596</v>
      </c>
      <c r="F12" s="210">
        <v>-1.6679999828338623</v>
      </c>
      <c r="G12" s="210">
        <v>-1.562999963760376</v>
      </c>
      <c r="H12" s="210">
        <v>-1.4270000457763672</v>
      </c>
      <c r="I12" s="210">
        <v>2.993000030517578</v>
      </c>
      <c r="J12" s="210">
        <v>5.514999866485596</v>
      </c>
      <c r="K12" s="210">
        <v>6.177000045776367</v>
      </c>
      <c r="L12" s="210">
        <v>7.889999866485596</v>
      </c>
      <c r="M12" s="210">
        <v>6.942999839782715</v>
      </c>
      <c r="N12" s="210">
        <v>5.732999801635742</v>
      </c>
      <c r="O12" s="210">
        <v>5.2820000648498535</v>
      </c>
      <c r="P12" s="210">
        <v>4.756999969482422</v>
      </c>
      <c r="Q12" s="210">
        <v>3.694999933242798</v>
      </c>
      <c r="R12" s="210">
        <v>2.4140000343322754</v>
      </c>
      <c r="S12" s="210">
        <v>0.8709999918937683</v>
      </c>
      <c r="T12" s="210">
        <v>-1.1959999799728394</v>
      </c>
      <c r="U12" s="210">
        <v>0.12600000202655792</v>
      </c>
      <c r="V12" s="210">
        <v>-0.27300000190734863</v>
      </c>
      <c r="W12" s="210">
        <v>-0.9440000057220459</v>
      </c>
      <c r="X12" s="210">
        <v>-2.0980000495910645</v>
      </c>
      <c r="Y12" s="210">
        <v>-2.4760000705718994</v>
      </c>
      <c r="Z12" s="225">
        <f t="shared" si="0"/>
        <v>1.3422083016484976</v>
      </c>
      <c r="AA12" s="157">
        <v>8.550000190734863</v>
      </c>
      <c r="AB12" s="211" t="s">
        <v>471</v>
      </c>
      <c r="AC12" s="212">
        <v>10</v>
      </c>
      <c r="AD12" s="157">
        <v>-2.559999942779541</v>
      </c>
      <c r="AE12" s="255" t="s">
        <v>72</v>
      </c>
      <c r="AF12" s="1"/>
    </row>
    <row r="13" spans="1:32" ht="11.25" customHeight="1">
      <c r="A13" s="216">
        <v>11</v>
      </c>
      <c r="B13" s="208">
        <v>-2.9579999446868896</v>
      </c>
      <c r="C13" s="208">
        <v>-2.947999954223633</v>
      </c>
      <c r="D13" s="208">
        <v>-0.17800000309944153</v>
      </c>
      <c r="E13" s="208">
        <v>-1.5210000276565552</v>
      </c>
      <c r="F13" s="208">
        <v>-2.7690000534057617</v>
      </c>
      <c r="G13" s="208">
        <v>-3.1050000190734863</v>
      </c>
      <c r="H13" s="208">
        <v>-2.759000062942505</v>
      </c>
      <c r="I13" s="208">
        <v>-1.1540000438690186</v>
      </c>
      <c r="J13" s="208">
        <v>2.4779999256134033</v>
      </c>
      <c r="K13" s="208">
        <v>2.9509999752044678</v>
      </c>
      <c r="L13" s="208">
        <v>6.084000110626221</v>
      </c>
      <c r="M13" s="208">
        <v>6.061999797821045</v>
      </c>
      <c r="N13" s="208">
        <v>4.704999923706055</v>
      </c>
      <c r="O13" s="208">
        <v>3.8329999446868896</v>
      </c>
      <c r="P13" s="208">
        <v>4.117000102996826</v>
      </c>
      <c r="Q13" s="208">
        <v>3.2019999027252197</v>
      </c>
      <c r="R13" s="208">
        <v>2.2780001163482666</v>
      </c>
      <c r="S13" s="208">
        <v>0.11500000208616257</v>
      </c>
      <c r="T13" s="208">
        <v>-0.765999972820282</v>
      </c>
      <c r="U13" s="208">
        <v>2.0889999866485596</v>
      </c>
      <c r="V13" s="208">
        <v>0.8080000281333923</v>
      </c>
      <c r="W13" s="208">
        <v>1.9320000410079956</v>
      </c>
      <c r="X13" s="208">
        <v>-0.9760000109672546</v>
      </c>
      <c r="Y13" s="208">
        <v>-1.8359999656677246</v>
      </c>
      <c r="Z13" s="215">
        <f t="shared" si="0"/>
        <v>0.8201666582996646</v>
      </c>
      <c r="AA13" s="151">
        <v>7.21999979019165</v>
      </c>
      <c r="AB13" s="152" t="s">
        <v>126</v>
      </c>
      <c r="AC13" s="2">
        <v>11</v>
      </c>
      <c r="AD13" s="151">
        <v>-3.4089999198913574</v>
      </c>
      <c r="AE13" s="254" t="s">
        <v>433</v>
      </c>
      <c r="AF13" s="1"/>
    </row>
    <row r="14" spans="1:32" ht="11.25" customHeight="1">
      <c r="A14" s="216">
        <v>12</v>
      </c>
      <c r="B14" s="208">
        <v>-1.7630000114440918</v>
      </c>
      <c r="C14" s="208">
        <v>-2.0989999771118164</v>
      </c>
      <c r="D14" s="208">
        <v>-2.4549999237060547</v>
      </c>
      <c r="E14" s="208">
        <v>-2.6440000534057617</v>
      </c>
      <c r="F14" s="208">
        <v>-2.056999921798706</v>
      </c>
      <c r="G14" s="208">
        <v>-1.815999984741211</v>
      </c>
      <c r="H14" s="208">
        <v>-1.9630000591278076</v>
      </c>
      <c r="I14" s="208">
        <v>0.4410000145435333</v>
      </c>
      <c r="J14" s="208">
        <v>4.339000225067139</v>
      </c>
      <c r="K14" s="208">
        <v>5.843999862670898</v>
      </c>
      <c r="L14" s="208">
        <v>7</v>
      </c>
      <c r="M14" s="208">
        <v>6.916999816894531</v>
      </c>
      <c r="N14" s="208">
        <v>6.620999813079834</v>
      </c>
      <c r="O14" s="208">
        <v>6.388999938964844</v>
      </c>
      <c r="P14" s="208">
        <v>4.506999969482422</v>
      </c>
      <c r="Q14" s="208">
        <v>2.8350000381469727</v>
      </c>
      <c r="R14" s="208">
        <v>1.4170000553131104</v>
      </c>
      <c r="S14" s="208">
        <v>0.2619999945163727</v>
      </c>
      <c r="T14" s="208">
        <v>0.6510000228881836</v>
      </c>
      <c r="U14" s="208">
        <v>0.2939999997615814</v>
      </c>
      <c r="V14" s="208">
        <v>0.4090000092983246</v>
      </c>
      <c r="W14" s="208">
        <v>-0.28299999237060547</v>
      </c>
      <c r="X14" s="208">
        <v>0.39899998903274536</v>
      </c>
      <c r="Y14" s="208">
        <v>1.659000039100647</v>
      </c>
      <c r="Z14" s="215">
        <f t="shared" si="0"/>
        <v>1.4543333277106285</v>
      </c>
      <c r="AA14" s="151">
        <v>7.769999980926514</v>
      </c>
      <c r="AB14" s="152" t="s">
        <v>273</v>
      </c>
      <c r="AC14" s="2">
        <v>12</v>
      </c>
      <c r="AD14" s="151">
        <v>-2.7070000171661377</v>
      </c>
      <c r="AE14" s="254" t="s">
        <v>472</v>
      </c>
      <c r="AF14" s="1"/>
    </row>
    <row r="15" spans="1:32" ht="11.25" customHeight="1">
      <c r="A15" s="216">
        <v>13</v>
      </c>
      <c r="B15" s="208">
        <v>2.372999906539917</v>
      </c>
      <c r="C15" s="208">
        <v>3.015000104904175</v>
      </c>
      <c r="D15" s="208">
        <v>3.6029999256134033</v>
      </c>
      <c r="E15" s="208">
        <v>4.550000190734863</v>
      </c>
      <c r="F15" s="208">
        <v>5.644000053405762</v>
      </c>
      <c r="G15" s="208">
        <v>7.25</v>
      </c>
      <c r="H15" s="208">
        <v>6.421999931335449</v>
      </c>
      <c r="I15" s="208">
        <v>7.829999923706055</v>
      </c>
      <c r="J15" s="208">
        <v>7.039999961853027</v>
      </c>
      <c r="K15" s="208">
        <v>6.506999969482422</v>
      </c>
      <c r="L15" s="208">
        <v>6.0329999923706055</v>
      </c>
      <c r="M15" s="208">
        <v>7.03000020980835</v>
      </c>
      <c r="N15" s="208">
        <v>9</v>
      </c>
      <c r="O15" s="208">
        <v>8.75</v>
      </c>
      <c r="P15" s="208">
        <v>8.859999656677246</v>
      </c>
      <c r="Q15" s="208">
        <v>8.359999656677246</v>
      </c>
      <c r="R15" s="208">
        <v>8.09000015258789</v>
      </c>
      <c r="S15" s="208">
        <v>8.65999984741211</v>
      </c>
      <c r="T15" s="208">
        <v>7.519999980926514</v>
      </c>
      <c r="U15" s="208">
        <v>8.479999542236328</v>
      </c>
      <c r="V15" s="208">
        <v>7.599999904632568</v>
      </c>
      <c r="W15" s="208">
        <v>6.474999904632568</v>
      </c>
      <c r="X15" s="208">
        <v>5.486000061035156</v>
      </c>
      <c r="Y15" s="208">
        <v>3.992000102996826</v>
      </c>
      <c r="Z15" s="215">
        <f t="shared" si="0"/>
        <v>6.607083290815353</v>
      </c>
      <c r="AA15" s="151">
        <v>9.170000076293945</v>
      </c>
      <c r="AB15" s="152" t="s">
        <v>473</v>
      </c>
      <c r="AC15" s="2">
        <v>13</v>
      </c>
      <c r="AD15" s="151">
        <v>1.6490000486373901</v>
      </c>
      <c r="AE15" s="254" t="s">
        <v>69</v>
      </c>
      <c r="AF15" s="1"/>
    </row>
    <row r="16" spans="1:32" ht="11.25" customHeight="1">
      <c r="A16" s="216">
        <v>14</v>
      </c>
      <c r="B16" s="208">
        <v>4.61299991607666</v>
      </c>
      <c r="C16" s="208">
        <v>3.234999895095825</v>
      </c>
      <c r="D16" s="208">
        <v>2.0789999961853027</v>
      </c>
      <c r="E16" s="208">
        <v>3.5190000534057617</v>
      </c>
      <c r="F16" s="208">
        <v>3.8350000381469727</v>
      </c>
      <c r="G16" s="208">
        <v>3.877000093460083</v>
      </c>
      <c r="H16" s="208">
        <v>3.361999988555908</v>
      </c>
      <c r="I16" s="208">
        <v>2.8889999389648438</v>
      </c>
      <c r="J16" s="208">
        <v>8.149999618530273</v>
      </c>
      <c r="K16" s="208">
        <v>9.640000343322754</v>
      </c>
      <c r="L16" s="208">
        <v>9.989999771118164</v>
      </c>
      <c r="M16" s="208">
        <v>9.119999885559082</v>
      </c>
      <c r="N16" s="208">
        <v>9.039999961853027</v>
      </c>
      <c r="O16" s="208">
        <v>7.28000020980835</v>
      </c>
      <c r="P16" s="208">
        <v>6.39900016784668</v>
      </c>
      <c r="Q16" s="208">
        <v>3.3389999866485596</v>
      </c>
      <c r="R16" s="208">
        <v>1.9839999675750732</v>
      </c>
      <c r="S16" s="208">
        <v>0.5770000219345093</v>
      </c>
      <c r="T16" s="208">
        <v>0.28299999237060547</v>
      </c>
      <c r="U16" s="208">
        <v>1.1019999980926514</v>
      </c>
      <c r="V16" s="208">
        <v>1.86899995803833</v>
      </c>
      <c r="W16" s="208">
        <v>2.5940001010894775</v>
      </c>
      <c r="X16" s="208">
        <v>1.9010000228881836</v>
      </c>
      <c r="Y16" s="208">
        <v>2.36299991607666</v>
      </c>
      <c r="Z16" s="215">
        <f t="shared" si="0"/>
        <v>4.293333326776822</v>
      </c>
      <c r="AA16" s="151">
        <v>10.579999923706055</v>
      </c>
      <c r="AB16" s="152" t="s">
        <v>418</v>
      </c>
      <c r="AC16" s="2">
        <v>14</v>
      </c>
      <c r="AD16" s="151">
        <v>0.2199999988079071</v>
      </c>
      <c r="AE16" s="254" t="s">
        <v>474</v>
      </c>
      <c r="AF16" s="1"/>
    </row>
    <row r="17" spans="1:32" ht="11.25" customHeight="1">
      <c r="A17" s="216">
        <v>15</v>
      </c>
      <c r="B17" s="208">
        <v>1.7009999752044678</v>
      </c>
      <c r="C17" s="208">
        <v>0.13600000739097595</v>
      </c>
      <c r="D17" s="208">
        <v>-0.39899998903274536</v>
      </c>
      <c r="E17" s="208">
        <v>-0.6819999814033508</v>
      </c>
      <c r="F17" s="208">
        <v>-0.902999997138977</v>
      </c>
      <c r="G17" s="208">
        <v>-0.996999979019165</v>
      </c>
      <c r="H17" s="208">
        <v>-1.406000018119812</v>
      </c>
      <c r="I17" s="208">
        <v>2.2049999237060547</v>
      </c>
      <c r="J17" s="208">
        <v>4.4120001792907715</v>
      </c>
      <c r="K17" s="208">
        <v>5.810999870300293</v>
      </c>
      <c r="L17" s="208">
        <v>5.63100004196167</v>
      </c>
      <c r="M17" s="208">
        <v>4.410999774932861</v>
      </c>
      <c r="N17" s="208">
        <v>4.0960001945495605</v>
      </c>
      <c r="O17" s="208">
        <v>4.936999797821045</v>
      </c>
      <c r="P17" s="208">
        <v>4.2230000495910645</v>
      </c>
      <c r="Q17" s="208">
        <v>2.4260001182556152</v>
      </c>
      <c r="R17" s="208">
        <v>1.2280000448226929</v>
      </c>
      <c r="S17" s="208">
        <v>-0.5249999761581421</v>
      </c>
      <c r="T17" s="208">
        <v>-1.4170000553131104</v>
      </c>
      <c r="U17" s="208">
        <v>-1.4270000457763672</v>
      </c>
      <c r="V17" s="208">
        <v>-1.815000057220459</v>
      </c>
      <c r="W17" s="208">
        <v>-2.015000104904175</v>
      </c>
      <c r="X17" s="208">
        <v>-2.4660000801086426</v>
      </c>
      <c r="Y17" s="208">
        <v>-2.5290000438690186</v>
      </c>
      <c r="Z17" s="215">
        <f t="shared" si="0"/>
        <v>1.0264999854067962</v>
      </c>
      <c r="AA17" s="151">
        <v>7.110000133514404</v>
      </c>
      <c r="AB17" s="152" t="s">
        <v>475</v>
      </c>
      <c r="AC17" s="2">
        <v>15</v>
      </c>
      <c r="AD17" s="151">
        <v>-2.634000062942505</v>
      </c>
      <c r="AE17" s="254" t="s">
        <v>144</v>
      </c>
      <c r="AF17" s="1"/>
    </row>
    <row r="18" spans="1:32" ht="11.25" customHeight="1">
      <c r="A18" s="216">
        <v>16</v>
      </c>
      <c r="B18" s="208">
        <v>-2.3499999046325684</v>
      </c>
      <c r="C18" s="208">
        <v>-2.559999942779541</v>
      </c>
      <c r="D18" s="208">
        <v>-2.802000045776367</v>
      </c>
      <c r="E18" s="208">
        <v>-2.9690001010894775</v>
      </c>
      <c r="F18" s="208">
        <v>-2.3610000610351562</v>
      </c>
      <c r="G18" s="208">
        <v>-2.6649999618530273</v>
      </c>
      <c r="H18" s="208">
        <v>-2.6760001182556152</v>
      </c>
      <c r="I18" s="208">
        <v>1.5540000200271606</v>
      </c>
      <c r="J18" s="208">
        <v>5.24399995803833</v>
      </c>
      <c r="K18" s="208">
        <v>6.243000030517578</v>
      </c>
      <c r="L18" s="208">
        <v>7.139999866485596</v>
      </c>
      <c r="M18" s="208">
        <v>6.492000102996826</v>
      </c>
      <c r="N18" s="208">
        <v>5.829999923706055</v>
      </c>
      <c r="O18" s="208">
        <v>5.177999973297119</v>
      </c>
      <c r="P18" s="208">
        <v>4.8420000076293945</v>
      </c>
      <c r="Q18" s="208">
        <v>3.9070000648498535</v>
      </c>
      <c r="R18" s="208">
        <v>0.5040000081062317</v>
      </c>
      <c r="S18" s="208">
        <v>0.20999999344348907</v>
      </c>
      <c r="T18" s="208">
        <v>-0.23100000619888306</v>
      </c>
      <c r="U18" s="208">
        <v>-1.2070000171661377</v>
      </c>
      <c r="V18" s="208">
        <v>-1.1119999885559082</v>
      </c>
      <c r="W18" s="208">
        <v>-1.0180000066757202</v>
      </c>
      <c r="X18" s="208">
        <v>-1.0809999704360962</v>
      </c>
      <c r="Y18" s="208">
        <v>-1.2910000085830688</v>
      </c>
      <c r="Z18" s="215">
        <f t="shared" si="0"/>
        <v>0.9508749923358361</v>
      </c>
      <c r="AA18" s="151">
        <v>7.699999809265137</v>
      </c>
      <c r="AB18" s="152" t="s">
        <v>128</v>
      </c>
      <c r="AC18" s="2">
        <v>16</v>
      </c>
      <c r="AD18" s="151">
        <v>-3.0429999828338623</v>
      </c>
      <c r="AE18" s="254" t="s">
        <v>194</v>
      </c>
      <c r="AF18" s="1"/>
    </row>
    <row r="19" spans="1:32" ht="11.25" customHeight="1">
      <c r="A19" s="216">
        <v>17</v>
      </c>
      <c r="B19" s="208">
        <v>-1.7630000114440918</v>
      </c>
      <c r="C19" s="208">
        <v>-1.6480000019073486</v>
      </c>
      <c r="D19" s="208">
        <v>-1.753000020980835</v>
      </c>
      <c r="E19" s="208">
        <v>-1.878999948501587</v>
      </c>
      <c r="F19" s="208">
        <v>-1.531999945640564</v>
      </c>
      <c r="G19" s="208">
        <v>-1.2280000448226929</v>
      </c>
      <c r="H19" s="208">
        <v>-1.312000036239624</v>
      </c>
      <c r="I19" s="208">
        <v>3.5299999713897705</v>
      </c>
      <c r="J19" s="208">
        <v>6.813000202178955</v>
      </c>
      <c r="K19" s="208">
        <v>8.3100004196167</v>
      </c>
      <c r="L19" s="208">
        <v>9.569999694824219</v>
      </c>
      <c r="M19" s="208">
        <v>8.760000228881836</v>
      </c>
      <c r="N19" s="208">
        <v>8.119999885559082</v>
      </c>
      <c r="O19" s="208">
        <v>5.894000053405762</v>
      </c>
      <c r="P19" s="208">
        <v>4.14900016784668</v>
      </c>
      <c r="Q19" s="208">
        <v>3.634000062942505</v>
      </c>
      <c r="R19" s="208">
        <v>2.236999988555908</v>
      </c>
      <c r="S19" s="208">
        <v>1.753999948501587</v>
      </c>
      <c r="T19" s="208">
        <v>1.6380000114440918</v>
      </c>
      <c r="U19" s="208">
        <v>1.2070000171661377</v>
      </c>
      <c r="V19" s="208">
        <v>0.6819999814033508</v>
      </c>
      <c r="W19" s="208">
        <v>1.8170000314712524</v>
      </c>
      <c r="X19" s="208">
        <v>0.3569999933242798</v>
      </c>
      <c r="Y19" s="208">
        <v>-0.3149999976158142</v>
      </c>
      <c r="Z19" s="215">
        <f t="shared" si="0"/>
        <v>2.3767500271399817</v>
      </c>
      <c r="AA19" s="151">
        <v>9.850000381469727</v>
      </c>
      <c r="AB19" s="152" t="s">
        <v>418</v>
      </c>
      <c r="AC19" s="2">
        <v>17</v>
      </c>
      <c r="AD19" s="151">
        <v>-1.9520000219345093</v>
      </c>
      <c r="AE19" s="254" t="s">
        <v>77</v>
      </c>
      <c r="AF19" s="1"/>
    </row>
    <row r="20" spans="1:32" ht="11.25" customHeight="1">
      <c r="A20" s="216">
        <v>18</v>
      </c>
      <c r="B20" s="208">
        <v>-0.5040000081062317</v>
      </c>
      <c r="C20" s="208">
        <v>-0.7350000143051147</v>
      </c>
      <c r="D20" s="208">
        <v>0.3149999976158142</v>
      </c>
      <c r="E20" s="208">
        <v>-0.0949999988079071</v>
      </c>
      <c r="F20" s="208">
        <v>0.7670000195503235</v>
      </c>
      <c r="G20" s="208">
        <v>0.39899998903274536</v>
      </c>
      <c r="H20" s="208">
        <v>0.7979999780654907</v>
      </c>
      <c r="I20" s="208">
        <v>2.9839999675750732</v>
      </c>
      <c r="J20" s="208">
        <v>4.624000072479248</v>
      </c>
      <c r="K20" s="208">
        <v>5.991000175476074</v>
      </c>
      <c r="L20" s="208">
        <v>6.8520002365112305</v>
      </c>
      <c r="M20" s="208">
        <v>6.671000003814697</v>
      </c>
      <c r="N20" s="208">
        <v>5.21999979019165</v>
      </c>
      <c r="O20" s="208">
        <v>5.125</v>
      </c>
      <c r="P20" s="208">
        <v>4.736999988555908</v>
      </c>
      <c r="Q20" s="208">
        <v>3.7179999351501465</v>
      </c>
      <c r="R20" s="208">
        <v>0.3569999933242798</v>
      </c>
      <c r="S20" s="208">
        <v>-1.0069999694824219</v>
      </c>
      <c r="T20" s="208">
        <v>-0.9129999876022339</v>
      </c>
      <c r="U20" s="208">
        <v>-1.6369999647140503</v>
      </c>
      <c r="V20" s="208">
        <v>-1.343000054359436</v>
      </c>
      <c r="W20" s="208">
        <v>-1.7740000486373901</v>
      </c>
      <c r="X20" s="208">
        <v>-1.7949999570846558</v>
      </c>
      <c r="Y20" s="208">
        <v>-1.8370000123977661</v>
      </c>
      <c r="Z20" s="215">
        <f t="shared" si="0"/>
        <v>1.5382500054935615</v>
      </c>
      <c r="AA20" s="151">
        <v>7.670000076293945</v>
      </c>
      <c r="AB20" s="152" t="s">
        <v>443</v>
      </c>
      <c r="AC20" s="2">
        <v>18</v>
      </c>
      <c r="AD20" s="151">
        <v>-2.1619999408721924</v>
      </c>
      <c r="AE20" s="254" t="s">
        <v>358</v>
      </c>
      <c r="AF20" s="1"/>
    </row>
    <row r="21" spans="1:32" ht="11.25" customHeight="1">
      <c r="A21" s="216">
        <v>19</v>
      </c>
      <c r="B21" s="208">
        <v>-2.6440000534057617</v>
      </c>
      <c r="C21" s="208">
        <v>-2.61299991607666</v>
      </c>
      <c r="D21" s="208">
        <v>-2.686000108718872</v>
      </c>
      <c r="E21" s="208">
        <v>-2.885999917984009</v>
      </c>
      <c r="F21" s="208">
        <v>-2.990000009536743</v>
      </c>
      <c r="G21" s="208">
        <v>-2.7909998893737793</v>
      </c>
      <c r="H21" s="208">
        <v>-2.246000051498413</v>
      </c>
      <c r="I21" s="208">
        <v>1.8170000314712524</v>
      </c>
      <c r="J21" s="208">
        <v>5.171000003814697</v>
      </c>
      <c r="K21" s="208">
        <v>6.127999782562256</v>
      </c>
      <c r="L21" s="208">
        <v>6.8420000076293945</v>
      </c>
      <c r="M21" s="208">
        <v>6.504000186920166</v>
      </c>
      <c r="N21" s="208">
        <v>5.788000106811523</v>
      </c>
      <c r="O21" s="208">
        <v>4.5370001792907715</v>
      </c>
      <c r="P21" s="208">
        <v>5.052999973297119</v>
      </c>
      <c r="Q21" s="208">
        <v>2.6989998817443848</v>
      </c>
      <c r="R21" s="208">
        <v>0.4620000123977661</v>
      </c>
      <c r="S21" s="208">
        <v>-0.5350000262260437</v>
      </c>
      <c r="T21" s="208">
        <v>-0.9760000109672546</v>
      </c>
      <c r="U21" s="208">
        <v>-0.5139999985694885</v>
      </c>
      <c r="V21" s="208">
        <v>-0.8709999918937683</v>
      </c>
      <c r="W21" s="208">
        <v>-0.996999979019165</v>
      </c>
      <c r="X21" s="208">
        <v>-0.7450000047683716</v>
      </c>
      <c r="Y21" s="208">
        <v>-0.7979999780654907</v>
      </c>
      <c r="Z21" s="215">
        <f t="shared" si="0"/>
        <v>0.8628750095764796</v>
      </c>
      <c r="AA21" s="151">
        <v>7.670000076293945</v>
      </c>
      <c r="AB21" s="152" t="s">
        <v>427</v>
      </c>
      <c r="AC21" s="2">
        <v>19</v>
      </c>
      <c r="AD21" s="151">
        <v>-3.115999937057495</v>
      </c>
      <c r="AE21" s="254" t="s">
        <v>476</v>
      </c>
      <c r="AF21" s="1"/>
    </row>
    <row r="22" spans="1:32" ht="11.25" customHeight="1">
      <c r="A22" s="224">
        <v>20</v>
      </c>
      <c r="B22" s="210">
        <v>-1.5529999732971191</v>
      </c>
      <c r="C22" s="210">
        <v>-1.5529999732971191</v>
      </c>
      <c r="D22" s="210">
        <v>-1.899999976158142</v>
      </c>
      <c r="E22" s="210">
        <v>-1.8680000305175781</v>
      </c>
      <c r="F22" s="210">
        <v>-2.2880001068115234</v>
      </c>
      <c r="G22" s="210">
        <v>-2.446000099182129</v>
      </c>
      <c r="H22" s="210">
        <v>-2.759999990463257</v>
      </c>
      <c r="I22" s="210">
        <v>-0.11599999666213989</v>
      </c>
      <c r="J22" s="210">
        <v>4.960999965667725</v>
      </c>
      <c r="K22" s="210">
        <v>5.896999835968018</v>
      </c>
      <c r="L22" s="210">
        <v>7.650000095367432</v>
      </c>
      <c r="M22" s="210">
        <v>7.400000095367432</v>
      </c>
      <c r="N22" s="210">
        <v>6.3979997634887695</v>
      </c>
      <c r="O22" s="210">
        <v>6.230999946594238</v>
      </c>
      <c r="P22" s="210">
        <v>5.590000152587891</v>
      </c>
      <c r="Q22" s="210">
        <v>2.615000009536743</v>
      </c>
      <c r="R22" s="210">
        <v>1.0709999799728394</v>
      </c>
      <c r="S22" s="210">
        <v>0.47200000286102295</v>
      </c>
      <c r="T22" s="210">
        <v>0.052000001072883606</v>
      </c>
      <c r="U22" s="210">
        <v>-0.08399999886751175</v>
      </c>
      <c r="V22" s="210">
        <v>-0.2199999988079071</v>
      </c>
      <c r="W22" s="210">
        <v>-0.4620000123977661</v>
      </c>
      <c r="X22" s="210">
        <v>-0.4830000102519989</v>
      </c>
      <c r="Y22" s="210">
        <v>0.020999999716877937</v>
      </c>
      <c r="Z22" s="225">
        <f t="shared" si="0"/>
        <v>1.3593749867286533</v>
      </c>
      <c r="AA22" s="157">
        <v>8.399999618530273</v>
      </c>
      <c r="AB22" s="211" t="s">
        <v>426</v>
      </c>
      <c r="AC22" s="212">
        <v>20</v>
      </c>
      <c r="AD22" s="157">
        <v>-2.875999927520752</v>
      </c>
      <c r="AE22" s="255" t="s">
        <v>477</v>
      </c>
      <c r="AF22" s="1"/>
    </row>
    <row r="23" spans="1:32" ht="11.25" customHeight="1">
      <c r="A23" s="216">
        <v>21</v>
      </c>
      <c r="B23" s="208">
        <v>0.8820000290870667</v>
      </c>
      <c r="C23" s="208">
        <v>1.1759999990463257</v>
      </c>
      <c r="D23" s="208">
        <v>1.3020000457763672</v>
      </c>
      <c r="E23" s="208">
        <v>1.8279999494552612</v>
      </c>
      <c r="F23" s="208">
        <v>1.9119999408721924</v>
      </c>
      <c r="G23" s="208">
        <v>2.0269999504089355</v>
      </c>
      <c r="H23" s="208">
        <v>1.8700000047683716</v>
      </c>
      <c r="I23" s="208">
        <v>2.3429999351501465</v>
      </c>
      <c r="J23" s="208">
        <v>3.1630001068115234</v>
      </c>
      <c r="K23" s="208">
        <v>4.603000164031982</v>
      </c>
      <c r="L23" s="208">
        <v>2.9100000858306885</v>
      </c>
      <c r="M23" s="208">
        <v>2.8580000400543213</v>
      </c>
      <c r="N23" s="208">
        <v>2.7950000762939453</v>
      </c>
      <c r="O23" s="208">
        <v>2.6579999923706055</v>
      </c>
      <c r="P23" s="208">
        <v>2.1429998874664307</v>
      </c>
      <c r="Q23" s="208">
        <v>1.8589999675750732</v>
      </c>
      <c r="R23" s="208">
        <v>1.9220000505447388</v>
      </c>
      <c r="S23" s="208">
        <v>2.5950000286102295</v>
      </c>
      <c r="T23" s="208">
        <v>2.8580000400543213</v>
      </c>
      <c r="U23" s="208">
        <v>3.572999954223633</v>
      </c>
      <c r="V23" s="208">
        <v>3.8459999561309814</v>
      </c>
      <c r="W23" s="208">
        <v>3.930000066757202</v>
      </c>
      <c r="X23" s="208">
        <v>3.3940000534057617</v>
      </c>
      <c r="Y23" s="208">
        <v>3.382999897003174</v>
      </c>
      <c r="Z23" s="215">
        <f t="shared" si="0"/>
        <v>2.57625000923872</v>
      </c>
      <c r="AA23" s="151">
        <v>4.802999973297119</v>
      </c>
      <c r="AB23" s="152" t="s">
        <v>270</v>
      </c>
      <c r="AC23" s="2">
        <v>21</v>
      </c>
      <c r="AD23" s="151">
        <v>-0.010999999940395355</v>
      </c>
      <c r="AE23" s="254" t="s">
        <v>69</v>
      </c>
      <c r="AF23" s="1"/>
    </row>
    <row r="24" spans="1:32" ht="11.25" customHeight="1">
      <c r="A24" s="216">
        <v>22</v>
      </c>
      <c r="B24" s="208">
        <v>3.0360000133514404</v>
      </c>
      <c r="C24" s="208">
        <v>2.815999984741211</v>
      </c>
      <c r="D24" s="208">
        <v>3.056999921798706</v>
      </c>
      <c r="E24" s="208">
        <v>3.0999999046325684</v>
      </c>
      <c r="F24" s="208">
        <v>3.1730000972747803</v>
      </c>
      <c r="G24" s="208">
        <v>1.8799999952316284</v>
      </c>
      <c r="H24" s="208">
        <v>1.4919999837875366</v>
      </c>
      <c r="I24" s="208">
        <v>2.5950000286102295</v>
      </c>
      <c r="J24" s="208">
        <v>5.951000213623047</v>
      </c>
      <c r="K24" s="208">
        <v>7.019999980926514</v>
      </c>
      <c r="L24" s="208">
        <v>7.179999828338623</v>
      </c>
      <c r="M24" s="208">
        <v>7</v>
      </c>
      <c r="N24" s="208">
        <v>5.663000106811523</v>
      </c>
      <c r="O24" s="208">
        <v>5.558000087738037</v>
      </c>
      <c r="P24" s="208">
        <v>5.0329999923706055</v>
      </c>
      <c r="Q24" s="208">
        <v>4.085999965667725</v>
      </c>
      <c r="R24" s="208">
        <v>3.4769999980926514</v>
      </c>
      <c r="S24" s="208">
        <v>2.7939999103546143</v>
      </c>
      <c r="T24" s="208">
        <v>2.6050000190734863</v>
      </c>
      <c r="U24" s="208">
        <v>1.7330000400543213</v>
      </c>
      <c r="V24" s="208">
        <v>0.20999999344348907</v>
      </c>
      <c r="W24" s="208">
        <v>0.7559999823570251</v>
      </c>
      <c r="X24" s="208">
        <v>-1.0709999799728394</v>
      </c>
      <c r="Y24" s="208">
        <v>-1.4270000457763672</v>
      </c>
      <c r="Z24" s="215">
        <f t="shared" si="0"/>
        <v>3.2382083342721066</v>
      </c>
      <c r="AA24" s="151">
        <v>8.1899995803833</v>
      </c>
      <c r="AB24" s="152" t="s">
        <v>180</v>
      </c>
      <c r="AC24" s="2">
        <v>22</v>
      </c>
      <c r="AD24" s="151">
        <v>-1.6790000200271606</v>
      </c>
      <c r="AE24" s="254" t="s">
        <v>478</v>
      </c>
      <c r="AF24" s="1"/>
    </row>
    <row r="25" spans="1:32" ht="11.25" customHeight="1">
      <c r="A25" s="216">
        <v>23</v>
      </c>
      <c r="B25" s="208">
        <v>-2.2139999866485596</v>
      </c>
      <c r="C25" s="208">
        <v>-2.2139999866485596</v>
      </c>
      <c r="D25" s="208">
        <v>-2.4140000343322754</v>
      </c>
      <c r="E25" s="208">
        <v>-2.6760001182556152</v>
      </c>
      <c r="F25" s="208">
        <v>-2.7920000553131104</v>
      </c>
      <c r="G25" s="208">
        <v>-3.065000057220459</v>
      </c>
      <c r="H25" s="208">
        <v>-3.075000047683716</v>
      </c>
      <c r="I25" s="208">
        <v>1.1339999437332153</v>
      </c>
      <c r="J25" s="208">
        <v>4.455999851226807</v>
      </c>
      <c r="K25" s="208">
        <v>5.749000072479248</v>
      </c>
      <c r="L25" s="208">
        <v>6.380000114440918</v>
      </c>
      <c r="M25" s="208">
        <v>6.019999980926514</v>
      </c>
      <c r="N25" s="208">
        <v>5.514999866485596</v>
      </c>
      <c r="O25" s="208">
        <v>4.716000080108643</v>
      </c>
      <c r="P25" s="208">
        <v>2.0789999961853027</v>
      </c>
      <c r="Q25" s="208">
        <v>0.9340000152587891</v>
      </c>
      <c r="R25" s="208">
        <v>0.1469999998807907</v>
      </c>
      <c r="S25" s="208">
        <v>-0.7350000143051147</v>
      </c>
      <c r="T25" s="208">
        <v>-0.15800000727176666</v>
      </c>
      <c r="U25" s="208">
        <v>-0.8709999918937683</v>
      </c>
      <c r="V25" s="208">
        <v>-0.8080000281333923</v>
      </c>
      <c r="W25" s="208">
        <v>-0.9340000152587891</v>
      </c>
      <c r="X25" s="208">
        <v>-1.1970000267028809</v>
      </c>
      <c r="Y25" s="208">
        <v>-1.2699999809265137</v>
      </c>
      <c r="Z25" s="215">
        <f t="shared" si="0"/>
        <v>0.5294583154221376</v>
      </c>
      <c r="AA25" s="151">
        <v>7.329999923706055</v>
      </c>
      <c r="AB25" s="152" t="s">
        <v>377</v>
      </c>
      <c r="AC25" s="2">
        <v>23</v>
      </c>
      <c r="AD25" s="151">
        <v>-3.2750000953674316</v>
      </c>
      <c r="AE25" s="254" t="s">
        <v>368</v>
      </c>
      <c r="AF25" s="1"/>
    </row>
    <row r="26" spans="1:32" ht="11.25" customHeight="1">
      <c r="A26" s="216">
        <v>24</v>
      </c>
      <c r="B26" s="208">
        <v>-1.3539999723434448</v>
      </c>
      <c r="C26" s="208">
        <v>-1.4490000009536743</v>
      </c>
      <c r="D26" s="208">
        <v>-0.041999999433755875</v>
      </c>
      <c r="E26" s="208">
        <v>0.49399998784065247</v>
      </c>
      <c r="F26" s="208">
        <v>0.8190000057220459</v>
      </c>
      <c r="G26" s="208">
        <v>0.7139999866485596</v>
      </c>
      <c r="H26" s="208">
        <v>1.2289999723434448</v>
      </c>
      <c r="I26" s="208">
        <v>2.8369998931884766</v>
      </c>
      <c r="J26" s="208">
        <v>7.409999847412109</v>
      </c>
      <c r="K26" s="208">
        <v>8.479999542236328</v>
      </c>
      <c r="L26" s="208">
        <v>9.579999923706055</v>
      </c>
      <c r="M26" s="208">
        <v>8.670000076293945</v>
      </c>
      <c r="N26" s="208">
        <v>7.949999809265137</v>
      </c>
      <c r="O26" s="208">
        <v>7.190000057220459</v>
      </c>
      <c r="P26" s="208">
        <v>4.191999912261963</v>
      </c>
      <c r="Q26" s="208">
        <v>3.5510001182556152</v>
      </c>
      <c r="R26" s="208">
        <v>1.9110000133514404</v>
      </c>
      <c r="S26" s="208">
        <v>1.5859999656677246</v>
      </c>
      <c r="T26" s="208">
        <v>1.0290000438690186</v>
      </c>
      <c r="U26" s="208">
        <v>1.0709999799728394</v>
      </c>
      <c r="V26" s="208">
        <v>1.6169999837875366</v>
      </c>
      <c r="W26" s="208">
        <v>1.8589999675750732</v>
      </c>
      <c r="X26" s="208">
        <v>1.4279999732971191</v>
      </c>
      <c r="Y26" s="208">
        <v>0.671999990940094</v>
      </c>
      <c r="Z26" s="215">
        <f t="shared" si="0"/>
        <v>2.976833294921865</v>
      </c>
      <c r="AA26" s="151">
        <v>9.890000343322754</v>
      </c>
      <c r="AB26" s="152" t="s">
        <v>128</v>
      </c>
      <c r="AC26" s="2">
        <v>24</v>
      </c>
      <c r="AD26" s="151">
        <v>-1.6480000019073486</v>
      </c>
      <c r="AE26" s="254" t="s">
        <v>411</v>
      </c>
      <c r="AF26" s="1"/>
    </row>
    <row r="27" spans="1:32" ht="11.25" customHeight="1">
      <c r="A27" s="216">
        <v>25</v>
      </c>
      <c r="B27" s="208">
        <v>1.3229999542236328</v>
      </c>
      <c r="C27" s="208">
        <v>1.9429999589920044</v>
      </c>
      <c r="D27" s="208">
        <v>1.7960000038146973</v>
      </c>
      <c r="E27" s="208">
        <v>1.3339999914169312</v>
      </c>
      <c r="F27" s="208">
        <v>1.312999963760376</v>
      </c>
      <c r="G27" s="208">
        <v>1.8170000314712524</v>
      </c>
      <c r="H27" s="208">
        <v>0.020999999716877937</v>
      </c>
      <c r="I27" s="208">
        <v>1.218000054359436</v>
      </c>
      <c r="J27" s="208">
        <v>4.224999904632568</v>
      </c>
      <c r="K27" s="208">
        <v>4.414999961853027</v>
      </c>
      <c r="L27" s="208">
        <v>4.741000175476074</v>
      </c>
      <c r="M27" s="208">
        <v>4.7829999923706055</v>
      </c>
      <c r="N27" s="208">
        <v>4.688000202178955</v>
      </c>
      <c r="O27" s="208">
        <v>4.8979997634887695</v>
      </c>
      <c r="P27" s="208">
        <v>4.730000019073486</v>
      </c>
      <c r="Q27" s="208">
        <v>4.224999904632568</v>
      </c>
      <c r="R27" s="208">
        <v>4.109000205993652</v>
      </c>
      <c r="S27" s="208">
        <v>4.267000198364258</v>
      </c>
      <c r="T27" s="208">
        <v>4.245999813079834</v>
      </c>
      <c r="U27" s="208">
        <v>4.098999977111816</v>
      </c>
      <c r="V27" s="208">
        <v>4.741000175476074</v>
      </c>
      <c r="W27" s="208">
        <v>4.499000072479248</v>
      </c>
      <c r="X27" s="208">
        <v>4.171999931335449</v>
      </c>
      <c r="Y27" s="208">
        <v>4.48799991607666</v>
      </c>
      <c r="Z27" s="215">
        <f t="shared" si="0"/>
        <v>3.420458340474094</v>
      </c>
      <c r="AA27" s="151">
        <v>5.224999904632568</v>
      </c>
      <c r="AB27" s="152" t="s">
        <v>239</v>
      </c>
      <c r="AC27" s="2">
        <v>25</v>
      </c>
      <c r="AD27" s="151">
        <v>-0.1679999977350235</v>
      </c>
      <c r="AE27" s="254" t="s">
        <v>31</v>
      </c>
      <c r="AF27" s="1"/>
    </row>
    <row r="28" spans="1:32" ht="11.25" customHeight="1">
      <c r="A28" s="216">
        <v>26</v>
      </c>
      <c r="B28" s="208">
        <v>3.246999979019165</v>
      </c>
      <c r="C28" s="208">
        <v>3.0999999046325684</v>
      </c>
      <c r="D28" s="208">
        <v>2.7320001125335693</v>
      </c>
      <c r="E28" s="208">
        <v>2.7739999294281006</v>
      </c>
      <c r="F28" s="208">
        <v>2.8269999027252197</v>
      </c>
      <c r="G28" s="208">
        <v>2.7320001125335693</v>
      </c>
      <c r="H28" s="208">
        <v>2.6480000019073486</v>
      </c>
      <c r="I28" s="208">
        <v>2.510999917984009</v>
      </c>
      <c r="J28" s="208">
        <v>4.604000091552734</v>
      </c>
      <c r="K28" s="208">
        <v>5.581999778747559</v>
      </c>
      <c r="L28" s="208">
        <v>6.390999794006348</v>
      </c>
      <c r="M28" s="208">
        <v>6.295000076293945</v>
      </c>
      <c r="N28" s="208">
        <v>5.789000034332275</v>
      </c>
      <c r="O28" s="208">
        <v>5.831999778747559</v>
      </c>
      <c r="P28" s="208">
        <v>5.327000141143799</v>
      </c>
      <c r="Q28" s="208">
        <v>4.64300012588501</v>
      </c>
      <c r="R28" s="208">
        <v>1.9429999589920044</v>
      </c>
      <c r="S28" s="208">
        <v>-0.07400000095367432</v>
      </c>
      <c r="T28" s="208">
        <v>-1.2489999532699585</v>
      </c>
      <c r="U28" s="208">
        <v>-1.2699999809265137</v>
      </c>
      <c r="V28" s="208">
        <v>-1.3329999446868896</v>
      </c>
      <c r="W28" s="208">
        <v>-1.0180000066757202</v>
      </c>
      <c r="X28" s="208">
        <v>-0.5249999761581421</v>
      </c>
      <c r="Y28" s="208">
        <v>-2.119999885559082</v>
      </c>
      <c r="Z28" s="215">
        <f t="shared" si="0"/>
        <v>2.5578333288431168</v>
      </c>
      <c r="AA28" s="151">
        <v>7.239999771118164</v>
      </c>
      <c r="AB28" s="152" t="s">
        <v>369</v>
      </c>
      <c r="AC28" s="2">
        <v>26</v>
      </c>
      <c r="AD28" s="151">
        <v>-2.2249999046325684</v>
      </c>
      <c r="AE28" s="254" t="s">
        <v>72</v>
      </c>
      <c r="AF28" s="1"/>
    </row>
    <row r="29" spans="1:32" ht="11.25" customHeight="1">
      <c r="A29" s="216">
        <v>27</v>
      </c>
      <c r="B29" s="208">
        <v>-0.7139999866485596</v>
      </c>
      <c r="C29" s="208">
        <v>-1.6169999837875366</v>
      </c>
      <c r="D29" s="208">
        <v>-1.722000002861023</v>
      </c>
      <c r="E29" s="208">
        <v>-1.4800000190734863</v>
      </c>
      <c r="F29" s="208">
        <v>-1.4490000009536743</v>
      </c>
      <c r="G29" s="208">
        <v>-1.281000018119812</v>
      </c>
      <c r="H29" s="208">
        <v>-1.2489999532699585</v>
      </c>
      <c r="I29" s="208">
        <v>2.427000045776367</v>
      </c>
      <c r="J29" s="208">
        <v>5.0879998207092285</v>
      </c>
      <c r="K29" s="208">
        <v>6.190999984741211</v>
      </c>
      <c r="L29" s="208">
        <v>7.829999923706055</v>
      </c>
      <c r="M29" s="208">
        <v>7.25</v>
      </c>
      <c r="N29" s="208">
        <v>5.315999984741211</v>
      </c>
      <c r="O29" s="208">
        <v>5.716000080108643</v>
      </c>
      <c r="P29" s="208">
        <v>4.989999771118164</v>
      </c>
      <c r="Q29" s="208">
        <v>2.7730000019073486</v>
      </c>
      <c r="R29" s="208">
        <v>1.5750000476837158</v>
      </c>
      <c r="S29" s="208">
        <v>0.902999997138977</v>
      </c>
      <c r="T29" s="208">
        <v>0.7559999823570251</v>
      </c>
      <c r="U29" s="208">
        <v>0.27300000190734863</v>
      </c>
      <c r="V29" s="208">
        <v>-0.27300000190734863</v>
      </c>
      <c r="W29" s="208">
        <v>-0.28299999237060547</v>
      </c>
      <c r="X29" s="208">
        <v>-0.6610000133514404</v>
      </c>
      <c r="Y29" s="208">
        <v>0.1889999955892563</v>
      </c>
      <c r="Z29" s="215">
        <f t="shared" si="0"/>
        <v>1.6894999860475461</v>
      </c>
      <c r="AA29" s="151">
        <v>8.0600004196167</v>
      </c>
      <c r="AB29" s="152" t="s">
        <v>479</v>
      </c>
      <c r="AC29" s="2">
        <v>27</v>
      </c>
      <c r="AD29" s="151">
        <v>-2.3399999141693115</v>
      </c>
      <c r="AE29" s="254" t="s">
        <v>297</v>
      </c>
      <c r="AF29" s="1"/>
    </row>
    <row r="30" spans="1:32" ht="11.25" customHeight="1">
      <c r="A30" s="216">
        <v>28</v>
      </c>
      <c r="B30" s="208">
        <v>-0.7239999771118164</v>
      </c>
      <c r="C30" s="208">
        <v>-0.9240000247955322</v>
      </c>
      <c r="D30" s="208">
        <v>-1.059999942779541</v>
      </c>
      <c r="E30" s="208">
        <v>-1.059999942779541</v>
      </c>
      <c r="F30" s="208">
        <v>-1.2489999532699585</v>
      </c>
      <c r="G30" s="208">
        <v>-1.2280000448226929</v>
      </c>
      <c r="H30" s="208">
        <v>-1.5429999828338623</v>
      </c>
      <c r="I30" s="208">
        <v>1.4390000104904175</v>
      </c>
      <c r="J30" s="208">
        <v>5.309000015258789</v>
      </c>
      <c r="K30" s="208">
        <v>7.039999961853027</v>
      </c>
      <c r="L30" s="208">
        <v>7.889999866485596</v>
      </c>
      <c r="M30" s="208">
        <v>7.309999942779541</v>
      </c>
      <c r="N30" s="208">
        <v>6.5879998207092285</v>
      </c>
      <c r="O30" s="208">
        <v>7.059999942779541</v>
      </c>
      <c r="P30" s="208">
        <v>6.326000213623047</v>
      </c>
      <c r="Q30" s="208">
        <v>5.547999858856201</v>
      </c>
      <c r="R30" s="208">
        <v>1.805999994277954</v>
      </c>
      <c r="S30" s="208">
        <v>1.8380000591278076</v>
      </c>
      <c r="T30" s="208">
        <v>2.374000072479248</v>
      </c>
      <c r="U30" s="208">
        <v>1.3650000095367432</v>
      </c>
      <c r="V30" s="208">
        <v>0.17800000309944153</v>
      </c>
      <c r="W30" s="208">
        <v>-0.5139999985694885</v>
      </c>
      <c r="X30" s="208">
        <v>-0.08399999886751175</v>
      </c>
      <c r="Y30" s="208">
        <v>-1.9210000038146973</v>
      </c>
      <c r="Z30" s="215">
        <f t="shared" si="0"/>
        <v>2.1568333292379975</v>
      </c>
      <c r="AA30" s="151">
        <v>8.329999923706055</v>
      </c>
      <c r="AB30" s="152" t="s">
        <v>479</v>
      </c>
      <c r="AC30" s="2">
        <v>28</v>
      </c>
      <c r="AD30" s="151">
        <v>-2.078000068664551</v>
      </c>
      <c r="AE30" s="254" t="s">
        <v>39</v>
      </c>
      <c r="AF30" s="1"/>
    </row>
    <row r="31" spans="1:32" ht="11.25" customHeight="1">
      <c r="A31" s="216">
        <v>29</v>
      </c>
      <c r="B31" s="208">
        <v>-1.7000000476837158</v>
      </c>
      <c r="C31" s="208">
        <v>-1.8259999752044678</v>
      </c>
      <c r="D31" s="208">
        <v>-1.3539999723434448</v>
      </c>
      <c r="E31" s="208">
        <v>-1.1019999980926514</v>
      </c>
      <c r="F31" s="208">
        <v>-1.7430000305175781</v>
      </c>
      <c r="G31" s="208">
        <v>-2.2669999599456787</v>
      </c>
      <c r="H31" s="208">
        <v>-2.6029999256134033</v>
      </c>
      <c r="I31" s="208">
        <v>-0.7979999780654907</v>
      </c>
      <c r="J31" s="208">
        <v>2.7950000762939453</v>
      </c>
      <c r="K31" s="208">
        <v>4.624000072479248</v>
      </c>
      <c r="L31" s="208">
        <v>4.875999927520752</v>
      </c>
      <c r="M31" s="208">
        <v>4.001999855041504</v>
      </c>
      <c r="N31" s="208">
        <v>3.802999973297119</v>
      </c>
      <c r="O31" s="208">
        <v>4.244999885559082</v>
      </c>
      <c r="P31" s="208">
        <v>4.392000198364258</v>
      </c>
      <c r="Q31" s="208">
        <v>3.5929999351501465</v>
      </c>
      <c r="R31" s="208">
        <v>2.63700008392334</v>
      </c>
      <c r="S31" s="208">
        <v>1.4600000381469727</v>
      </c>
      <c r="T31" s="208">
        <v>1.6180000305175781</v>
      </c>
      <c r="U31" s="208">
        <v>1.0820000171661377</v>
      </c>
      <c r="V31" s="208">
        <v>1.6390000581741333</v>
      </c>
      <c r="W31" s="208">
        <v>1.8589999675750732</v>
      </c>
      <c r="X31" s="208">
        <v>3.5409998893737793</v>
      </c>
      <c r="Y31" s="208">
        <v>2.2060000896453857</v>
      </c>
      <c r="Z31" s="215">
        <f t="shared" si="0"/>
        <v>1.4574583421150844</v>
      </c>
      <c r="AA31" s="151">
        <v>5.434000015258789</v>
      </c>
      <c r="AB31" s="152" t="s">
        <v>359</v>
      </c>
      <c r="AC31" s="2">
        <v>29</v>
      </c>
      <c r="AD31" s="151">
        <v>-2.885999917984009</v>
      </c>
      <c r="AE31" s="254" t="s">
        <v>480</v>
      </c>
      <c r="AF31" s="1"/>
    </row>
    <row r="32" spans="1:32" ht="11.25" customHeight="1">
      <c r="A32" s="216">
        <v>30</v>
      </c>
      <c r="B32" s="208">
        <v>1.5019999742507935</v>
      </c>
      <c r="C32" s="208">
        <v>1.6390000581741333</v>
      </c>
      <c r="D32" s="208">
        <v>0.8299999833106995</v>
      </c>
      <c r="E32" s="208">
        <v>0.3889999985694885</v>
      </c>
      <c r="F32" s="208">
        <v>-0.22100000083446503</v>
      </c>
      <c r="G32" s="208">
        <v>-1.0390000343322754</v>
      </c>
      <c r="H32" s="208">
        <v>-0.4099999964237213</v>
      </c>
      <c r="I32" s="208">
        <v>2.437999963760376</v>
      </c>
      <c r="J32" s="208">
        <v>5.025000095367432</v>
      </c>
      <c r="K32" s="208">
        <v>6.918000221252441</v>
      </c>
      <c r="L32" s="208">
        <v>7.349999904632568</v>
      </c>
      <c r="M32" s="208">
        <v>5.959000110626221</v>
      </c>
      <c r="N32" s="208">
        <v>3.7179999351501465</v>
      </c>
      <c r="O32" s="208">
        <v>4.980999946594238</v>
      </c>
      <c r="P32" s="208">
        <v>6.758999824523926</v>
      </c>
      <c r="Q32" s="208">
        <v>5.453999996185303</v>
      </c>
      <c r="R32" s="208">
        <v>2.552999973297119</v>
      </c>
      <c r="S32" s="208">
        <v>1.9329999685287476</v>
      </c>
      <c r="T32" s="208">
        <v>1.3969999551773071</v>
      </c>
      <c r="U32" s="208">
        <v>0.5040000081062317</v>
      </c>
      <c r="V32" s="208">
        <v>-0.2630000114440918</v>
      </c>
      <c r="W32" s="208">
        <v>-1.6799999475479126</v>
      </c>
      <c r="X32" s="208">
        <v>-2.1519999504089355</v>
      </c>
      <c r="Y32" s="208">
        <v>-1.9520000219345093</v>
      </c>
      <c r="Z32" s="215">
        <f t="shared" si="0"/>
        <v>2.151333331440886</v>
      </c>
      <c r="AA32" s="151">
        <v>8.350000381469727</v>
      </c>
      <c r="AB32" s="152" t="s">
        <v>354</v>
      </c>
      <c r="AC32" s="2">
        <v>30</v>
      </c>
      <c r="AD32" s="151">
        <v>-2.4660000801086426</v>
      </c>
      <c r="AE32" s="254" t="s">
        <v>481</v>
      </c>
      <c r="AF32" s="1"/>
    </row>
    <row r="33" spans="1:32" ht="11.25" customHeight="1">
      <c r="A33" s="216">
        <v>31</v>
      </c>
      <c r="B33" s="208">
        <v>-2.8970000743865967</v>
      </c>
      <c r="C33" s="208">
        <v>-3.378999948501587</v>
      </c>
      <c r="D33" s="208">
        <v>-3.5789999961853027</v>
      </c>
      <c r="E33" s="208">
        <v>-3.684000015258789</v>
      </c>
      <c r="F33" s="208">
        <v>-3.98799991607666</v>
      </c>
      <c r="G33" s="208">
        <v>-4.156000137329102</v>
      </c>
      <c r="H33" s="208">
        <v>-3.9779999256134033</v>
      </c>
      <c r="I33" s="208">
        <v>-0.010999999940395355</v>
      </c>
      <c r="J33" s="208">
        <v>2.196000099182129</v>
      </c>
      <c r="K33" s="208">
        <v>4.0879998207092285</v>
      </c>
      <c r="L33" s="208">
        <v>5.159999847412109</v>
      </c>
      <c r="M33" s="208">
        <v>3.8550000190734863</v>
      </c>
      <c r="N33" s="208">
        <v>3.3510000705718994</v>
      </c>
      <c r="O33" s="208">
        <v>4.676000118255615</v>
      </c>
      <c r="P33" s="208">
        <v>3.2669999599456787</v>
      </c>
      <c r="Q33" s="208">
        <v>1.2289999723434448</v>
      </c>
      <c r="R33" s="208">
        <v>-0.5770000219345093</v>
      </c>
      <c r="S33" s="208">
        <v>-0.8289999961853027</v>
      </c>
      <c r="T33" s="208">
        <v>-1.0809999704360962</v>
      </c>
      <c r="U33" s="208">
        <v>-1.1970000267028809</v>
      </c>
      <c r="V33" s="208">
        <v>-1.406999945640564</v>
      </c>
      <c r="W33" s="208">
        <v>-1.5219999551773071</v>
      </c>
      <c r="X33" s="208">
        <v>-1.5429999828338623</v>
      </c>
      <c r="Y33" s="208">
        <v>-1.5119999647140503</v>
      </c>
      <c r="Z33" s="215">
        <f t="shared" si="0"/>
        <v>-0.3132499987259507</v>
      </c>
      <c r="AA33" s="151">
        <v>5.644000053405762</v>
      </c>
      <c r="AB33" s="152" t="s">
        <v>482</v>
      </c>
      <c r="AC33" s="2">
        <v>31</v>
      </c>
      <c r="AD33" s="151">
        <v>-4.186999797821045</v>
      </c>
      <c r="AE33" s="254" t="s">
        <v>483</v>
      </c>
      <c r="AF33" s="1"/>
    </row>
    <row r="34" spans="1:32" ht="15" customHeight="1">
      <c r="A34" s="217" t="s">
        <v>10</v>
      </c>
      <c r="B34" s="218">
        <f aca="true" t="shared" si="1" ref="B34:Q34">AVERAGE(B3:B33)</f>
        <v>0.9433225662477555</v>
      </c>
      <c r="C34" s="218">
        <f t="shared" si="1"/>
        <v>0.7022903302023488</v>
      </c>
      <c r="D34" s="218">
        <f t="shared" si="1"/>
        <v>0.6623225720419038</v>
      </c>
      <c r="E34" s="218">
        <f t="shared" si="1"/>
        <v>0.6133225848597865</v>
      </c>
      <c r="F34" s="218">
        <f t="shared" si="1"/>
        <v>0.7115806538251138</v>
      </c>
      <c r="G34" s="218">
        <f t="shared" si="1"/>
        <v>0.5622258119044765</v>
      </c>
      <c r="H34" s="218">
        <f t="shared" si="1"/>
        <v>0.6197419244075014</v>
      </c>
      <c r="I34" s="218">
        <f t="shared" si="1"/>
        <v>2.998322544799697</v>
      </c>
      <c r="J34" s="218">
        <f t="shared" si="1"/>
        <v>5.706096795297438</v>
      </c>
      <c r="K34" s="218">
        <f t="shared" si="1"/>
        <v>6.838580646822529</v>
      </c>
      <c r="L34" s="218">
        <f t="shared" si="1"/>
        <v>7.497419318845195</v>
      </c>
      <c r="M34" s="218">
        <f t="shared" si="1"/>
        <v>7.044387071363388</v>
      </c>
      <c r="N34" s="218">
        <f t="shared" si="1"/>
        <v>6.415354813298872</v>
      </c>
      <c r="O34" s="218">
        <f t="shared" si="1"/>
        <v>6.111709694708547</v>
      </c>
      <c r="P34" s="218">
        <f t="shared" si="1"/>
        <v>5.534677413202101</v>
      </c>
      <c r="Q34" s="218">
        <f t="shared" si="1"/>
        <v>4.3218386750067435</v>
      </c>
      <c r="R34" s="218">
        <f>AVERAGE(R3:R33)</f>
        <v>2.777193565041788</v>
      </c>
      <c r="S34" s="218">
        <f aca="true" t="shared" si="2" ref="S34:Y34">AVERAGE(S3:S33)</f>
        <v>2.1198387177240465</v>
      </c>
      <c r="T34" s="218">
        <f t="shared" si="2"/>
        <v>1.8825161284016025</v>
      </c>
      <c r="U34" s="218">
        <f t="shared" si="2"/>
        <v>1.8620967665506947</v>
      </c>
      <c r="V34" s="218">
        <f t="shared" si="2"/>
        <v>1.5949999973658593</v>
      </c>
      <c r="W34" s="218">
        <f t="shared" si="2"/>
        <v>1.4019677494802782</v>
      </c>
      <c r="X34" s="218">
        <f t="shared" si="2"/>
        <v>1.1224838713965108</v>
      </c>
      <c r="Y34" s="218">
        <f t="shared" si="2"/>
        <v>0.8408387039577768</v>
      </c>
      <c r="Z34" s="218">
        <f>AVERAGE(B3:Y33)</f>
        <v>2.953547038197998</v>
      </c>
      <c r="AA34" s="219">
        <f>(AVERAGE(最高))</f>
        <v>8.415032279106878</v>
      </c>
      <c r="AB34" s="220"/>
      <c r="AC34" s="221"/>
      <c r="AD34" s="219">
        <f>(AVERAGE(最低))</f>
        <v>-1.1511290191162018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1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23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15.079999923706055</v>
      </c>
      <c r="C46" s="3">
        <v>2</v>
      </c>
      <c r="D46" s="159" t="s">
        <v>462</v>
      </c>
      <c r="E46" s="198"/>
      <c r="F46" s="156"/>
      <c r="G46" s="157">
        <f>MIN(最低)</f>
        <v>-4.186999797821045</v>
      </c>
      <c r="H46" s="3">
        <v>31</v>
      </c>
      <c r="I46" s="256" t="s">
        <v>483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484</v>
      </c>
      <c r="B1" s="5"/>
      <c r="C1" s="6"/>
      <c r="D1" s="6"/>
      <c r="E1" s="6"/>
      <c r="F1" s="6"/>
      <c r="G1" s="6"/>
      <c r="H1" s="5"/>
      <c r="I1" s="178">
        <f>'1月'!Z1</f>
        <v>2001</v>
      </c>
      <c r="J1" s="177" t="s">
        <v>2</v>
      </c>
      <c r="K1" s="176" t="str">
        <f>("（平成"&amp;TEXT((I1-1988),"0")&amp;"年）")</f>
        <v>（平成13年）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485</v>
      </c>
      <c r="C3" s="15" t="s">
        <v>486</v>
      </c>
      <c r="D3" s="15" t="s">
        <v>487</v>
      </c>
      <c r="E3" s="15" t="s">
        <v>488</v>
      </c>
      <c r="F3" s="15" t="s">
        <v>489</v>
      </c>
      <c r="G3" s="15" t="s">
        <v>490</v>
      </c>
      <c r="H3" s="15" t="s">
        <v>491</v>
      </c>
      <c r="I3" s="15" t="s">
        <v>492</v>
      </c>
      <c r="J3" s="15" t="s">
        <v>493</v>
      </c>
      <c r="K3" s="15" t="s">
        <v>494</v>
      </c>
      <c r="L3" s="15" t="s">
        <v>495</v>
      </c>
      <c r="M3" s="16" t="s">
        <v>496</v>
      </c>
      <c r="N3" s="7"/>
    </row>
    <row r="4" spans="1:14" ht="18" customHeight="1">
      <c r="A4" s="17" t="s">
        <v>497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/>
      <c r="C5" s="23">
        <f>'2月'!Z3</f>
        <v>2.5828999996185305</v>
      </c>
      <c r="D5" s="23">
        <f>'3月'!Z3</f>
        <v>2.6780833217004933</v>
      </c>
      <c r="E5" s="23">
        <f>'4月'!Z3</f>
        <v>1.4582083304412663</v>
      </c>
      <c r="F5" s="23">
        <f>'5月'!Z3</f>
        <v>6.150916705528895</v>
      </c>
      <c r="G5" s="23">
        <f>'6月'!Z3</f>
        <v>17.702500025431316</v>
      </c>
      <c r="H5" s="23">
        <f>'7月'!Z3</f>
        <v>24.72958318392436</v>
      </c>
      <c r="I5" s="23">
        <f>'8月'!Z3</f>
        <v>23.829999844233196</v>
      </c>
      <c r="J5" s="23">
        <f>'9月'!Z3</f>
        <v>19.914166688919067</v>
      </c>
      <c r="K5" s="23">
        <f>'10月'!Z3</f>
        <v>16.112499992052715</v>
      </c>
      <c r="L5" s="23">
        <f>'11月'!Z3</f>
        <v>12.90625003973643</v>
      </c>
      <c r="M5" s="24">
        <f>'12月'!Z3</f>
        <v>5.086875048776467</v>
      </c>
      <c r="N5" s="7"/>
    </row>
    <row r="6" spans="1:14" ht="18" customHeight="1">
      <c r="A6" s="25">
        <v>2</v>
      </c>
      <c r="B6" s="26"/>
      <c r="C6" s="27">
        <f>'2月'!Z4</f>
        <v>-0.6669999955532452</v>
      </c>
      <c r="D6" s="27">
        <f>'3月'!Z4</f>
        <v>0.9303750128019601</v>
      </c>
      <c r="E6" s="27">
        <f>'4月'!Z4</f>
        <v>7.080791686971982</v>
      </c>
      <c r="F6" s="27">
        <f>'5月'!Z4</f>
        <v>6.965833365917206</v>
      </c>
      <c r="G6" s="27">
        <f>'6月'!Z4</f>
        <v>16.43916662534078</v>
      </c>
      <c r="H6" s="27">
        <f>'7月'!Z4</f>
        <v>21.482916673024494</v>
      </c>
      <c r="I6" s="27">
        <f>'8月'!Z4</f>
        <v>20.825416723887127</v>
      </c>
      <c r="J6" s="27">
        <f>'9月'!Z4</f>
        <v>19.267916679382324</v>
      </c>
      <c r="K6" s="27">
        <f>'10月'!Z4</f>
        <v>18.229999860127766</v>
      </c>
      <c r="L6" s="27">
        <f>'11月'!Z4</f>
        <v>13.395416657129923</v>
      </c>
      <c r="M6" s="28">
        <f>'12月'!Z4</f>
        <v>7.274791677792867</v>
      </c>
      <c r="N6" s="7"/>
    </row>
    <row r="7" spans="1:14" ht="18" customHeight="1">
      <c r="A7" s="25">
        <v>3</v>
      </c>
      <c r="B7" s="26"/>
      <c r="C7" s="27">
        <f>'2月'!Z5</f>
        <v>-0.08674999947349231</v>
      </c>
      <c r="D7" s="27">
        <f>'3月'!Z5</f>
        <v>2.286374998589357</v>
      </c>
      <c r="E7" s="27">
        <f>'4月'!Z5</f>
        <v>9.088083416223526</v>
      </c>
      <c r="F7" s="27">
        <f>'5月'!Z5</f>
        <v>8.019666691621145</v>
      </c>
      <c r="G7" s="27">
        <f>'6月'!Z5</f>
        <v>18.18958346048991</v>
      </c>
      <c r="H7" s="27">
        <f>'7月'!Z5</f>
        <v>24.96083339055379</v>
      </c>
      <c r="I7" s="27">
        <f>'8月'!Z5</f>
        <v>23.177916447321575</v>
      </c>
      <c r="J7" s="27">
        <f>'9月'!Z5</f>
        <v>19.61874993642171</v>
      </c>
      <c r="K7" s="27">
        <f>'10月'!Z5</f>
        <v>15.273750066757202</v>
      </c>
      <c r="L7" s="27">
        <f>'11月'!Z5</f>
        <v>13.074583411216736</v>
      </c>
      <c r="M7" s="28">
        <f>'12月'!Z5</f>
        <v>7.824374973773956</v>
      </c>
      <c r="N7" s="7"/>
    </row>
    <row r="8" spans="1:14" ht="18" customHeight="1">
      <c r="A8" s="25">
        <v>4</v>
      </c>
      <c r="B8" s="26"/>
      <c r="C8" s="27">
        <f>'2月'!Z6</f>
        <v>-0.6347083443154892</v>
      </c>
      <c r="D8" s="27">
        <f>'3月'!Z6</f>
        <v>5.66154164634645</v>
      </c>
      <c r="E8" s="27">
        <f>'4月'!Z6</f>
        <v>5.8220833738644915</v>
      </c>
      <c r="F8" s="27">
        <f>'5月'!Z6</f>
        <v>8.360249916712442</v>
      </c>
      <c r="G8" s="27">
        <f>'6月'!Z6</f>
        <v>19.67833348115285</v>
      </c>
      <c r="H8" s="27">
        <f>'7月'!Z6</f>
        <v>25.823333342870075</v>
      </c>
      <c r="I8" s="27">
        <f>'8月'!Z6</f>
        <v>23.528333346048992</v>
      </c>
      <c r="J8" s="27">
        <f>'9月'!Z6</f>
        <v>18.61583336194356</v>
      </c>
      <c r="K8" s="27">
        <f>'10月'!Z6</f>
        <v>14.233333428700766</v>
      </c>
      <c r="L8" s="27">
        <f>'11月'!Z6</f>
        <v>8.794333348671595</v>
      </c>
      <c r="M8" s="28">
        <f>'12月'!Z6</f>
        <v>5.13054163257281</v>
      </c>
      <c r="N8" s="7"/>
    </row>
    <row r="9" spans="1:14" ht="18" customHeight="1">
      <c r="A9" s="25">
        <v>5</v>
      </c>
      <c r="B9" s="26"/>
      <c r="C9" s="27">
        <f>'2月'!Z7</f>
        <v>1.7611249880865216</v>
      </c>
      <c r="D9" s="27">
        <f>'3月'!Z7</f>
        <v>2.4028750133390226</v>
      </c>
      <c r="E9" s="27">
        <f>'4月'!Z7</f>
        <v>9.204791698604822</v>
      </c>
      <c r="F9" s="27">
        <f>'5月'!Z7</f>
        <v>11.241249998410543</v>
      </c>
      <c r="G9" s="27">
        <f>'6月'!Z7</f>
        <v>19.254166801770527</v>
      </c>
      <c r="H9" s="27">
        <f>'7月'!Z7</f>
        <v>25.386666536331177</v>
      </c>
      <c r="I9" s="27">
        <f>'8月'!Z7</f>
        <v>19.701249917348225</v>
      </c>
      <c r="J9" s="27">
        <f>'9月'!Z7</f>
        <v>18.33624990781148</v>
      </c>
      <c r="K9" s="27">
        <f>'10月'!Z7</f>
        <v>15.675833304723104</v>
      </c>
      <c r="L9" s="27">
        <f>'11月'!Z7</f>
        <v>10.791874984900156</v>
      </c>
      <c r="M9" s="28">
        <f>'12月'!Z7</f>
        <v>5.89262496928374</v>
      </c>
      <c r="N9" s="7"/>
    </row>
    <row r="10" spans="1:14" ht="18" customHeight="1">
      <c r="A10" s="25">
        <v>6</v>
      </c>
      <c r="B10" s="26"/>
      <c r="C10" s="27">
        <f>'2月'!Z8</f>
        <v>2.3334166475882134</v>
      </c>
      <c r="D10" s="27">
        <f>'3月'!Z8</f>
        <v>4.196999997210999</v>
      </c>
      <c r="E10" s="27">
        <f>'4月'!Z8</f>
        <v>10.011541644732157</v>
      </c>
      <c r="F10" s="27">
        <f>'5月'!Z8</f>
        <v>14.984166582425436</v>
      </c>
      <c r="G10" s="27">
        <f>'6月'!Z8</f>
        <v>17.24625015258789</v>
      </c>
      <c r="H10" s="27">
        <f>'7月'!Z8</f>
        <v>23.909166653951008</v>
      </c>
      <c r="I10" s="27">
        <f>'8月'!Z8</f>
        <v>19.66125003496806</v>
      </c>
      <c r="J10" s="27">
        <f>'9月'!Z8</f>
        <v>17.631249984105427</v>
      </c>
      <c r="K10" s="27">
        <f>'10月'!Z8</f>
        <v>16.072500030199688</v>
      </c>
      <c r="L10" s="27">
        <f>'11月'!Z8</f>
        <v>14.020000020662943</v>
      </c>
      <c r="M10" s="28">
        <f>'12月'!Z8</f>
        <v>6.1836250225702925</v>
      </c>
      <c r="N10" s="7"/>
    </row>
    <row r="11" spans="1:14" ht="18" customHeight="1">
      <c r="A11" s="25">
        <v>7</v>
      </c>
      <c r="B11" s="26"/>
      <c r="C11" s="27">
        <f>'2月'!Z9</f>
        <v>-0.09408332935223977</v>
      </c>
      <c r="D11" s="27">
        <f>'3月'!Z9</f>
        <v>5.175916659335296</v>
      </c>
      <c r="E11" s="27">
        <f>'4月'!Z9</f>
        <v>10.53041668732961</v>
      </c>
      <c r="F11" s="27">
        <f>'5月'!Z9</f>
        <v>17.763333280881245</v>
      </c>
      <c r="G11" s="27">
        <f>'6月'!Z9</f>
        <v>17.140833457310993</v>
      </c>
      <c r="H11" s="27">
        <f>'7月'!Z9</f>
        <v>19.641249895095825</v>
      </c>
      <c r="I11" s="27">
        <f>'8月'!Z9</f>
        <v>19.62625002861023</v>
      </c>
      <c r="J11" s="27">
        <f>'9月'!Z9</f>
        <v>19.570833444595337</v>
      </c>
      <c r="K11" s="27">
        <f>'10月'!Z9</f>
        <v>15.117916782697042</v>
      </c>
      <c r="L11" s="27">
        <f>'11月'!Z9</f>
        <v>7.609916706879933</v>
      </c>
      <c r="M11" s="28">
        <f>'12月'!Z9</f>
        <v>3.2039999775588512</v>
      </c>
      <c r="N11" s="7"/>
    </row>
    <row r="12" spans="1:14" ht="18" customHeight="1">
      <c r="A12" s="25">
        <v>8</v>
      </c>
      <c r="B12" s="26"/>
      <c r="C12" s="27">
        <f>'2月'!Z10</f>
        <v>0.17095833209653696</v>
      </c>
      <c r="D12" s="27">
        <f>'3月'!Z10</f>
        <v>0.766333349669973</v>
      </c>
      <c r="E12" s="27">
        <f>'4月'!Z10</f>
        <v>11.830000003178915</v>
      </c>
      <c r="F12" s="27">
        <f>'5月'!Z10</f>
        <v>16.487500071525574</v>
      </c>
      <c r="G12" s="27">
        <f>'6月'!Z10</f>
        <v>16.545416593551636</v>
      </c>
      <c r="H12" s="27">
        <f>'7月'!Z10</f>
        <v>20.78124984105428</v>
      </c>
      <c r="I12" s="27">
        <f>'8月'!Z10</f>
        <v>20.021250168482464</v>
      </c>
      <c r="J12" s="27">
        <f>'9月'!Z10</f>
        <v>22.516666730244953</v>
      </c>
      <c r="K12" s="27">
        <f>'10月'!Z10</f>
        <v>14.205833395322164</v>
      </c>
      <c r="L12" s="27">
        <f>'11月'!Z10</f>
        <v>8.692875017722448</v>
      </c>
      <c r="M12" s="28">
        <f>'12月'!Z10</f>
        <v>2.641666683057944</v>
      </c>
      <c r="N12" s="7"/>
    </row>
    <row r="13" spans="1:14" ht="18" customHeight="1">
      <c r="A13" s="25">
        <v>9</v>
      </c>
      <c r="B13" s="26"/>
      <c r="C13" s="27">
        <f>'2月'!Z11</f>
        <v>-2.0412500308205686</v>
      </c>
      <c r="D13" s="27">
        <f>'3月'!Z11</f>
        <v>-1.054208321807285</v>
      </c>
      <c r="E13" s="27">
        <f>'4月'!Z11</f>
        <v>13.279166579246521</v>
      </c>
      <c r="F13" s="27">
        <f>'5月'!Z11</f>
        <v>15.354583263397217</v>
      </c>
      <c r="G13" s="27">
        <f>'6月'!Z11</f>
        <v>16.825416723887127</v>
      </c>
      <c r="H13" s="27">
        <f>'7月'!Z11</f>
        <v>21.595833381017048</v>
      </c>
      <c r="I13" s="27">
        <f>'8月'!Z11</f>
        <v>22.490000009536743</v>
      </c>
      <c r="J13" s="27">
        <f>'9月'!Z11</f>
        <v>23.21708337465922</v>
      </c>
      <c r="K13" s="27">
        <f>'10月'!Z11</f>
        <v>15.790416598320007</v>
      </c>
      <c r="L13" s="27">
        <f>'11月'!Z11</f>
        <v>10.348750034968058</v>
      </c>
      <c r="M13" s="28">
        <f>'12月'!Z11</f>
        <v>3.248791673531135</v>
      </c>
      <c r="N13" s="7"/>
    </row>
    <row r="14" spans="1:14" ht="18" customHeight="1">
      <c r="A14" s="29">
        <v>10</v>
      </c>
      <c r="B14" s="30"/>
      <c r="C14" s="31">
        <f>'2月'!Z12</f>
        <v>1.5265833685795467</v>
      </c>
      <c r="D14" s="31">
        <f>'3月'!Z12</f>
        <v>1.3901666907283168</v>
      </c>
      <c r="E14" s="31">
        <f>'4月'!Z12</f>
        <v>13.916666666666666</v>
      </c>
      <c r="F14" s="31">
        <f>'5月'!Z12</f>
        <v>14.93625009059906</v>
      </c>
      <c r="G14" s="31">
        <f>'6月'!Z12</f>
        <v>17.55374999841054</v>
      </c>
      <c r="H14" s="31">
        <f>'7月'!Z12</f>
        <v>22.31999985376994</v>
      </c>
      <c r="I14" s="31">
        <f>'8月'!Z12</f>
        <v>24.78500008583069</v>
      </c>
      <c r="J14" s="31">
        <f>'9月'!Z12</f>
        <v>23.130416711171467</v>
      </c>
      <c r="K14" s="31">
        <f>'10月'!Z12</f>
        <v>15.205833276112875</v>
      </c>
      <c r="L14" s="31">
        <f>'11月'!Z12</f>
        <v>8.690583328406015</v>
      </c>
      <c r="M14" s="32">
        <f>'12月'!Z12</f>
        <v>1.3422083016484976</v>
      </c>
      <c r="N14" s="7"/>
    </row>
    <row r="15" spans="1:14" ht="18" customHeight="1">
      <c r="A15" s="21">
        <v>11</v>
      </c>
      <c r="B15" s="22"/>
      <c r="C15" s="23">
        <f>'2月'!Z13</f>
        <v>0.20770833330849806</v>
      </c>
      <c r="D15" s="23">
        <f>'3月'!Z13</f>
        <v>0.3008333320418994</v>
      </c>
      <c r="E15" s="23">
        <f>'4月'!Z13</f>
        <v>14.90624996026357</v>
      </c>
      <c r="F15" s="23">
        <f>'5月'!Z13</f>
        <v>13.056666731834412</v>
      </c>
      <c r="G15" s="23">
        <f>'6月'!Z13</f>
        <v>17.72125005722046</v>
      </c>
      <c r="H15" s="23">
        <f>'7月'!Z13</f>
        <v>24.46916691462199</v>
      </c>
      <c r="I15" s="23">
        <f>'8月'!Z13</f>
        <v>22.53583327929179</v>
      </c>
      <c r="J15" s="23">
        <f>'9月'!Z13</f>
        <v>22.66125003496806</v>
      </c>
      <c r="K15" s="23">
        <f>'10月'!Z13</f>
        <v>18.2837499777476</v>
      </c>
      <c r="L15" s="23">
        <f>'11月'!Z13</f>
        <v>8.033125023047129</v>
      </c>
      <c r="M15" s="24">
        <f>'12月'!Z13</f>
        <v>0.8201666582996646</v>
      </c>
      <c r="N15" s="7"/>
    </row>
    <row r="16" spans="1:14" ht="18" customHeight="1">
      <c r="A16" s="25">
        <v>12</v>
      </c>
      <c r="B16" s="26"/>
      <c r="C16" s="27">
        <f>'2月'!Z14</f>
        <v>-1.795916672796011</v>
      </c>
      <c r="D16" s="27">
        <f>'3月'!Z14</f>
        <v>0.2536666615245243</v>
      </c>
      <c r="E16" s="27">
        <f>'4月'!Z14</f>
        <v>13.678000191847483</v>
      </c>
      <c r="F16" s="27">
        <f>'5月'!Z14</f>
        <v>15.192083378632864</v>
      </c>
      <c r="G16" s="27">
        <f>'6月'!Z14</f>
        <v>15.226666728655497</v>
      </c>
      <c r="H16" s="27">
        <f>'7月'!Z14</f>
        <v>27.768333276112873</v>
      </c>
      <c r="I16" s="27">
        <f>'8月'!Z14</f>
        <v>19.949999888737995</v>
      </c>
      <c r="J16" s="27">
        <f>'9月'!Z14</f>
        <v>22.612499952316284</v>
      </c>
      <c r="K16" s="27">
        <f>'10月'!Z14</f>
        <v>16.68375011285146</v>
      </c>
      <c r="L16" s="27">
        <f>'11月'!Z14</f>
        <v>7.885166625181834</v>
      </c>
      <c r="M16" s="28">
        <f>'12月'!Z14</f>
        <v>1.4543333277106285</v>
      </c>
      <c r="N16" s="7"/>
    </row>
    <row r="17" spans="1:14" ht="18" customHeight="1">
      <c r="A17" s="25">
        <v>13</v>
      </c>
      <c r="B17" s="26"/>
      <c r="C17" s="27">
        <f>'2月'!Z15</f>
        <v>-0.6995416836192211</v>
      </c>
      <c r="D17" s="27">
        <f>'3月'!Z15</f>
        <v>0.07620831951498985</v>
      </c>
      <c r="E17" s="27">
        <f>'4月'!Z15</f>
        <v>9.987416684627533</v>
      </c>
      <c r="F17" s="27">
        <f>'5月'!Z15</f>
        <v>16.87541671593984</v>
      </c>
      <c r="G17" s="27">
        <f>'6月'!Z15</f>
        <v>17.908750136693318</v>
      </c>
      <c r="H17" s="27">
        <f>'7月'!Z15</f>
        <v>26.81166648864746</v>
      </c>
      <c r="I17" s="27">
        <f>'8月'!Z15</f>
        <v>20.46499991416931</v>
      </c>
      <c r="J17" s="27">
        <f>'9月'!Z15</f>
        <v>21.204583247502644</v>
      </c>
      <c r="K17" s="27">
        <f>'10月'!Z15</f>
        <v>14.857083241144815</v>
      </c>
      <c r="L17" s="27">
        <f>'11月'!Z15</f>
        <v>6.126249998807907</v>
      </c>
      <c r="M17" s="28">
        <f>'12月'!Z15</f>
        <v>6.607083290815353</v>
      </c>
      <c r="N17" s="7"/>
    </row>
    <row r="18" spans="1:14" ht="18" customHeight="1">
      <c r="A18" s="25">
        <v>14</v>
      </c>
      <c r="B18" s="26"/>
      <c r="C18" s="27">
        <f>'2月'!Z16</f>
        <v>-2.907500024574498</v>
      </c>
      <c r="D18" s="27">
        <f>'3月'!Z16</f>
        <v>3.727666586637497</v>
      </c>
      <c r="E18" s="27">
        <f>'4月'!Z16</f>
        <v>11.11599999666214</v>
      </c>
      <c r="F18" s="27">
        <f>'5月'!Z16</f>
        <v>18.212916771570843</v>
      </c>
      <c r="G18" s="27">
        <f>'6月'!Z16</f>
        <v>15.892083287239075</v>
      </c>
      <c r="H18" s="27">
        <f>'7月'!Z16</f>
        <v>26.09708325068156</v>
      </c>
      <c r="I18" s="27">
        <f>'8月'!Z16</f>
        <v>23.93416651089986</v>
      </c>
      <c r="J18" s="27">
        <f>'9月'!Z16</f>
        <v>21.117083311080933</v>
      </c>
      <c r="K18" s="27">
        <f>'10月'!Z16</f>
        <v>14.210416674613953</v>
      </c>
      <c r="L18" s="27">
        <f>'11月'!Z16</f>
        <v>6.530541737874349</v>
      </c>
      <c r="M18" s="28">
        <f>'12月'!Z16</f>
        <v>4.293333326776822</v>
      </c>
      <c r="N18" s="7"/>
    </row>
    <row r="19" spans="1:14" ht="18" customHeight="1">
      <c r="A19" s="25">
        <v>15</v>
      </c>
      <c r="B19" s="26"/>
      <c r="C19" s="27">
        <f>'2月'!Z17</f>
        <v>-2.5277083286394677</v>
      </c>
      <c r="D19" s="27">
        <f>'3月'!Z17</f>
        <v>8.750416646401087</v>
      </c>
      <c r="E19" s="27">
        <f>'4月'!Z17</f>
        <v>10.923083305358887</v>
      </c>
      <c r="F19" s="27">
        <f>'5月'!Z17</f>
        <v>18.796666820844013</v>
      </c>
      <c r="G19" s="27">
        <f>'6月'!Z17</f>
        <v>14.795833349227905</v>
      </c>
      <c r="H19" s="27">
        <f>'7月'!Z17</f>
        <v>26.74500028292338</v>
      </c>
      <c r="I19" s="27">
        <f>'8月'!Z17</f>
        <v>22.59333332379659</v>
      </c>
      <c r="J19" s="27">
        <f>'9月'!Z17</f>
        <v>22.598750114440918</v>
      </c>
      <c r="K19" s="27">
        <f>'10月'!Z17</f>
        <v>12.75000007947286</v>
      </c>
      <c r="L19" s="27">
        <f>'11月'!Z17</f>
        <v>6.159833346803983</v>
      </c>
      <c r="M19" s="28">
        <f>'12月'!Z17</f>
        <v>1.0264999854067962</v>
      </c>
      <c r="N19" s="7"/>
    </row>
    <row r="20" spans="1:14" ht="18" customHeight="1">
      <c r="A20" s="25">
        <v>16</v>
      </c>
      <c r="B20" s="26"/>
      <c r="C20" s="27">
        <f>'2月'!Z18</f>
        <v>0.9269166591887673</v>
      </c>
      <c r="D20" s="27">
        <f>'3月'!Z18</f>
        <v>2.919583340485891</v>
      </c>
      <c r="E20" s="27">
        <f>'4月'!Z18</f>
        <v>11.193124930063883</v>
      </c>
      <c r="F20" s="27">
        <f>'5月'!Z18</f>
        <v>16.086249947547913</v>
      </c>
      <c r="G20" s="27">
        <f>'6月'!Z18</f>
        <v>15.027083396911621</v>
      </c>
      <c r="H20" s="27">
        <f>'7月'!Z18</f>
        <v>27.360833326975506</v>
      </c>
      <c r="I20" s="27">
        <f>'8月'!Z18</f>
        <v>21.618750015894573</v>
      </c>
      <c r="J20" s="27">
        <f>'9月'!Z18</f>
        <v>21.37708330154419</v>
      </c>
      <c r="K20" s="27">
        <f>'10月'!Z18</f>
        <v>14.701249917348227</v>
      </c>
      <c r="L20" s="27">
        <f>'11月'!Z18</f>
        <v>8.181625048319498</v>
      </c>
      <c r="M20" s="28">
        <f>'12月'!Z18</f>
        <v>0.9508749923358361</v>
      </c>
      <c r="N20" s="7"/>
    </row>
    <row r="21" spans="1:14" ht="18" customHeight="1">
      <c r="A21" s="25">
        <v>17</v>
      </c>
      <c r="B21" s="26"/>
      <c r="C21" s="27">
        <f>'2月'!Z19</f>
        <v>-1.2776250125219424</v>
      </c>
      <c r="D21" s="27">
        <f>'3月'!Z19</f>
        <v>6.011541722963254</v>
      </c>
      <c r="E21" s="27">
        <f>'4月'!Z19</f>
        <v>15.141666769981384</v>
      </c>
      <c r="F21" s="27">
        <f>'5月'!Z19</f>
        <v>12.727791666984558</v>
      </c>
      <c r="G21" s="27">
        <f>'6月'!Z19</f>
        <v>18.076666752497356</v>
      </c>
      <c r="H21" s="27">
        <f>'7月'!Z19</f>
        <v>25.869166771570843</v>
      </c>
      <c r="I21" s="27">
        <f>'8月'!Z19</f>
        <v>20.84625005722046</v>
      </c>
      <c r="J21" s="27">
        <f>'9月'!Z19</f>
        <v>20.637500047683716</v>
      </c>
      <c r="K21" s="27">
        <f>'10月'!Z19</f>
        <v>14.630416631698608</v>
      </c>
      <c r="L21" s="27">
        <f>'11月'!Z19</f>
        <v>9.21254167954127</v>
      </c>
      <c r="M21" s="28">
        <f>'12月'!Z19</f>
        <v>2.3767500271399817</v>
      </c>
      <c r="N21" s="7"/>
    </row>
    <row r="22" spans="1:14" ht="18" customHeight="1">
      <c r="A22" s="25">
        <v>18</v>
      </c>
      <c r="B22" s="26"/>
      <c r="C22" s="27">
        <f>'2月'!Z20</f>
        <v>3.2390416838849583</v>
      </c>
      <c r="D22" s="27">
        <f>'3月'!Z20</f>
        <v>6.632041692733765</v>
      </c>
      <c r="E22" s="27">
        <f>'4月'!Z20</f>
        <v>13.93708328406016</v>
      </c>
      <c r="F22" s="27">
        <f>'5月'!Z20</f>
        <v>17.112500031789143</v>
      </c>
      <c r="G22" s="27">
        <f>'6月'!Z20</f>
        <v>21.144583463668823</v>
      </c>
      <c r="H22" s="27">
        <f>'7月'!Z20</f>
        <v>21.950416723887127</v>
      </c>
      <c r="I22" s="27">
        <f>'8月'!Z20</f>
        <v>18.87041672070821</v>
      </c>
      <c r="J22" s="27">
        <f>'9月'!Z20</f>
        <v>22.387083450953167</v>
      </c>
      <c r="K22" s="27">
        <f>'10月'!Z20</f>
        <v>10.120833357175192</v>
      </c>
      <c r="L22" s="27">
        <f>'11月'!Z20</f>
        <v>6.984708329041799</v>
      </c>
      <c r="M22" s="28">
        <f>'12月'!Z20</f>
        <v>1.5382500054935615</v>
      </c>
      <c r="N22" s="7"/>
    </row>
    <row r="23" spans="1:14" ht="18" customHeight="1">
      <c r="A23" s="25">
        <v>19</v>
      </c>
      <c r="B23" s="26"/>
      <c r="C23" s="27">
        <f>'2月'!Z21</f>
        <v>2.722374990892907</v>
      </c>
      <c r="D23" s="27">
        <f>'3月'!Z21</f>
        <v>8.537125011285147</v>
      </c>
      <c r="E23" s="27">
        <f>'4月'!Z21</f>
        <v>12.854583342870077</v>
      </c>
      <c r="F23" s="27">
        <f>'5月'!Z21</f>
        <v>17.330000042915344</v>
      </c>
      <c r="G23" s="27">
        <f>'6月'!Z21</f>
        <v>21.74291682243347</v>
      </c>
      <c r="H23" s="27">
        <f>'7月'!Z21</f>
        <v>21.109583218892414</v>
      </c>
      <c r="I23" s="27">
        <f>'8月'!Z21</f>
        <v>18.81374975045522</v>
      </c>
      <c r="J23" s="27">
        <f>'9月'!Z21</f>
        <v>20.694166739781696</v>
      </c>
      <c r="K23" s="27">
        <f>'10月'!Z21</f>
        <v>8.96170832713445</v>
      </c>
      <c r="L23" s="27">
        <f>'11月'!Z21</f>
        <v>6.109791686137517</v>
      </c>
      <c r="M23" s="28">
        <f>'12月'!Z21</f>
        <v>0.8628750095764796</v>
      </c>
      <c r="N23" s="7"/>
    </row>
    <row r="24" spans="1:14" ht="18" customHeight="1">
      <c r="A24" s="29">
        <v>20</v>
      </c>
      <c r="B24" s="30"/>
      <c r="C24" s="31">
        <f>'2月'!Z22</f>
        <v>1.031749968106548</v>
      </c>
      <c r="D24" s="31">
        <f>'3月'!Z22</f>
        <v>10.016958365837732</v>
      </c>
      <c r="E24" s="31">
        <f>'4月'!Z22</f>
        <v>13.3133331934611</v>
      </c>
      <c r="F24" s="31">
        <f>'5月'!Z22</f>
        <v>17.764583349227905</v>
      </c>
      <c r="G24" s="31">
        <f>'6月'!Z22</f>
        <v>18.204166730244953</v>
      </c>
      <c r="H24" s="31">
        <f>'7月'!Z22</f>
        <v>22.87541667620341</v>
      </c>
      <c r="I24" s="31">
        <f>'8月'!Z22</f>
        <v>20.416250069936115</v>
      </c>
      <c r="J24" s="31">
        <f>'9月'!Z22</f>
        <v>17.9087499777476</v>
      </c>
      <c r="K24" s="31">
        <f>'10月'!Z22</f>
        <v>10.183666606744131</v>
      </c>
      <c r="L24" s="31">
        <f>'11月'!Z22</f>
        <v>6.795916646718979</v>
      </c>
      <c r="M24" s="32">
        <f>'12月'!Z22</f>
        <v>1.3593749867286533</v>
      </c>
      <c r="N24" s="7"/>
    </row>
    <row r="25" spans="1:14" ht="18" customHeight="1">
      <c r="A25" s="21">
        <v>21</v>
      </c>
      <c r="B25" s="22"/>
      <c r="C25" s="23">
        <f>'2月'!Z23</f>
        <v>5.066416726137201</v>
      </c>
      <c r="D25" s="23">
        <f>'3月'!Z23</f>
        <v>10.301833351453146</v>
      </c>
      <c r="E25" s="23">
        <f>'4月'!Z23</f>
        <v>6.393791675567627</v>
      </c>
      <c r="F25" s="23">
        <f>'5月'!Z23</f>
        <v>17.912916620572407</v>
      </c>
      <c r="G25" s="23">
        <f>'6月'!Z23</f>
        <v>14.693749944368998</v>
      </c>
      <c r="H25" s="23">
        <f>'7月'!Z23</f>
        <v>25.91333317756653</v>
      </c>
      <c r="I25" s="23">
        <f>'8月'!Z23</f>
        <v>21.24458336830139</v>
      </c>
      <c r="J25" s="23">
        <f>'9月'!Z23</f>
        <v>15.631666501363119</v>
      </c>
      <c r="K25" s="23">
        <f>'10月'!Z23</f>
        <v>12.418749809265137</v>
      </c>
      <c r="L25" s="23">
        <f>'11月'!Z23</f>
        <v>7.400416702032089</v>
      </c>
      <c r="M25" s="24">
        <f>'12月'!Z23</f>
        <v>2.57625000923872</v>
      </c>
      <c r="N25" s="7"/>
    </row>
    <row r="26" spans="1:14" ht="18" customHeight="1">
      <c r="A26" s="25">
        <v>22</v>
      </c>
      <c r="B26" s="26"/>
      <c r="C26" s="27">
        <f>'2月'!Z24</f>
        <v>6.800541718800862</v>
      </c>
      <c r="D26" s="27">
        <f>'3月'!Z24</f>
        <v>9.865416665871939</v>
      </c>
      <c r="E26" s="27">
        <f>'4月'!Z24</f>
        <v>9.102124939362207</v>
      </c>
      <c r="F26" s="27">
        <f>'5月'!Z24</f>
        <v>16.24166663487752</v>
      </c>
      <c r="G26" s="27">
        <f>'6月'!Z24</f>
        <v>16.176666537920635</v>
      </c>
      <c r="H26" s="27">
        <f>'7月'!Z24</f>
        <v>26.618750015894573</v>
      </c>
      <c r="I26" s="27">
        <f>'8月'!Z24</f>
        <v>23.139166593551636</v>
      </c>
      <c r="J26" s="27">
        <f>'9月'!Z24</f>
        <v>10.850000023841858</v>
      </c>
      <c r="K26" s="27">
        <f>'10月'!Z24</f>
        <v>15.036666711171469</v>
      </c>
      <c r="L26" s="27">
        <f>'11月'!Z24</f>
        <v>8.527166664600372</v>
      </c>
      <c r="M26" s="28">
        <f>'12月'!Z24</f>
        <v>3.2382083342721066</v>
      </c>
      <c r="N26" s="7"/>
    </row>
    <row r="27" spans="1:14" ht="18" customHeight="1">
      <c r="A27" s="25">
        <v>23</v>
      </c>
      <c r="B27" s="26"/>
      <c r="C27" s="27">
        <f>'2月'!Z25</f>
        <v>7.231583272417386</v>
      </c>
      <c r="D27" s="27">
        <f>'3月'!Z25</f>
        <v>8.121291677157084</v>
      </c>
      <c r="E27" s="27">
        <f>'4月'!Z25</f>
        <v>8.709333308351537</v>
      </c>
      <c r="F27" s="27">
        <f>'5月'!Z25</f>
        <v>17.03124976158142</v>
      </c>
      <c r="G27" s="27">
        <f>'6月'!Z25</f>
        <v>20.40916681289673</v>
      </c>
      <c r="H27" s="27">
        <f>'7月'!Z25</f>
        <v>27.789999802907307</v>
      </c>
      <c r="I27" s="27">
        <f>'8月'!Z25</f>
        <v>24.075833320617676</v>
      </c>
      <c r="J27" s="27">
        <f>'9月'!Z25</f>
        <v>12.07666673262914</v>
      </c>
      <c r="K27" s="27">
        <f>'10月'!Z25</f>
        <v>16.80666669209798</v>
      </c>
      <c r="L27" s="27">
        <f>'11月'!Z25</f>
        <v>8.896458327770233</v>
      </c>
      <c r="M27" s="28">
        <f>'12月'!Z25</f>
        <v>0.5294583154221376</v>
      </c>
      <c r="N27" s="7"/>
    </row>
    <row r="28" spans="1:14" ht="18" customHeight="1">
      <c r="A28" s="25">
        <v>24</v>
      </c>
      <c r="B28" s="26"/>
      <c r="C28" s="27">
        <f>'2月'!Z26</f>
        <v>1.6231666677631438</v>
      </c>
      <c r="D28" s="27">
        <f>'3月'!Z26</f>
        <v>10.878583351771036</v>
      </c>
      <c r="E28" s="27">
        <f>'4月'!Z26</f>
        <v>12.53500004609426</v>
      </c>
      <c r="F28" s="27">
        <f>'5月'!Z26</f>
        <v>16.72250000635783</v>
      </c>
      <c r="G28" s="27">
        <f>'6月'!Z26</f>
        <v>21.547916650772095</v>
      </c>
      <c r="H28" s="27">
        <f>'7月'!Z26</f>
        <v>27.55999994277954</v>
      </c>
      <c r="I28" s="27">
        <f>'8月'!Z26</f>
        <v>23.446250200271606</v>
      </c>
      <c r="J28" s="27">
        <f>'9月'!Z26</f>
        <v>14.34374988079071</v>
      </c>
      <c r="K28" s="27">
        <f>'10月'!Z26</f>
        <v>14.442916790644327</v>
      </c>
      <c r="L28" s="27">
        <f>'11月'!Z26</f>
        <v>8.840583284695944</v>
      </c>
      <c r="M28" s="28">
        <f>'12月'!Z26</f>
        <v>2.976833294921865</v>
      </c>
      <c r="N28" s="7"/>
    </row>
    <row r="29" spans="1:14" ht="18" customHeight="1">
      <c r="A29" s="25">
        <v>25</v>
      </c>
      <c r="B29" s="26"/>
      <c r="C29" s="27">
        <f>'2月'!Z27</f>
        <v>0.5671666644824048</v>
      </c>
      <c r="D29" s="27">
        <f>'3月'!Z27</f>
        <v>11.105416715145111</v>
      </c>
      <c r="E29" s="27">
        <f>'4月'!Z27</f>
        <v>8.11962503194809</v>
      </c>
      <c r="F29" s="27">
        <f>'5月'!Z27</f>
        <v>17.877083381017048</v>
      </c>
      <c r="G29" s="27">
        <f>'6月'!Z27</f>
        <v>21.62708322207133</v>
      </c>
      <c r="H29" s="27">
        <f>'7月'!Z27</f>
        <v>24.573333422342937</v>
      </c>
      <c r="I29" s="27">
        <f>'8月'!Z27</f>
        <v>21.976666688919067</v>
      </c>
      <c r="J29" s="27">
        <f>'9月'!Z27</f>
        <v>15.021666646003723</v>
      </c>
      <c r="K29" s="27">
        <f>'10月'!Z27</f>
        <v>13.043749968210856</v>
      </c>
      <c r="L29" s="27">
        <f>'11月'!Z27</f>
        <v>10.467583318551382</v>
      </c>
      <c r="M29" s="28">
        <f>'12月'!Z27</f>
        <v>3.420458340474094</v>
      </c>
      <c r="N29" s="7"/>
    </row>
    <row r="30" spans="1:14" ht="18" customHeight="1">
      <c r="A30" s="25">
        <v>26</v>
      </c>
      <c r="B30" s="26"/>
      <c r="C30" s="27">
        <f>'2月'!Z28</f>
        <v>-0.04699999373406172</v>
      </c>
      <c r="D30" s="27">
        <f>'3月'!Z28</f>
        <v>8.773583322763443</v>
      </c>
      <c r="E30" s="27">
        <f>'4月'!Z28</f>
        <v>8.407541632652283</v>
      </c>
      <c r="F30" s="27">
        <f>'5月'!Z28</f>
        <v>19.008749961853027</v>
      </c>
      <c r="G30" s="27">
        <f>'6月'!Z28</f>
        <v>22.791666746139526</v>
      </c>
      <c r="H30" s="27">
        <f>'7月'!Z28</f>
        <v>21.7483332157135</v>
      </c>
      <c r="I30" s="27">
        <f>'8月'!Z28</f>
        <v>22.47291660308838</v>
      </c>
      <c r="J30" s="27">
        <f>'9月'!Z28</f>
        <v>17.068750103314716</v>
      </c>
      <c r="K30" s="27">
        <f>'10月'!Z28</f>
        <v>11.435416718324026</v>
      </c>
      <c r="L30" s="27">
        <f>'11月'!Z28</f>
        <v>6.274708370367686</v>
      </c>
      <c r="M30" s="28">
        <f>'12月'!Z28</f>
        <v>2.5578333288431168</v>
      </c>
      <c r="N30" s="7"/>
    </row>
    <row r="31" spans="1:14" ht="18" customHeight="1">
      <c r="A31" s="25">
        <v>27</v>
      </c>
      <c r="B31" s="26"/>
      <c r="C31" s="27">
        <f>'2月'!Z29</f>
        <v>2.867124984661738</v>
      </c>
      <c r="D31" s="27">
        <f>'3月'!Z29</f>
        <v>5.326124964592357</v>
      </c>
      <c r="E31" s="27">
        <f>'4月'!Z29</f>
        <v>11.776250064373016</v>
      </c>
      <c r="F31" s="27">
        <f>'5月'!Z29</f>
        <v>15.739583412806192</v>
      </c>
      <c r="G31" s="27">
        <f>'6月'!Z29</f>
        <v>22.508333444595337</v>
      </c>
      <c r="H31" s="27">
        <f>'7月'!Z29</f>
        <v>20.5962499777476</v>
      </c>
      <c r="I31" s="27">
        <f>'8月'!Z29</f>
        <v>21.50541655222575</v>
      </c>
      <c r="J31" s="27">
        <f>'9月'!Z29</f>
        <v>18.146666367848713</v>
      </c>
      <c r="K31" s="27">
        <f>'10月'!Z29</f>
        <v>11.623333295186361</v>
      </c>
      <c r="L31" s="27">
        <f>'11月'!Z29</f>
        <v>4.085875038057566</v>
      </c>
      <c r="M31" s="28">
        <f>'12月'!Z29</f>
        <v>1.6894999860475461</v>
      </c>
      <c r="N31" s="7"/>
    </row>
    <row r="32" spans="1:14" ht="18" customHeight="1">
      <c r="A32" s="25">
        <v>28</v>
      </c>
      <c r="B32" s="26"/>
      <c r="C32" s="27">
        <f>'2月'!Z30</f>
        <v>6.182750056187312</v>
      </c>
      <c r="D32" s="27">
        <f>'3月'!Z30</f>
        <v>5.796458274126053</v>
      </c>
      <c r="E32" s="27">
        <f>'4月'!Z30</f>
        <v>15.03208327293396</v>
      </c>
      <c r="F32" s="27">
        <f>'5月'!Z30</f>
        <v>14.323749899864197</v>
      </c>
      <c r="G32" s="27">
        <f>'6月'!Z30</f>
        <v>22.206666628519695</v>
      </c>
      <c r="H32" s="27">
        <f>'7月'!Z30</f>
        <v>18.87875008583069</v>
      </c>
      <c r="I32" s="27">
        <f>'8月'!Z30</f>
        <v>21.5954167842865</v>
      </c>
      <c r="J32" s="27">
        <f>'9月'!Z30</f>
        <v>14.943750301996866</v>
      </c>
      <c r="K32" s="27">
        <f>'10月'!Z30</f>
        <v>13.8429168065389</v>
      </c>
      <c r="L32" s="27">
        <f>'11月'!Z30</f>
        <v>5.729416643579801</v>
      </c>
      <c r="M32" s="28">
        <f>'12月'!Z30</f>
        <v>2.1568333292379975</v>
      </c>
      <c r="N32" s="7"/>
    </row>
    <row r="33" spans="1:14" ht="18" customHeight="1">
      <c r="A33" s="25">
        <v>29</v>
      </c>
      <c r="B33" s="26"/>
      <c r="C33" s="27"/>
      <c r="D33" s="27">
        <f>'3月'!Z31</f>
        <v>2.1542499847710133</v>
      </c>
      <c r="E33" s="27">
        <f>'4月'!Z31</f>
        <v>15.996250033378601</v>
      </c>
      <c r="F33" s="27">
        <f>'5月'!Z31</f>
        <v>16.21875007947286</v>
      </c>
      <c r="G33" s="27">
        <f>'6月'!Z31</f>
        <v>22.09333324432373</v>
      </c>
      <c r="H33" s="27">
        <f>'7月'!Z31</f>
        <v>19.523749987284344</v>
      </c>
      <c r="I33" s="27">
        <f>'8月'!Z31</f>
        <v>21.009999990463257</v>
      </c>
      <c r="J33" s="27">
        <f>'9月'!Z31</f>
        <v>11.901249965031942</v>
      </c>
      <c r="K33" s="27">
        <f>'10月'!Z31</f>
        <v>14.536250074704489</v>
      </c>
      <c r="L33" s="27">
        <f>'11月'!Z31</f>
        <v>8.300291617711386</v>
      </c>
      <c r="M33" s="28">
        <f>'12月'!Z31</f>
        <v>1.4574583421150844</v>
      </c>
      <c r="N33" s="7"/>
    </row>
    <row r="34" spans="1:14" ht="18" customHeight="1">
      <c r="A34" s="25">
        <v>30</v>
      </c>
      <c r="B34" s="26"/>
      <c r="C34" s="27"/>
      <c r="D34" s="27">
        <f>'3月'!Z32</f>
        <v>2.836916659027338</v>
      </c>
      <c r="E34" s="27">
        <f>'4月'!Z32</f>
        <v>10.724833369255066</v>
      </c>
      <c r="F34" s="27">
        <f>'5月'!Z32</f>
        <v>17.464999834696453</v>
      </c>
      <c r="G34" s="27">
        <f>'6月'!Z32</f>
        <v>22.017499844233196</v>
      </c>
      <c r="H34" s="27">
        <f>'7月'!Z32</f>
        <v>24.587916533152264</v>
      </c>
      <c r="I34" s="27">
        <f>'8月'!Z32</f>
        <v>20.262083053588867</v>
      </c>
      <c r="J34" s="27">
        <f>'9月'!Z32</f>
        <v>15.25166662534078</v>
      </c>
      <c r="K34" s="27">
        <f>'10月'!Z32</f>
        <v>10.535000006357828</v>
      </c>
      <c r="L34" s="27">
        <f>'11月'!Z32</f>
        <v>9.994083325068155</v>
      </c>
      <c r="M34" s="28">
        <f>'12月'!Z32</f>
        <v>2.151333331440886</v>
      </c>
      <c r="N34" s="7"/>
    </row>
    <row r="35" spans="1:14" ht="18" customHeight="1">
      <c r="A35" s="33">
        <v>31</v>
      </c>
      <c r="B35" s="34"/>
      <c r="C35" s="35"/>
      <c r="D35" s="35">
        <f>'3月'!Z33</f>
        <v>-0.13291666470468044</v>
      </c>
      <c r="E35" s="35"/>
      <c r="F35" s="35">
        <f>'5月'!Z33</f>
        <v>17.987916549046833</v>
      </c>
      <c r="G35" s="35"/>
      <c r="H35" s="35">
        <f>'7月'!Z33</f>
        <v>25.078333457310993</v>
      </c>
      <c r="I35" s="35">
        <f>'8月'!Z33</f>
        <v>20.039166847864788</v>
      </c>
      <c r="J35" s="35"/>
      <c r="K35" s="35">
        <f>'10月'!Z33</f>
        <v>11.461666663487753</v>
      </c>
      <c r="L35" s="35"/>
      <c r="M35" s="36">
        <f>'12月'!Z33</f>
        <v>-0.3132499987259507</v>
      </c>
      <c r="N35" s="7"/>
    </row>
    <row r="36" spans="1:14" ht="18" customHeight="1">
      <c r="A36" s="179" t="s">
        <v>10</v>
      </c>
      <c r="B36" s="180"/>
      <c r="C36" s="181">
        <f>AVERAGE(C5:C35)</f>
        <v>1.216515773085744</v>
      </c>
      <c r="D36" s="181">
        <f aca="true" t="shared" si="0" ref="D36:M36">AVERAGE(D5:D35)</f>
        <v>4.731853495139169</v>
      </c>
      <c r="E36" s="181">
        <f t="shared" si="0"/>
        <v>10.86897083734576</v>
      </c>
      <c r="F36" s="181">
        <f t="shared" si="0"/>
        <v>15.15960617956295</v>
      </c>
      <c r="G36" s="181">
        <f t="shared" si="0"/>
        <v>18.61291670401891</v>
      </c>
      <c r="H36" s="181">
        <f t="shared" si="0"/>
        <v>24.017943525827057</v>
      </c>
      <c r="I36" s="181">
        <f t="shared" si="0"/>
        <v>21.56315858517923</v>
      </c>
      <c r="J36" s="181">
        <f t="shared" si="0"/>
        <v>18.675125004847846</v>
      </c>
      <c r="K36" s="181">
        <f t="shared" si="0"/>
        <v>14.080133070868827</v>
      </c>
      <c r="L36" s="181">
        <f t="shared" si="0"/>
        <v>8.628688898806773</v>
      </c>
      <c r="M36" s="182">
        <f t="shared" si="0"/>
        <v>2.953547038197998</v>
      </c>
      <c r="N36" s="7"/>
    </row>
    <row r="37" spans="1:14" ht="18" customHeight="1">
      <c r="A37" s="37" t="s">
        <v>498</v>
      </c>
      <c r="B37" s="38"/>
      <c r="C37" s="39">
        <f>AVERAGE(C5:C14)</f>
        <v>0.48511916364543134</v>
      </c>
      <c r="D37" s="39">
        <f aca="true" t="shared" si="1" ref="D37:M37">AVERAGE(D5:D14)</f>
        <v>2.443445836791459</v>
      </c>
      <c r="E37" s="39">
        <f t="shared" si="1"/>
        <v>9.222175008725996</v>
      </c>
      <c r="F37" s="39">
        <f t="shared" si="1"/>
        <v>12.026374996701877</v>
      </c>
      <c r="G37" s="39">
        <f t="shared" si="1"/>
        <v>17.657541731993355</v>
      </c>
      <c r="H37" s="39">
        <f t="shared" si="1"/>
        <v>23.0630832751592</v>
      </c>
      <c r="I37" s="39">
        <f t="shared" si="1"/>
        <v>21.764666660626727</v>
      </c>
      <c r="J37" s="39">
        <f t="shared" si="1"/>
        <v>20.181916681925454</v>
      </c>
      <c r="K37" s="39">
        <f t="shared" si="1"/>
        <v>15.591791673501334</v>
      </c>
      <c r="L37" s="39">
        <f t="shared" si="1"/>
        <v>10.832458355029424</v>
      </c>
      <c r="M37" s="40">
        <f t="shared" si="1"/>
        <v>4.782949996056656</v>
      </c>
      <c r="N37" s="7"/>
    </row>
    <row r="38" spans="1:14" ht="18" customHeight="1">
      <c r="A38" s="41" t="s">
        <v>499</v>
      </c>
      <c r="B38" s="42"/>
      <c r="C38" s="43">
        <f>AVERAGE(C15:C24)</f>
        <v>-0.10805000867694614</v>
      </c>
      <c r="D38" s="43">
        <f aca="true" t="shared" si="2" ref="D38:M38">AVERAGE(D15:D24)</f>
        <v>4.7226041679425785</v>
      </c>
      <c r="E38" s="43">
        <f t="shared" si="2"/>
        <v>12.705054165919623</v>
      </c>
      <c r="F38" s="43">
        <f t="shared" si="2"/>
        <v>16.315487545728683</v>
      </c>
      <c r="G38" s="43">
        <f t="shared" si="2"/>
        <v>17.57400007247925</v>
      </c>
      <c r="H38" s="43">
        <f t="shared" si="2"/>
        <v>25.105666693051653</v>
      </c>
      <c r="I38" s="43">
        <f t="shared" si="2"/>
        <v>21.004374953111014</v>
      </c>
      <c r="J38" s="43">
        <f t="shared" si="2"/>
        <v>21.31987501780192</v>
      </c>
      <c r="K38" s="43">
        <f t="shared" si="2"/>
        <v>13.538287492593128</v>
      </c>
      <c r="L38" s="43">
        <f t="shared" si="2"/>
        <v>7.201950012147426</v>
      </c>
      <c r="M38" s="44">
        <f t="shared" si="2"/>
        <v>2.1289541610283775</v>
      </c>
      <c r="N38" s="7"/>
    </row>
    <row r="39" spans="1:14" ht="18" customHeight="1">
      <c r="A39" s="45" t="s">
        <v>500</v>
      </c>
      <c r="B39" s="46"/>
      <c r="C39" s="47">
        <f>AVERAGEA(C25:C35)</f>
        <v>3.7864687620894983</v>
      </c>
      <c r="D39" s="47">
        <f aca="true" t="shared" si="3" ref="D39:M39">AVERAGEA(D25:D35)</f>
        <v>6.820632572906712</v>
      </c>
      <c r="E39" s="47">
        <f t="shared" si="3"/>
        <v>10.679683337391666</v>
      </c>
      <c r="F39" s="47">
        <f t="shared" si="3"/>
        <v>16.957196922013253</v>
      </c>
      <c r="G39" s="47">
        <f t="shared" si="3"/>
        <v>20.607208307584123</v>
      </c>
      <c r="H39" s="47">
        <f t="shared" si="3"/>
        <v>23.89715905623002</v>
      </c>
      <c r="I39" s="47">
        <f t="shared" si="3"/>
        <v>21.887954545743536</v>
      </c>
      <c r="J39" s="47">
        <f t="shared" si="3"/>
        <v>14.52358331481616</v>
      </c>
      <c r="K39" s="47">
        <f t="shared" si="3"/>
        <v>13.198484866908101</v>
      </c>
      <c r="L39" s="47">
        <f t="shared" si="3"/>
        <v>7.851658329243461</v>
      </c>
      <c r="M39" s="48">
        <f t="shared" si="3"/>
        <v>2.040083328480691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501</v>
      </c>
      <c r="B1" s="50"/>
      <c r="C1" s="50"/>
      <c r="D1" s="50"/>
      <c r="E1" s="50"/>
      <c r="F1" s="50"/>
      <c r="G1" s="51"/>
      <c r="H1" s="51"/>
      <c r="I1" s="175">
        <f>'1月'!Z1</f>
        <v>2001</v>
      </c>
      <c r="J1" s="174" t="s">
        <v>2</v>
      </c>
      <c r="K1" s="173" t="str">
        <f>("（平成"&amp;TEXT((I1-1988),"0")&amp;"年）")</f>
        <v>（平成13年）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485</v>
      </c>
      <c r="C3" s="60" t="s">
        <v>486</v>
      </c>
      <c r="D3" s="60" t="s">
        <v>487</v>
      </c>
      <c r="E3" s="60" t="s">
        <v>488</v>
      </c>
      <c r="F3" s="60" t="s">
        <v>489</v>
      </c>
      <c r="G3" s="60" t="s">
        <v>490</v>
      </c>
      <c r="H3" s="60" t="s">
        <v>491</v>
      </c>
      <c r="I3" s="60" t="s">
        <v>492</v>
      </c>
      <c r="J3" s="60" t="s">
        <v>493</v>
      </c>
      <c r="K3" s="60" t="s">
        <v>494</v>
      </c>
      <c r="L3" s="60" t="s">
        <v>495</v>
      </c>
      <c r="M3" s="61" t="s">
        <v>496</v>
      </c>
      <c r="N3" s="52"/>
    </row>
    <row r="4" spans="1:14" ht="16.5" customHeight="1">
      <c r="A4" s="62" t="s">
        <v>497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/>
      <c r="C5" s="68">
        <f>'2月'!AA3</f>
        <v>3.625999927520752</v>
      </c>
      <c r="D5" s="68">
        <f>'3月'!AA3</f>
        <v>6.48799991607666</v>
      </c>
      <c r="E5" s="68">
        <f>'4月'!AA3</f>
        <v>8.699999809265137</v>
      </c>
      <c r="F5" s="68">
        <f>'5月'!AA3</f>
        <v>10.670000076293945</v>
      </c>
      <c r="G5" s="68">
        <f>'6月'!AA3</f>
        <v>24.979999542236328</v>
      </c>
      <c r="H5" s="68">
        <f>'7月'!AA3</f>
        <v>33.38999938964844</v>
      </c>
      <c r="I5" s="68">
        <f>'8月'!AA3</f>
        <v>31.25</v>
      </c>
      <c r="J5" s="68">
        <f>'9月'!AA3</f>
        <v>25.90999984741211</v>
      </c>
      <c r="K5" s="68">
        <f>'10月'!AA3</f>
        <v>17.40999984741211</v>
      </c>
      <c r="L5" s="68">
        <f>'11月'!AA3</f>
        <v>19.079999923706055</v>
      </c>
      <c r="M5" s="69">
        <f>'12月'!AA3</f>
        <v>10.760000228881836</v>
      </c>
      <c r="N5" s="52"/>
    </row>
    <row r="6" spans="1:14" ht="16.5" customHeight="1">
      <c r="A6" s="70">
        <v>2</v>
      </c>
      <c r="B6" s="71"/>
      <c r="C6" s="72">
        <f>'2月'!AA4</f>
        <v>2.249000072479248</v>
      </c>
      <c r="D6" s="72">
        <f>'3月'!AA4</f>
        <v>4.478000164031982</v>
      </c>
      <c r="E6" s="72">
        <f>'4月'!AA4</f>
        <v>14.050000190734863</v>
      </c>
      <c r="F6" s="72">
        <f>'5月'!AA4</f>
        <v>8.9399995803833</v>
      </c>
      <c r="G6" s="72">
        <f>'6月'!AA4</f>
        <v>24.829999923706055</v>
      </c>
      <c r="H6" s="72">
        <f>'7月'!AA4</f>
        <v>27.90999984741211</v>
      </c>
      <c r="I6" s="72">
        <f>'8月'!AA4</f>
        <v>22.8799991607666</v>
      </c>
      <c r="J6" s="72">
        <f>'9月'!AA4</f>
        <v>26.219999313354492</v>
      </c>
      <c r="K6" s="72">
        <f>'10月'!AA4</f>
        <v>24.969999313354492</v>
      </c>
      <c r="L6" s="72">
        <f>'11月'!AA4</f>
        <v>19.6200008392334</v>
      </c>
      <c r="M6" s="73">
        <f>'12月'!AA4</f>
        <v>15.079999923706055</v>
      </c>
      <c r="N6" s="52"/>
    </row>
    <row r="7" spans="1:14" ht="16.5" customHeight="1">
      <c r="A7" s="70">
        <v>3</v>
      </c>
      <c r="B7" s="71"/>
      <c r="C7" s="72">
        <f>'2月'!AA5</f>
        <v>6.322999954223633</v>
      </c>
      <c r="D7" s="72">
        <f>'3月'!AA5</f>
        <v>6.921999931335449</v>
      </c>
      <c r="E7" s="72">
        <f>'4月'!AA5</f>
        <v>18.920000076293945</v>
      </c>
      <c r="F7" s="72">
        <f>'5月'!AA5</f>
        <v>11.430000305175781</v>
      </c>
      <c r="G7" s="72">
        <f>'6月'!AA5</f>
        <v>26.8700008392334</v>
      </c>
      <c r="H7" s="72">
        <f>'7月'!AA5</f>
        <v>31.81999969482422</v>
      </c>
      <c r="I7" s="72">
        <f>'8月'!AA5</f>
        <v>29.290000915527344</v>
      </c>
      <c r="J7" s="72">
        <f>'9月'!AA5</f>
        <v>23.34000015258789</v>
      </c>
      <c r="K7" s="72">
        <f>'10月'!AA5</f>
        <v>22.989999771118164</v>
      </c>
      <c r="L7" s="72">
        <f>'11月'!AA5</f>
        <v>18.010000228881836</v>
      </c>
      <c r="M7" s="73">
        <f>'12月'!AA5</f>
        <v>14.09000015258789</v>
      </c>
      <c r="N7" s="52"/>
    </row>
    <row r="8" spans="1:14" ht="16.5" customHeight="1">
      <c r="A8" s="70">
        <v>4</v>
      </c>
      <c r="B8" s="71"/>
      <c r="C8" s="72">
        <f>'2月'!AA6</f>
        <v>3.5859999656677246</v>
      </c>
      <c r="D8" s="72">
        <f>'3月'!AA6</f>
        <v>10.180000305175781</v>
      </c>
      <c r="E8" s="72">
        <f>'4月'!AA6</f>
        <v>13</v>
      </c>
      <c r="F8" s="72">
        <f>'5月'!AA6</f>
        <v>12.800000190734863</v>
      </c>
      <c r="G8" s="72">
        <f>'6月'!AA6</f>
        <v>28.90999984741211</v>
      </c>
      <c r="H8" s="72">
        <f>'7月'!AA6</f>
        <v>32.41999816894531</v>
      </c>
      <c r="I8" s="72">
        <f>'8月'!AA6</f>
        <v>33.650001525878906</v>
      </c>
      <c r="J8" s="72">
        <f>'9月'!AA6</f>
        <v>19.979999542236328</v>
      </c>
      <c r="K8" s="72">
        <f>'10月'!AA6</f>
        <v>18.6200008392334</v>
      </c>
      <c r="L8" s="72">
        <f>'11月'!AA6</f>
        <v>14.869999885559082</v>
      </c>
      <c r="M8" s="73">
        <f>'12月'!AA6</f>
        <v>7.510000228881836</v>
      </c>
      <c r="N8" s="52"/>
    </row>
    <row r="9" spans="1:14" ht="16.5" customHeight="1">
      <c r="A9" s="70">
        <v>5</v>
      </c>
      <c r="B9" s="71"/>
      <c r="C9" s="72">
        <f>'2月'!AA7</f>
        <v>5.869999885559082</v>
      </c>
      <c r="D9" s="72">
        <f>'3月'!AA7</f>
        <v>9.289999961853027</v>
      </c>
      <c r="E9" s="72">
        <f>'4月'!AA7</f>
        <v>17.559999465942383</v>
      </c>
      <c r="F9" s="72">
        <f>'5月'!AA7</f>
        <v>15.229999542236328</v>
      </c>
      <c r="G9" s="72">
        <f>'6月'!AA7</f>
        <v>24.360000610351562</v>
      </c>
      <c r="H9" s="72">
        <f>'7月'!AA7</f>
        <v>33.119998931884766</v>
      </c>
      <c r="I9" s="72">
        <f>'8月'!AA7</f>
        <v>22.65999984741211</v>
      </c>
      <c r="J9" s="72">
        <f>'9月'!AA7</f>
        <v>21.950000762939453</v>
      </c>
      <c r="K9" s="72">
        <f>'10月'!AA7</f>
        <v>18.280000686645508</v>
      </c>
      <c r="L9" s="72">
        <f>'11月'!AA7</f>
        <v>16.260000228881836</v>
      </c>
      <c r="M9" s="73">
        <f>'12月'!AA7</f>
        <v>8.739999771118164</v>
      </c>
      <c r="N9" s="52"/>
    </row>
    <row r="10" spans="1:14" ht="16.5" customHeight="1">
      <c r="A10" s="70">
        <v>6</v>
      </c>
      <c r="B10" s="71"/>
      <c r="C10" s="72">
        <f>'2月'!AA8</f>
        <v>6.071000099182129</v>
      </c>
      <c r="D10" s="72">
        <f>'3月'!AA8</f>
        <v>12.100000381469727</v>
      </c>
      <c r="E10" s="72">
        <f>'4月'!AA8</f>
        <v>16.200000762939453</v>
      </c>
      <c r="F10" s="72">
        <f>'5月'!AA8</f>
        <v>21.700000762939453</v>
      </c>
      <c r="G10" s="72">
        <f>'6月'!AA8</f>
        <v>18.260000228881836</v>
      </c>
      <c r="H10" s="72">
        <f>'7月'!AA8</f>
        <v>30.530000686645508</v>
      </c>
      <c r="I10" s="72">
        <f>'8月'!AA8</f>
        <v>22.84000015258789</v>
      </c>
      <c r="J10" s="72">
        <f>'9月'!AA8</f>
        <v>20.030000686645508</v>
      </c>
      <c r="K10" s="72">
        <f>'10月'!AA8</f>
        <v>23.350000381469727</v>
      </c>
      <c r="L10" s="72">
        <f>'11月'!AA8</f>
        <v>17.309999465942383</v>
      </c>
      <c r="M10" s="73">
        <f>'12月'!AA8</f>
        <v>8.510000228881836</v>
      </c>
      <c r="N10" s="52"/>
    </row>
    <row r="11" spans="1:14" ht="16.5" customHeight="1">
      <c r="A11" s="70">
        <v>7</v>
      </c>
      <c r="B11" s="71"/>
      <c r="C11" s="72">
        <f>'2月'!AA9</f>
        <v>1.7979999780654907</v>
      </c>
      <c r="D11" s="72">
        <f>'3月'!AA9</f>
        <v>13.390000343322754</v>
      </c>
      <c r="E11" s="72">
        <f>'4月'!AA9</f>
        <v>15.289999961853027</v>
      </c>
      <c r="F11" s="72">
        <f>'5月'!AA9</f>
        <v>23.75</v>
      </c>
      <c r="G11" s="72">
        <f>'6月'!AA9</f>
        <v>20.8799991607666</v>
      </c>
      <c r="H11" s="72">
        <f>'7月'!AA9</f>
        <v>25.649999618530273</v>
      </c>
      <c r="I11" s="72">
        <f>'8月'!AA9</f>
        <v>21.700000762939453</v>
      </c>
      <c r="J11" s="72">
        <f>'9月'!AA9</f>
        <v>24.170000076293945</v>
      </c>
      <c r="K11" s="72">
        <f>'10月'!AA9</f>
        <v>20.040000915527344</v>
      </c>
      <c r="L11" s="72">
        <f>'11月'!AA9</f>
        <v>13.210000038146973</v>
      </c>
      <c r="M11" s="73">
        <f>'12月'!AA9</f>
        <v>8.25</v>
      </c>
      <c r="N11" s="52"/>
    </row>
    <row r="12" spans="1:14" ht="16.5" customHeight="1">
      <c r="A12" s="70">
        <v>8</v>
      </c>
      <c r="B12" s="71"/>
      <c r="C12" s="72">
        <f>'2月'!AA10</f>
        <v>4.258999824523926</v>
      </c>
      <c r="D12" s="72">
        <f>'3月'!AA10</f>
        <v>8.100000381469727</v>
      </c>
      <c r="E12" s="72">
        <f>'4月'!AA10</f>
        <v>17.8700008392334</v>
      </c>
      <c r="F12" s="72">
        <f>'5月'!AA10</f>
        <v>19.8799991607666</v>
      </c>
      <c r="G12" s="72">
        <f>'6月'!AA10</f>
        <v>21.239999771118164</v>
      </c>
      <c r="H12" s="72">
        <f>'7月'!AA10</f>
        <v>26.299999237060547</v>
      </c>
      <c r="I12" s="72">
        <f>'8月'!AA10</f>
        <v>22.739999771118164</v>
      </c>
      <c r="J12" s="72">
        <f>'9月'!AA10</f>
        <v>26.270000457763672</v>
      </c>
      <c r="K12" s="72">
        <f>'10月'!AA10</f>
        <v>15.520000457763672</v>
      </c>
      <c r="L12" s="72">
        <f>'11月'!AA10</f>
        <v>14.430000305175781</v>
      </c>
      <c r="M12" s="73">
        <f>'12月'!AA10</f>
        <v>8.699999809265137</v>
      </c>
      <c r="N12" s="52"/>
    </row>
    <row r="13" spans="1:14" ht="16.5" customHeight="1">
      <c r="A13" s="70">
        <v>9</v>
      </c>
      <c r="B13" s="71"/>
      <c r="C13" s="72">
        <f>'2月'!AA11</f>
        <v>3.5959999561309814</v>
      </c>
      <c r="D13" s="72">
        <f>'3月'!AA11</f>
        <v>3.933000087738037</v>
      </c>
      <c r="E13" s="72">
        <f>'4月'!AA11</f>
        <v>18.31999969482422</v>
      </c>
      <c r="F13" s="72">
        <f>'5月'!AA11</f>
        <v>20.040000915527344</v>
      </c>
      <c r="G13" s="72">
        <f>'6月'!AA11</f>
        <v>21.260000228881836</v>
      </c>
      <c r="H13" s="72">
        <f>'7月'!AA11</f>
        <v>25.920000076293945</v>
      </c>
      <c r="I13" s="72">
        <f>'8月'!AA11</f>
        <v>27.65999984741211</v>
      </c>
      <c r="J13" s="72">
        <f>'9月'!AA11</f>
        <v>23.56999969482422</v>
      </c>
      <c r="K13" s="72">
        <f>'10月'!AA11</f>
        <v>20.40999984741211</v>
      </c>
      <c r="L13" s="72">
        <f>'11月'!AA11</f>
        <v>13.84000015258789</v>
      </c>
      <c r="M13" s="73">
        <f>'12月'!AA11</f>
        <v>9.039999961853027</v>
      </c>
      <c r="N13" s="52"/>
    </row>
    <row r="14" spans="1:14" ht="16.5" customHeight="1">
      <c r="A14" s="74">
        <v>10</v>
      </c>
      <c r="B14" s="75"/>
      <c r="C14" s="76">
        <f>'2月'!AA12</f>
        <v>8.819999694824219</v>
      </c>
      <c r="D14" s="76">
        <f>'3月'!AA12</f>
        <v>7.909999847412109</v>
      </c>
      <c r="E14" s="76">
        <f>'4月'!AA12</f>
        <v>19.219999313354492</v>
      </c>
      <c r="F14" s="76">
        <f>'5月'!AA12</f>
        <v>23.100000381469727</v>
      </c>
      <c r="G14" s="76">
        <f>'6月'!AA12</f>
        <v>24.540000915527344</v>
      </c>
      <c r="H14" s="76">
        <f>'7月'!AA12</f>
        <v>27.389999389648438</v>
      </c>
      <c r="I14" s="76">
        <f>'8月'!AA12</f>
        <v>28.110000610351562</v>
      </c>
      <c r="J14" s="76">
        <f>'9月'!AA12</f>
        <v>23.479999542236328</v>
      </c>
      <c r="K14" s="76">
        <f>'10月'!AA12</f>
        <v>17.190000534057617</v>
      </c>
      <c r="L14" s="76">
        <f>'11月'!AA12</f>
        <v>9.729999542236328</v>
      </c>
      <c r="M14" s="77">
        <f>'12月'!AA12</f>
        <v>8.550000190734863</v>
      </c>
      <c r="N14" s="52"/>
    </row>
    <row r="15" spans="1:14" ht="16.5" customHeight="1">
      <c r="A15" s="66">
        <v>11</v>
      </c>
      <c r="B15" s="67"/>
      <c r="C15" s="68">
        <f>'2月'!AA13</f>
        <v>7.550000190734863</v>
      </c>
      <c r="D15" s="68">
        <f>'3月'!AA13</f>
        <v>5.9730000495910645</v>
      </c>
      <c r="E15" s="68">
        <f>'4月'!AA13</f>
        <v>19.5</v>
      </c>
      <c r="F15" s="68">
        <f>'5月'!AA13</f>
        <v>19.950000762939453</v>
      </c>
      <c r="G15" s="68">
        <f>'6月'!AA13</f>
        <v>23.950000762939453</v>
      </c>
      <c r="H15" s="68">
        <f>'7月'!AA13</f>
        <v>31.139999389648438</v>
      </c>
      <c r="I15" s="68">
        <f>'8月'!AA13</f>
        <v>27.030000686645508</v>
      </c>
      <c r="J15" s="68">
        <f>'9月'!AA13</f>
        <v>23.209999084472656</v>
      </c>
      <c r="K15" s="68">
        <f>'10月'!AA13</f>
        <v>23.420000076293945</v>
      </c>
      <c r="L15" s="68">
        <f>'11月'!AA13</f>
        <v>14.210000038146973</v>
      </c>
      <c r="M15" s="69">
        <f>'12月'!AA13</f>
        <v>7.21999979019165</v>
      </c>
      <c r="N15" s="52"/>
    </row>
    <row r="16" spans="1:14" ht="16.5" customHeight="1">
      <c r="A16" s="70">
        <v>12</v>
      </c>
      <c r="B16" s="71"/>
      <c r="C16" s="72">
        <f>'2月'!AA14</f>
        <v>2.1019999980926514</v>
      </c>
      <c r="D16" s="72">
        <f>'3月'!AA14</f>
        <v>4.572999954223633</v>
      </c>
      <c r="E16" s="72">
        <f>'4月'!AA14</f>
        <v>20.989999771118164</v>
      </c>
      <c r="F16" s="72">
        <f>'5月'!AA14</f>
        <v>24.979999542236328</v>
      </c>
      <c r="G16" s="72">
        <f>'6月'!AA14</f>
        <v>18.1200008392334</v>
      </c>
      <c r="H16" s="72">
        <f>'7月'!AA14</f>
        <v>35.38999938964844</v>
      </c>
      <c r="I16" s="72">
        <f>'8月'!AA14</f>
        <v>21.440000534057617</v>
      </c>
      <c r="J16" s="72">
        <f>'9月'!AA14</f>
        <v>28.139999389648438</v>
      </c>
      <c r="K16" s="72">
        <f>'10月'!AA14</f>
        <v>22.59000015258789</v>
      </c>
      <c r="L16" s="72">
        <f>'11月'!AA14</f>
        <v>10.220000267028809</v>
      </c>
      <c r="M16" s="73">
        <f>'12月'!AA14</f>
        <v>7.769999980926514</v>
      </c>
      <c r="N16" s="52"/>
    </row>
    <row r="17" spans="1:14" ht="16.5" customHeight="1">
      <c r="A17" s="70">
        <v>13</v>
      </c>
      <c r="B17" s="71"/>
      <c r="C17" s="72">
        <f>'2月'!AA15</f>
        <v>3.1760001182556152</v>
      </c>
      <c r="D17" s="72">
        <f>'3月'!AA15</f>
        <v>5.341000080108643</v>
      </c>
      <c r="E17" s="72">
        <f>'4月'!AA15</f>
        <v>17.6200008392334</v>
      </c>
      <c r="F17" s="72">
        <f>'5月'!AA15</f>
        <v>23.700000762939453</v>
      </c>
      <c r="G17" s="72">
        <f>'6月'!AA15</f>
        <v>21.829999923706055</v>
      </c>
      <c r="H17" s="72">
        <f>'7月'!AA15</f>
        <v>34.86000061035156</v>
      </c>
      <c r="I17" s="72">
        <f>'8月'!AA15</f>
        <v>24.420000076293945</v>
      </c>
      <c r="J17" s="72">
        <f>'9月'!AA15</f>
        <v>23.40999984741211</v>
      </c>
      <c r="K17" s="72">
        <f>'10月'!AA15</f>
        <v>23.239999771118164</v>
      </c>
      <c r="L17" s="72">
        <f>'11月'!AA15</f>
        <v>11.710000038146973</v>
      </c>
      <c r="M17" s="73">
        <f>'12月'!AA15</f>
        <v>9.170000076293945</v>
      </c>
      <c r="N17" s="52"/>
    </row>
    <row r="18" spans="1:14" ht="16.5" customHeight="1">
      <c r="A18" s="70">
        <v>14</v>
      </c>
      <c r="B18" s="71"/>
      <c r="C18" s="72">
        <f>'2月'!AA16</f>
        <v>1.0829999446868896</v>
      </c>
      <c r="D18" s="72">
        <f>'3月'!AA16</f>
        <v>11.430000305175781</v>
      </c>
      <c r="E18" s="72">
        <f>'4月'!AA16</f>
        <v>17.040000915527344</v>
      </c>
      <c r="F18" s="72">
        <f>'5月'!AA16</f>
        <v>26.760000228881836</v>
      </c>
      <c r="G18" s="72">
        <f>'6月'!AA16</f>
        <v>17.719999313354492</v>
      </c>
      <c r="H18" s="72">
        <f>'7月'!AA16</f>
        <v>31.979999542236328</v>
      </c>
      <c r="I18" s="72">
        <f>'8月'!AA16</f>
        <v>29.110000610351562</v>
      </c>
      <c r="J18" s="72">
        <f>'9月'!AA16</f>
        <v>23.8799991607666</v>
      </c>
      <c r="K18" s="72">
        <f>'10月'!AA16</f>
        <v>22.43000030517578</v>
      </c>
      <c r="L18" s="72">
        <f>'11月'!AA16</f>
        <v>12.270000457763672</v>
      </c>
      <c r="M18" s="73">
        <f>'12月'!AA16</f>
        <v>10.579999923706055</v>
      </c>
      <c r="N18" s="52"/>
    </row>
    <row r="19" spans="1:14" ht="16.5" customHeight="1">
      <c r="A19" s="70">
        <v>15</v>
      </c>
      <c r="B19" s="71"/>
      <c r="C19" s="72">
        <f>'2月'!AA17</f>
        <v>4.73199987411499</v>
      </c>
      <c r="D19" s="72">
        <f>'3月'!AA17</f>
        <v>17.100000381469727</v>
      </c>
      <c r="E19" s="72">
        <f>'4月'!AA17</f>
        <v>16.549999237060547</v>
      </c>
      <c r="F19" s="72">
        <f>'5月'!AA17</f>
        <v>23.489999771118164</v>
      </c>
      <c r="G19" s="72">
        <f>'6月'!AA17</f>
        <v>15.569999694824219</v>
      </c>
      <c r="H19" s="72">
        <f>'7月'!AA17</f>
        <v>33.45000076293945</v>
      </c>
      <c r="I19" s="72">
        <f>'8月'!AA17</f>
        <v>26.59000015258789</v>
      </c>
      <c r="J19" s="72">
        <f>'9月'!AA17</f>
        <v>26.469999313354492</v>
      </c>
      <c r="K19" s="72">
        <f>'10月'!AA17</f>
        <v>21.829999923706055</v>
      </c>
      <c r="L19" s="72">
        <f>'11月'!AA17</f>
        <v>12.119999885559082</v>
      </c>
      <c r="M19" s="73">
        <f>'12月'!AA17</f>
        <v>7.110000133514404</v>
      </c>
      <c r="N19" s="52"/>
    </row>
    <row r="20" spans="1:14" ht="16.5" customHeight="1">
      <c r="A20" s="70">
        <v>16</v>
      </c>
      <c r="B20" s="71"/>
      <c r="C20" s="72">
        <f>'2月'!AA18</f>
        <v>8.90999984741211</v>
      </c>
      <c r="D20" s="72">
        <f>'3月'!AA18</f>
        <v>8.140000343322754</v>
      </c>
      <c r="E20" s="72">
        <f>'4月'!AA18</f>
        <v>16.850000381469727</v>
      </c>
      <c r="F20" s="72">
        <f>'5月'!AA18</f>
        <v>18.110000610351562</v>
      </c>
      <c r="G20" s="72">
        <f>'6月'!AA18</f>
        <v>17.110000610351562</v>
      </c>
      <c r="H20" s="72">
        <f>'7月'!AA18</f>
        <v>34.880001068115234</v>
      </c>
      <c r="I20" s="72">
        <f>'8月'!AA18</f>
        <v>26.84000015258789</v>
      </c>
      <c r="J20" s="72">
        <f>'9月'!AA18</f>
        <v>24.940000534057617</v>
      </c>
      <c r="K20" s="72">
        <f>'10月'!AA18</f>
        <v>18.559999465942383</v>
      </c>
      <c r="L20" s="72">
        <f>'11月'!AA18</f>
        <v>14.779999732971191</v>
      </c>
      <c r="M20" s="73">
        <f>'12月'!AA18</f>
        <v>7.699999809265137</v>
      </c>
      <c r="N20" s="52"/>
    </row>
    <row r="21" spans="1:14" ht="16.5" customHeight="1">
      <c r="A21" s="70">
        <v>17</v>
      </c>
      <c r="B21" s="71"/>
      <c r="C21" s="72">
        <f>'2月'!AA19</f>
        <v>5.079999923706055</v>
      </c>
      <c r="D21" s="72">
        <f>'3月'!AA19</f>
        <v>10.079999923706055</v>
      </c>
      <c r="E21" s="72">
        <f>'4月'!AA19</f>
        <v>22.700000762939453</v>
      </c>
      <c r="F21" s="72">
        <f>'5月'!AA19</f>
        <v>21.200000762939453</v>
      </c>
      <c r="G21" s="72">
        <f>'6月'!AA19</f>
        <v>22.260000228881836</v>
      </c>
      <c r="H21" s="72">
        <f>'7月'!AA19</f>
        <v>31.040000915527344</v>
      </c>
      <c r="I21" s="72">
        <f>'8月'!AA19</f>
        <v>26.229999542236328</v>
      </c>
      <c r="J21" s="72">
        <f>'9月'!AA19</f>
        <v>26.010000228881836</v>
      </c>
      <c r="K21" s="72">
        <f>'10月'!AA19</f>
        <v>16.450000762939453</v>
      </c>
      <c r="L21" s="72">
        <f>'11月'!AA19</f>
        <v>14.979999542236328</v>
      </c>
      <c r="M21" s="73">
        <f>'12月'!AA19</f>
        <v>9.850000381469727</v>
      </c>
      <c r="N21" s="52"/>
    </row>
    <row r="22" spans="1:14" ht="16.5" customHeight="1">
      <c r="A22" s="70">
        <v>18</v>
      </c>
      <c r="B22" s="71"/>
      <c r="C22" s="72">
        <f>'2月'!AA20</f>
        <v>9.600000381469727</v>
      </c>
      <c r="D22" s="72">
        <f>'3月'!AA20</f>
        <v>11.079999923706055</v>
      </c>
      <c r="E22" s="72">
        <f>'4月'!AA20</f>
        <v>19.440000534057617</v>
      </c>
      <c r="F22" s="72">
        <f>'5月'!AA20</f>
        <v>24.690000534057617</v>
      </c>
      <c r="G22" s="72">
        <f>'6月'!AA20</f>
        <v>27.459999084472656</v>
      </c>
      <c r="H22" s="72">
        <f>'7月'!AA20</f>
        <v>27.360000610351562</v>
      </c>
      <c r="I22" s="72">
        <f>'8月'!AA20</f>
        <v>21.290000915527344</v>
      </c>
      <c r="J22" s="72">
        <f>'9月'!AA20</f>
        <v>26.950000762939453</v>
      </c>
      <c r="K22" s="72">
        <f>'10月'!AA20</f>
        <v>12.350000381469727</v>
      </c>
      <c r="L22" s="72">
        <f>'11月'!AA20</f>
        <v>12.489999771118164</v>
      </c>
      <c r="M22" s="73">
        <f>'12月'!AA20</f>
        <v>7.670000076293945</v>
      </c>
      <c r="N22" s="52"/>
    </row>
    <row r="23" spans="1:14" ht="16.5" customHeight="1">
      <c r="A23" s="70">
        <v>19</v>
      </c>
      <c r="B23" s="71"/>
      <c r="C23" s="72">
        <f>'2月'!AA21</f>
        <v>8.649999618530273</v>
      </c>
      <c r="D23" s="72">
        <f>'3月'!AA21</f>
        <v>17.219999313354492</v>
      </c>
      <c r="E23" s="72">
        <f>'4月'!AA21</f>
        <v>16.75</v>
      </c>
      <c r="F23" s="72">
        <f>'5月'!AA21</f>
        <v>25</v>
      </c>
      <c r="G23" s="72">
        <f>'6月'!AA21</f>
        <v>25.610000610351562</v>
      </c>
      <c r="H23" s="72">
        <f>'7月'!AA21</f>
        <v>23.549999237060547</v>
      </c>
      <c r="I23" s="72">
        <f>'8月'!AA21</f>
        <v>25.010000228881836</v>
      </c>
      <c r="J23" s="72">
        <f>'9月'!AA21</f>
        <v>24.75</v>
      </c>
      <c r="K23" s="72">
        <f>'10月'!AA21</f>
        <v>15.09000015258789</v>
      </c>
      <c r="L23" s="72">
        <f>'11月'!AA21</f>
        <v>13.109999656677246</v>
      </c>
      <c r="M23" s="73">
        <f>'12月'!AA21</f>
        <v>7.670000076293945</v>
      </c>
      <c r="N23" s="52"/>
    </row>
    <row r="24" spans="1:14" ht="16.5" customHeight="1">
      <c r="A24" s="74">
        <v>20</v>
      </c>
      <c r="B24" s="75"/>
      <c r="C24" s="76">
        <f>'2月'!AA22</f>
        <v>8</v>
      </c>
      <c r="D24" s="76">
        <f>'3月'!AA22</f>
        <v>18.06999969482422</v>
      </c>
      <c r="E24" s="76">
        <f>'4月'!AA22</f>
        <v>21.18000030517578</v>
      </c>
      <c r="F24" s="76">
        <f>'5月'!AA22</f>
        <v>23.93000030517578</v>
      </c>
      <c r="G24" s="76">
        <f>'6月'!AA22</f>
        <v>22.15999984741211</v>
      </c>
      <c r="H24" s="76">
        <f>'7月'!AA22</f>
        <v>26.729999542236328</v>
      </c>
      <c r="I24" s="76">
        <f>'8月'!AA22</f>
        <v>26.770000457763672</v>
      </c>
      <c r="J24" s="76">
        <f>'9月'!AA22</f>
        <v>19.510000228881836</v>
      </c>
      <c r="K24" s="76">
        <f>'10月'!AA22</f>
        <v>17.649999618530273</v>
      </c>
      <c r="L24" s="76">
        <f>'11月'!AA22</f>
        <v>13.600000381469727</v>
      </c>
      <c r="M24" s="77">
        <f>'12月'!AA22</f>
        <v>8.399999618530273</v>
      </c>
      <c r="N24" s="52"/>
    </row>
    <row r="25" spans="1:14" ht="16.5" customHeight="1">
      <c r="A25" s="66">
        <v>21</v>
      </c>
      <c r="B25" s="67"/>
      <c r="C25" s="68">
        <f>'2月'!AA23</f>
        <v>12</v>
      </c>
      <c r="D25" s="68">
        <f>'3月'!AA23</f>
        <v>19.110000610351562</v>
      </c>
      <c r="E25" s="68">
        <f>'4月'!AA23</f>
        <v>8.329999923706055</v>
      </c>
      <c r="F25" s="68">
        <f>'5月'!AA23</f>
        <v>24.670000076293945</v>
      </c>
      <c r="G25" s="68">
        <f>'6月'!AA23</f>
        <v>16.110000610351562</v>
      </c>
      <c r="H25" s="68">
        <f>'7月'!AA23</f>
        <v>33.279998779296875</v>
      </c>
      <c r="I25" s="68">
        <f>'8月'!AA23</f>
        <v>24.270000457763672</v>
      </c>
      <c r="J25" s="68">
        <f>'9月'!AA23</f>
        <v>18.139999389648438</v>
      </c>
      <c r="K25" s="68">
        <f>'10月'!AA23</f>
        <v>17.59000015258789</v>
      </c>
      <c r="L25" s="68">
        <f>'11月'!AA23</f>
        <v>14.819999694824219</v>
      </c>
      <c r="M25" s="69">
        <f>'12月'!AA23</f>
        <v>4.802999973297119</v>
      </c>
      <c r="N25" s="52"/>
    </row>
    <row r="26" spans="1:14" ht="16.5" customHeight="1">
      <c r="A26" s="70">
        <v>22</v>
      </c>
      <c r="B26" s="71"/>
      <c r="C26" s="72">
        <f>'2月'!AA24</f>
        <v>14.90999984741211</v>
      </c>
      <c r="D26" s="72">
        <f>'3月'!AA24</f>
        <v>15.369999885559082</v>
      </c>
      <c r="E26" s="72">
        <f>'4月'!AA24</f>
        <v>15.819999694824219</v>
      </c>
      <c r="F26" s="72">
        <f>'5月'!AA24</f>
        <v>19.579999923706055</v>
      </c>
      <c r="G26" s="72">
        <f>'6月'!AA24</f>
        <v>19.360000610351562</v>
      </c>
      <c r="H26" s="72">
        <f>'7月'!AA24</f>
        <v>31.399999618530273</v>
      </c>
      <c r="I26" s="72">
        <f>'8月'!AA24</f>
        <v>23.6299991607666</v>
      </c>
      <c r="J26" s="72">
        <f>'9月'!AA24</f>
        <v>16.219999313354492</v>
      </c>
      <c r="K26" s="72">
        <f>'10月'!AA24</f>
        <v>20.170000076293945</v>
      </c>
      <c r="L26" s="72">
        <f>'11月'!AA24</f>
        <v>16.540000915527344</v>
      </c>
      <c r="M26" s="73">
        <f>'12月'!AA24</f>
        <v>8.1899995803833</v>
      </c>
      <c r="N26" s="52"/>
    </row>
    <row r="27" spans="1:14" ht="16.5" customHeight="1">
      <c r="A27" s="70">
        <v>23</v>
      </c>
      <c r="B27" s="71"/>
      <c r="C27" s="72">
        <f>'2月'!AA25</f>
        <v>13.710000038146973</v>
      </c>
      <c r="D27" s="72">
        <f>'3月'!AA25</f>
        <v>13.739999771118164</v>
      </c>
      <c r="E27" s="72">
        <f>'4月'!AA25</f>
        <v>15.3100004196167</v>
      </c>
      <c r="F27" s="72">
        <f>'5月'!AA25</f>
        <v>19.280000686645508</v>
      </c>
      <c r="G27" s="72">
        <f>'6月'!AA25</f>
        <v>25.510000228881836</v>
      </c>
      <c r="H27" s="72">
        <f>'7月'!AA25</f>
        <v>34.619998931884766</v>
      </c>
      <c r="I27" s="72">
        <f>'8月'!AA25</f>
        <v>29.440000534057617</v>
      </c>
      <c r="J27" s="72">
        <f>'9月'!AA25</f>
        <v>18.84000015258789</v>
      </c>
      <c r="K27" s="72">
        <f>'10月'!AA25</f>
        <v>23.299999237060547</v>
      </c>
      <c r="L27" s="72">
        <f>'11月'!AA25</f>
        <v>16.940000534057617</v>
      </c>
      <c r="M27" s="73">
        <f>'12月'!AA25</f>
        <v>7.329999923706055</v>
      </c>
      <c r="N27" s="52"/>
    </row>
    <row r="28" spans="1:14" ht="16.5" customHeight="1">
      <c r="A28" s="70">
        <v>24</v>
      </c>
      <c r="B28" s="71"/>
      <c r="C28" s="72">
        <f>'2月'!AA26</f>
        <v>5.559999942779541</v>
      </c>
      <c r="D28" s="72">
        <f>'3月'!AA26</f>
        <v>17.81999969482422</v>
      </c>
      <c r="E28" s="72">
        <f>'4月'!AA26</f>
        <v>17.639999389648438</v>
      </c>
      <c r="F28" s="72">
        <f>'5月'!AA26</f>
        <v>18.15999984741211</v>
      </c>
      <c r="G28" s="72">
        <f>'6月'!AA26</f>
        <v>27.399999618530273</v>
      </c>
      <c r="H28" s="72">
        <f>'7月'!AA26</f>
        <v>32.97999954223633</v>
      </c>
      <c r="I28" s="72">
        <f>'8月'!AA26</f>
        <v>28.450000762939453</v>
      </c>
      <c r="J28" s="72">
        <f>'9月'!AA26</f>
        <v>22.350000381469727</v>
      </c>
      <c r="K28" s="72">
        <f>'10月'!AA26</f>
        <v>21.450000762939453</v>
      </c>
      <c r="L28" s="72">
        <f>'11月'!AA26</f>
        <v>16.799999237060547</v>
      </c>
      <c r="M28" s="73">
        <f>'12月'!AA26</f>
        <v>9.890000343322754</v>
      </c>
      <c r="N28" s="52"/>
    </row>
    <row r="29" spans="1:14" ht="16.5" customHeight="1">
      <c r="A29" s="70">
        <v>25</v>
      </c>
      <c r="B29" s="71"/>
      <c r="C29" s="72">
        <f>'2月'!AA27</f>
        <v>5.035999774932861</v>
      </c>
      <c r="D29" s="72">
        <f>'3月'!AA27</f>
        <v>14.430000305175781</v>
      </c>
      <c r="E29" s="72">
        <f>'4月'!AA27</f>
        <v>11.229999542236328</v>
      </c>
      <c r="F29" s="72">
        <f>'5月'!AA27</f>
        <v>24.059999465942383</v>
      </c>
      <c r="G29" s="72">
        <f>'6月'!AA27</f>
        <v>26.510000228881836</v>
      </c>
      <c r="H29" s="72">
        <f>'7月'!AA27</f>
        <v>29.200000762939453</v>
      </c>
      <c r="I29" s="72">
        <f>'8月'!AA27</f>
        <v>26.739999771118164</v>
      </c>
      <c r="J29" s="72">
        <f>'9月'!AA27</f>
        <v>21.579999923706055</v>
      </c>
      <c r="K29" s="72">
        <f>'10月'!AA27</f>
        <v>20.239999771118164</v>
      </c>
      <c r="L29" s="72">
        <f>'11月'!AA27</f>
        <v>18.100000381469727</v>
      </c>
      <c r="M29" s="73">
        <f>'12月'!AA27</f>
        <v>5.224999904632568</v>
      </c>
      <c r="N29" s="52"/>
    </row>
    <row r="30" spans="1:14" ht="16.5" customHeight="1">
      <c r="A30" s="70">
        <v>26</v>
      </c>
      <c r="B30" s="71"/>
      <c r="C30" s="72">
        <f>'2月'!AA28</f>
        <v>6.203000068664551</v>
      </c>
      <c r="D30" s="72">
        <f>'3月'!AA28</f>
        <v>12.420000076293945</v>
      </c>
      <c r="E30" s="72">
        <f>'4月'!AA28</f>
        <v>14.640000343322754</v>
      </c>
      <c r="F30" s="72">
        <f>'5月'!AA28</f>
        <v>22.780000686645508</v>
      </c>
      <c r="G30" s="72">
        <f>'6月'!AA28</f>
        <v>27.209999084472656</v>
      </c>
      <c r="H30" s="72">
        <f>'7月'!AA28</f>
        <v>24.389999389648438</v>
      </c>
      <c r="I30" s="72">
        <f>'8月'!AA28</f>
        <v>27.979999542236328</v>
      </c>
      <c r="J30" s="72">
        <f>'9月'!AA28</f>
        <v>24.139999389648438</v>
      </c>
      <c r="K30" s="72">
        <f>'10月'!AA28</f>
        <v>17.459999084472656</v>
      </c>
      <c r="L30" s="72">
        <f>'11月'!AA28</f>
        <v>8.5600004196167</v>
      </c>
      <c r="M30" s="73">
        <f>'12月'!AA28</f>
        <v>7.239999771118164</v>
      </c>
      <c r="N30" s="52"/>
    </row>
    <row r="31" spans="1:14" ht="16.5" customHeight="1">
      <c r="A31" s="70">
        <v>27</v>
      </c>
      <c r="B31" s="71"/>
      <c r="C31" s="72">
        <f>'2月'!AA29</f>
        <v>10.670000076293945</v>
      </c>
      <c r="D31" s="72">
        <f>'3月'!AA29</f>
        <v>13.390000343322754</v>
      </c>
      <c r="E31" s="72">
        <f>'4月'!AA29</f>
        <v>19.1299991607666</v>
      </c>
      <c r="F31" s="72">
        <f>'5月'!AA29</f>
        <v>18.280000686645508</v>
      </c>
      <c r="G31" s="72">
        <f>'6月'!AA29</f>
        <v>27.920000076293945</v>
      </c>
      <c r="H31" s="72">
        <f>'7月'!AA29</f>
        <v>24.950000762939453</v>
      </c>
      <c r="I31" s="72">
        <f>'8月'!AA29</f>
        <v>24.3799991607666</v>
      </c>
      <c r="J31" s="72">
        <f>'9月'!AA29</f>
        <v>23.709999084472656</v>
      </c>
      <c r="K31" s="72">
        <f>'10月'!AA29</f>
        <v>18.719999313354492</v>
      </c>
      <c r="L31" s="72">
        <f>'11月'!AA29</f>
        <v>10.59000015258789</v>
      </c>
      <c r="M31" s="73">
        <f>'12月'!AA29</f>
        <v>8.0600004196167</v>
      </c>
      <c r="N31" s="52"/>
    </row>
    <row r="32" spans="1:14" ht="16.5" customHeight="1">
      <c r="A32" s="70">
        <v>28</v>
      </c>
      <c r="B32" s="71"/>
      <c r="C32" s="72">
        <f>'2月'!AA30</f>
        <v>10.09000015258789</v>
      </c>
      <c r="D32" s="72">
        <f>'3月'!AA30</f>
        <v>9.239999771118164</v>
      </c>
      <c r="E32" s="72">
        <f>'4月'!AA30</f>
        <v>22.43000030517578</v>
      </c>
      <c r="F32" s="72">
        <f>'5月'!AA30</f>
        <v>18.559999465942383</v>
      </c>
      <c r="G32" s="72">
        <f>'6月'!AA30</f>
        <v>29.030000686645508</v>
      </c>
      <c r="H32" s="72">
        <f>'7月'!AA30</f>
        <v>22.719999313354492</v>
      </c>
      <c r="I32" s="72">
        <f>'8月'!AA30</f>
        <v>25.170000076293945</v>
      </c>
      <c r="J32" s="72">
        <f>'9月'!AA30</f>
        <v>19.969999313354492</v>
      </c>
      <c r="K32" s="72">
        <f>'10月'!AA30</f>
        <v>16.760000228881836</v>
      </c>
      <c r="L32" s="72">
        <f>'11月'!AA30</f>
        <v>12.850000381469727</v>
      </c>
      <c r="M32" s="73">
        <f>'12月'!AA30</f>
        <v>8.329999923706055</v>
      </c>
      <c r="N32" s="52"/>
    </row>
    <row r="33" spans="1:14" ht="16.5" customHeight="1">
      <c r="A33" s="70">
        <v>29</v>
      </c>
      <c r="B33" s="71"/>
      <c r="C33" s="72"/>
      <c r="D33" s="72">
        <f>'3月'!AA31</f>
        <v>4.988999843597412</v>
      </c>
      <c r="E33" s="72">
        <f>'4月'!AA31</f>
        <v>20.229999542236328</v>
      </c>
      <c r="F33" s="72">
        <f>'5月'!AA31</f>
        <v>20.950000762939453</v>
      </c>
      <c r="G33" s="72">
        <f>'6月'!AA31</f>
        <v>29.43000030517578</v>
      </c>
      <c r="H33" s="72">
        <f>'7月'!AA31</f>
        <v>23.260000228881836</v>
      </c>
      <c r="I33" s="72">
        <f>'8月'!AA31</f>
        <v>24.6299991607666</v>
      </c>
      <c r="J33" s="72">
        <f>'9月'!AA31</f>
        <v>16.899999618530273</v>
      </c>
      <c r="K33" s="72">
        <f>'10月'!AA31</f>
        <v>20.829999923706055</v>
      </c>
      <c r="L33" s="72">
        <f>'11月'!AA31</f>
        <v>15</v>
      </c>
      <c r="M33" s="73">
        <f>'12月'!AA31</f>
        <v>5.434000015258789</v>
      </c>
      <c r="N33" s="52"/>
    </row>
    <row r="34" spans="1:14" ht="16.5" customHeight="1">
      <c r="A34" s="70">
        <v>30</v>
      </c>
      <c r="B34" s="71"/>
      <c r="C34" s="72"/>
      <c r="D34" s="72">
        <f>'3月'!AA32</f>
        <v>10.050000190734863</v>
      </c>
      <c r="E34" s="72">
        <f>'4月'!AA32</f>
        <v>15.0600004196167</v>
      </c>
      <c r="F34" s="72">
        <f>'5月'!AA32</f>
        <v>22.229999542236328</v>
      </c>
      <c r="G34" s="72">
        <f>'6月'!AA32</f>
        <v>26.010000228881836</v>
      </c>
      <c r="H34" s="72">
        <f>'7月'!AA32</f>
        <v>31.940000534057617</v>
      </c>
      <c r="I34" s="72">
        <f>'8月'!AA32</f>
        <v>23.3799991607666</v>
      </c>
      <c r="J34" s="72">
        <f>'9月'!AA32</f>
        <v>19.510000228881836</v>
      </c>
      <c r="K34" s="72">
        <f>'10月'!AA32</f>
        <v>14.760000228881836</v>
      </c>
      <c r="L34" s="72">
        <f>'11月'!AA32</f>
        <v>17.68000030517578</v>
      </c>
      <c r="M34" s="73">
        <f>'12月'!AA32</f>
        <v>8.350000381469727</v>
      </c>
      <c r="N34" s="52"/>
    </row>
    <row r="35" spans="1:14" ht="16.5" customHeight="1">
      <c r="A35" s="78">
        <v>31</v>
      </c>
      <c r="B35" s="79"/>
      <c r="C35" s="80"/>
      <c r="D35" s="80">
        <f>'3月'!AA33</f>
        <v>2.058000087738037</v>
      </c>
      <c r="E35" s="80"/>
      <c r="F35" s="80">
        <f>'5月'!AA33</f>
        <v>23.020000457763672</v>
      </c>
      <c r="G35" s="80"/>
      <c r="H35" s="80">
        <f>'7月'!AA33</f>
        <v>32.70000076293945</v>
      </c>
      <c r="I35" s="80">
        <f>'8月'!AA33</f>
        <v>23.479999542236328</v>
      </c>
      <c r="J35" s="80"/>
      <c r="K35" s="80">
        <f>'10月'!AA33</f>
        <v>16.75</v>
      </c>
      <c r="L35" s="80"/>
      <c r="M35" s="81">
        <f>'12月'!AA33</f>
        <v>5.644000053405762</v>
      </c>
      <c r="N35" s="82"/>
    </row>
    <row r="36" spans="1:14" ht="16.5" customHeight="1">
      <c r="A36" s="233" t="s">
        <v>10</v>
      </c>
      <c r="B36" s="183"/>
      <c r="C36" s="184">
        <f>AVERAGE(C5:C35)</f>
        <v>6.54499996985708</v>
      </c>
      <c r="D36" s="184">
        <f aca="true" t="shared" si="0" ref="D36:M36">AVERAGE(D5:D35)</f>
        <v>10.465000060296827</v>
      </c>
      <c r="E36" s="184">
        <f t="shared" si="0"/>
        <v>16.91900005340576</v>
      </c>
      <c r="F36" s="184">
        <f t="shared" si="0"/>
        <v>20.35225825155935</v>
      </c>
      <c r="G36" s="184">
        <f t="shared" si="0"/>
        <v>23.41366678873698</v>
      </c>
      <c r="H36" s="184">
        <f t="shared" si="0"/>
        <v>29.879677249539284</v>
      </c>
      <c r="I36" s="184">
        <f t="shared" si="0"/>
        <v>25.77612913808515</v>
      </c>
      <c r="J36" s="184">
        <f t="shared" si="0"/>
        <v>22.78499984741211</v>
      </c>
      <c r="K36" s="184">
        <f t="shared" si="0"/>
        <v>19.368387160762662</v>
      </c>
      <c r="L36" s="184">
        <f t="shared" si="0"/>
        <v>14.45766674677531</v>
      </c>
      <c r="M36" s="185">
        <f t="shared" si="0"/>
        <v>8.415032279106878</v>
      </c>
      <c r="N36" s="82"/>
    </row>
    <row r="37" spans="1:14" ht="16.5" customHeight="1">
      <c r="A37" s="234" t="s">
        <v>502</v>
      </c>
      <c r="B37" s="230"/>
      <c r="C37" s="231">
        <f>MAX(C5:C35)</f>
        <v>14.90999984741211</v>
      </c>
      <c r="D37" s="231">
        <f aca="true" t="shared" si="1" ref="D37:M37">MAX(D5:D35)</f>
        <v>19.110000610351562</v>
      </c>
      <c r="E37" s="231">
        <f t="shared" si="1"/>
        <v>22.700000762939453</v>
      </c>
      <c r="F37" s="231">
        <f t="shared" si="1"/>
        <v>26.760000228881836</v>
      </c>
      <c r="G37" s="231">
        <f t="shared" si="1"/>
        <v>29.43000030517578</v>
      </c>
      <c r="H37" s="231">
        <f t="shared" si="1"/>
        <v>35.38999938964844</v>
      </c>
      <c r="I37" s="231">
        <f t="shared" si="1"/>
        <v>33.650001525878906</v>
      </c>
      <c r="J37" s="231">
        <f t="shared" si="1"/>
        <v>28.139999389648438</v>
      </c>
      <c r="K37" s="231">
        <f t="shared" si="1"/>
        <v>24.969999313354492</v>
      </c>
      <c r="L37" s="231">
        <f t="shared" si="1"/>
        <v>19.6200008392334</v>
      </c>
      <c r="M37" s="232">
        <f t="shared" si="1"/>
        <v>15.079999923706055</v>
      </c>
      <c r="N37" s="82"/>
    </row>
    <row r="38" spans="1:14" ht="16.5" customHeight="1">
      <c r="A38" s="235" t="s">
        <v>498</v>
      </c>
      <c r="B38" s="83"/>
      <c r="C38" s="84">
        <f>AVERAGE(C5:C14)</f>
        <v>4.619799935817719</v>
      </c>
      <c r="D38" s="84">
        <f aca="true" t="shared" si="2" ref="D38:M38">AVERAGE(D5:D14)</f>
        <v>8.279100131988525</v>
      </c>
      <c r="E38" s="84">
        <f t="shared" si="2"/>
        <v>15.913000011444092</v>
      </c>
      <c r="F38" s="84">
        <f t="shared" si="2"/>
        <v>16.754000091552733</v>
      </c>
      <c r="G38" s="84">
        <f t="shared" si="2"/>
        <v>23.613000106811523</v>
      </c>
      <c r="H38" s="84">
        <f t="shared" si="2"/>
        <v>29.444999504089356</v>
      </c>
      <c r="I38" s="84">
        <f t="shared" si="2"/>
        <v>26.278000259399413</v>
      </c>
      <c r="J38" s="84">
        <f t="shared" si="2"/>
        <v>23.492000007629393</v>
      </c>
      <c r="K38" s="84">
        <f t="shared" si="2"/>
        <v>19.878000259399414</v>
      </c>
      <c r="L38" s="84">
        <f t="shared" si="2"/>
        <v>15.636000061035157</v>
      </c>
      <c r="M38" s="85">
        <f t="shared" si="2"/>
        <v>9.923000049591064</v>
      </c>
      <c r="N38" s="82"/>
    </row>
    <row r="39" spans="1:14" ht="16.5" customHeight="1">
      <c r="A39" s="236" t="s">
        <v>499</v>
      </c>
      <c r="B39" s="86"/>
      <c r="C39" s="87">
        <f>AVERAGE(C15:C24)</f>
        <v>5.888299989700317</v>
      </c>
      <c r="D39" s="87">
        <f aca="true" t="shared" si="3" ref="D39:M39">AVERAGE(D15:D24)</f>
        <v>10.900699996948243</v>
      </c>
      <c r="E39" s="87">
        <f t="shared" si="3"/>
        <v>18.862000274658204</v>
      </c>
      <c r="F39" s="87">
        <f t="shared" si="3"/>
        <v>23.181000328063966</v>
      </c>
      <c r="G39" s="87">
        <f t="shared" si="3"/>
        <v>21.179000091552734</v>
      </c>
      <c r="H39" s="87">
        <f t="shared" si="3"/>
        <v>31.038000106811523</v>
      </c>
      <c r="I39" s="87">
        <f t="shared" si="3"/>
        <v>25.47300033569336</v>
      </c>
      <c r="J39" s="87">
        <f t="shared" si="3"/>
        <v>24.726999855041505</v>
      </c>
      <c r="K39" s="87">
        <f t="shared" si="3"/>
        <v>19.361000061035156</v>
      </c>
      <c r="L39" s="87">
        <f t="shared" si="3"/>
        <v>12.948999977111816</v>
      </c>
      <c r="M39" s="88">
        <f t="shared" si="3"/>
        <v>8.31399998664856</v>
      </c>
      <c r="N39" s="52"/>
    </row>
    <row r="40" spans="1:14" ht="16.5" customHeight="1">
      <c r="A40" s="237" t="s">
        <v>500</v>
      </c>
      <c r="B40" s="89"/>
      <c r="C40" s="90">
        <f>AVERAGE(C25:C35)</f>
        <v>9.772374987602234</v>
      </c>
      <c r="D40" s="90">
        <f aca="true" t="shared" si="4" ref="D40:M40">AVERAGE(D25:D35)</f>
        <v>12.05609096180309</v>
      </c>
      <c r="E40" s="90">
        <f t="shared" si="4"/>
        <v>15.98199987411499</v>
      </c>
      <c r="F40" s="90">
        <f t="shared" si="4"/>
        <v>21.051818327470258</v>
      </c>
      <c r="G40" s="90">
        <f t="shared" si="4"/>
        <v>25.44900016784668</v>
      </c>
      <c r="H40" s="90">
        <f t="shared" si="4"/>
        <v>29.221818056973543</v>
      </c>
      <c r="I40" s="90">
        <f t="shared" si="4"/>
        <v>25.595454302701082</v>
      </c>
      <c r="J40" s="90">
        <f t="shared" si="4"/>
        <v>20.13599967956543</v>
      </c>
      <c r="K40" s="90">
        <f t="shared" si="4"/>
        <v>18.91181807084517</v>
      </c>
      <c r="L40" s="90">
        <f t="shared" si="4"/>
        <v>14.788000202178955</v>
      </c>
      <c r="M40" s="91">
        <f t="shared" si="4"/>
        <v>7.13600002635609</v>
      </c>
      <c r="N40" s="52"/>
    </row>
    <row r="41" spans="1:14" ht="16.5" customHeight="1">
      <c r="A41" s="238" t="s">
        <v>503</v>
      </c>
      <c r="B41" s="92"/>
      <c r="C41" s="93">
        <f>DCOUNT($A3:$M35,3,C45:C46)</f>
        <v>0</v>
      </c>
      <c r="D41" s="93">
        <f aca="true" t="shared" si="5" ref="D41:M41">DCOUNT($A3:$M35,3,D45:D46)</f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9" t="s">
        <v>504</v>
      </c>
      <c r="B42" s="95"/>
      <c r="C42" s="96">
        <f>DCOUNT($A3:$M35,3,C48:C49)</f>
        <v>0</v>
      </c>
      <c r="D42" s="96">
        <f aca="true" t="shared" si="6" ref="D42:M42">DCOUNT($A3:$M35,3,D48:D49)</f>
        <v>0</v>
      </c>
      <c r="E42" s="96">
        <f t="shared" si="6"/>
        <v>0</v>
      </c>
      <c r="F42" s="96">
        <f t="shared" si="6"/>
        <v>2</v>
      </c>
      <c r="G42" s="96">
        <f t="shared" si="6"/>
        <v>10</v>
      </c>
      <c r="H42" s="96">
        <f t="shared" si="6"/>
        <v>24</v>
      </c>
      <c r="I42" s="96">
        <f t="shared" si="6"/>
        <v>17</v>
      </c>
      <c r="J42" s="96">
        <f t="shared" si="6"/>
        <v>7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7" t="s">
        <v>505</v>
      </c>
      <c r="B43" s="98"/>
      <c r="C43" s="99">
        <f>DCOUNT($A3:$M35,3,C51:C52)</f>
        <v>0</v>
      </c>
      <c r="D43" s="99">
        <f aca="true" t="shared" si="7" ref="D43:M43">DCOUNT($A3:$M35,3,D51:D52)</f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16</v>
      </c>
      <c r="I43" s="99">
        <f t="shared" si="7"/>
        <v>2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0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52"/>
    </row>
    <row r="45" spans="1:13" ht="12">
      <c r="A45" s="101" t="s">
        <v>506</v>
      </c>
      <c r="B45" s="102" t="s">
        <v>485</v>
      </c>
      <c r="C45" s="102" t="s">
        <v>486</v>
      </c>
      <c r="D45" s="102" t="s">
        <v>487</v>
      </c>
      <c r="E45" s="102" t="s">
        <v>488</v>
      </c>
      <c r="F45" s="102" t="s">
        <v>489</v>
      </c>
      <c r="G45" s="102" t="s">
        <v>490</v>
      </c>
      <c r="H45" s="102" t="s">
        <v>491</v>
      </c>
      <c r="I45" s="102" t="s">
        <v>492</v>
      </c>
      <c r="J45" s="102" t="s">
        <v>493</v>
      </c>
      <c r="K45" s="102" t="s">
        <v>494</v>
      </c>
      <c r="L45" s="102" t="s">
        <v>495</v>
      </c>
      <c r="M45" s="102" t="s">
        <v>496</v>
      </c>
    </row>
    <row r="46" spans="2:13" ht="12">
      <c r="B46" s="252" t="s">
        <v>507</v>
      </c>
      <c r="C46" s="103" t="s">
        <v>507</v>
      </c>
      <c r="D46" s="103" t="s">
        <v>507</v>
      </c>
      <c r="E46" s="103" t="s">
        <v>507</v>
      </c>
      <c r="F46" s="103" t="s">
        <v>507</v>
      </c>
      <c r="G46" s="103" t="s">
        <v>507</v>
      </c>
      <c r="H46" s="103" t="s">
        <v>507</v>
      </c>
      <c r="I46" s="103" t="s">
        <v>507</v>
      </c>
      <c r="J46" s="103" t="s">
        <v>507</v>
      </c>
      <c r="K46" s="103" t="s">
        <v>507</v>
      </c>
      <c r="L46" s="103" t="s">
        <v>507</v>
      </c>
      <c r="M46" s="103" t="s">
        <v>507</v>
      </c>
    </row>
    <row r="48" spans="1:13" ht="12">
      <c r="A48" s="101" t="s">
        <v>508</v>
      </c>
      <c r="B48" s="102" t="s">
        <v>485</v>
      </c>
      <c r="C48" s="102" t="s">
        <v>486</v>
      </c>
      <c r="D48" s="102" t="s">
        <v>487</v>
      </c>
      <c r="E48" s="102" t="s">
        <v>488</v>
      </c>
      <c r="F48" s="102" t="s">
        <v>489</v>
      </c>
      <c r="G48" s="102" t="s">
        <v>490</v>
      </c>
      <c r="H48" s="102" t="s">
        <v>491</v>
      </c>
      <c r="I48" s="102" t="s">
        <v>492</v>
      </c>
      <c r="J48" s="102" t="s">
        <v>493</v>
      </c>
      <c r="K48" s="102" t="s">
        <v>494</v>
      </c>
      <c r="L48" s="102" t="s">
        <v>495</v>
      </c>
      <c r="M48" s="102" t="s">
        <v>496</v>
      </c>
    </row>
    <row r="49" spans="2:13" ht="12">
      <c r="B49" s="252" t="s">
        <v>509</v>
      </c>
      <c r="C49" s="103" t="s">
        <v>509</v>
      </c>
      <c r="D49" s="103" t="s">
        <v>509</v>
      </c>
      <c r="E49" s="103" t="s">
        <v>509</v>
      </c>
      <c r="F49" s="103" t="s">
        <v>509</v>
      </c>
      <c r="G49" s="103" t="s">
        <v>509</v>
      </c>
      <c r="H49" s="103" t="s">
        <v>509</v>
      </c>
      <c r="I49" s="103" t="s">
        <v>509</v>
      </c>
      <c r="J49" s="103" t="s">
        <v>509</v>
      </c>
      <c r="K49" s="103" t="s">
        <v>509</v>
      </c>
      <c r="L49" s="103" t="s">
        <v>509</v>
      </c>
      <c r="M49" s="103" t="s">
        <v>509</v>
      </c>
    </row>
    <row r="51" spans="1:13" ht="12">
      <c r="A51" s="101" t="s">
        <v>510</v>
      </c>
      <c r="B51" s="102" t="s">
        <v>485</v>
      </c>
      <c r="C51" s="102" t="s">
        <v>486</v>
      </c>
      <c r="D51" s="102" t="s">
        <v>487</v>
      </c>
      <c r="E51" s="102" t="s">
        <v>488</v>
      </c>
      <c r="F51" s="102" t="s">
        <v>489</v>
      </c>
      <c r="G51" s="102" t="s">
        <v>490</v>
      </c>
      <c r="H51" s="102" t="s">
        <v>491</v>
      </c>
      <c r="I51" s="102" t="s">
        <v>492</v>
      </c>
      <c r="J51" s="102" t="s">
        <v>493</v>
      </c>
      <c r="K51" s="102" t="s">
        <v>494</v>
      </c>
      <c r="L51" s="102" t="s">
        <v>495</v>
      </c>
      <c r="M51" s="102" t="s">
        <v>496</v>
      </c>
    </row>
    <row r="52" spans="2:13" ht="12">
      <c r="B52" s="252" t="s">
        <v>511</v>
      </c>
      <c r="C52" s="103" t="s">
        <v>511</v>
      </c>
      <c r="D52" s="103" t="s">
        <v>511</v>
      </c>
      <c r="E52" s="103" t="s">
        <v>511</v>
      </c>
      <c r="F52" s="103" t="s">
        <v>511</v>
      </c>
      <c r="G52" s="103" t="s">
        <v>511</v>
      </c>
      <c r="H52" s="103" t="s">
        <v>511</v>
      </c>
      <c r="I52" s="103" t="s">
        <v>511</v>
      </c>
      <c r="J52" s="103" t="s">
        <v>511</v>
      </c>
      <c r="K52" s="103" t="s">
        <v>511</v>
      </c>
      <c r="L52" s="103" t="s">
        <v>511</v>
      </c>
      <c r="M52" s="103" t="s">
        <v>511</v>
      </c>
    </row>
    <row r="56" ht="12">
      <c r="A56" s="101" t="s">
        <v>512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513</v>
      </c>
      <c r="B1" s="105"/>
      <c r="C1" s="105"/>
      <c r="D1" s="105"/>
      <c r="E1" s="105"/>
      <c r="F1" s="105"/>
      <c r="G1" s="106"/>
      <c r="H1" s="106"/>
      <c r="I1" s="172">
        <f>'1月'!Z1</f>
        <v>2001</v>
      </c>
      <c r="J1" s="171" t="s">
        <v>2</v>
      </c>
      <c r="K1" s="170" t="str">
        <f>("（平成"&amp;TEXT((I1-1988),"0")&amp;"年）")</f>
        <v>（平成13年）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485</v>
      </c>
      <c r="C3" s="115" t="s">
        <v>486</v>
      </c>
      <c r="D3" s="115" t="s">
        <v>487</v>
      </c>
      <c r="E3" s="115" t="s">
        <v>488</v>
      </c>
      <c r="F3" s="115" t="s">
        <v>489</v>
      </c>
      <c r="G3" s="115" t="s">
        <v>490</v>
      </c>
      <c r="H3" s="115" t="s">
        <v>491</v>
      </c>
      <c r="I3" s="115" t="s">
        <v>492</v>
      </c>
      <c r="J3" s="115" t="s">
        <v>493</v>
      </c>
      <c r="K3" s="115" t="s">
        <v>494</v>
      </c>
      <c r="L3" s="115" t="s">
        <v>495</v>
      </c>
      <c r="M3" s="116" t="s">
        <v>496</v>
      </c>
      <c r="N3" s="107"/>
    </row>
    <row r="4" spans="1:14" ht="18" customHeight="1">
      <c r="A4" s="117" t="s">
        <v>497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/>
      <c r="C5" s="123">
        <f>'2月'!AD3</f>
        <v>1.1239999532699585</v>
      </c>
      <c r="D5" s="123">
        <f>'3月'!AD3</f>
        <v>0.009999999776482582</v>
      </c>
      <c r="E5" s="123">
        <f>'4月'!AD3</f>
        <v>-4.197000026702881</v>
      </c>
      <c r="F5" s="123">
        <f>'5月'!AD3</f>
        <v>3.934000015258789</v>
      </c>
      <c r="G5" s="123">
        <f>'6月'!AD3</f>
        <v>12.90999984741211</v>
      </c>
      <c r="H5" s="123">
        <f>'7月'!AD3</f>
        <v>16.790000915527344</v>
      </c>
      <c r="I5" s="123">
        <f>'8月'!AD3</f>
        <v>20.979999542236328</v>
      </c>
      <c r="J5" s="123">
        <f>'9月'!AD3</f>
        <v>15.59000015258789</v>
      </c>
      <c r="K5" s="123">
        <f>'10月'!AD3</f>
        <v>14.3100004196167</v>
      </c>
      <c r="L5" s="123">
        <f>'11月'!AD3</f>
        <v>8.510000228881836</v>
      </c>
      <c r="M5" s="124">
        <f>'12月'!AD3</f>
        <v>0.28299999237060547</v>
      </c>
      <c r="N5" s="107"/>
    </row>
    <row r="6" spans="1:14" ht="18" customHeight="1">
      <c r="A6" s="125">
        <v>2</v>
      </c>
      <c r="B6" s="126"/>
      <c r="C6" s="127">
        <f>'2月'!AD4</f>
        <v>-4.315000057220459</v>
      </c>
      <c r="D6" s="127">
        <f>'3月'!AD4</f>
        <v>-2.4040000438690186</v>
      </c>
      <c r="E6" s="127">
        <f>'4月'!AD4</f>
        <v>-1.0180000066757202</v>
      </c>
      <c r="F6" s="127">
        <f>'5月'!AD4</f>
        <v>5.26800012588501</v>
      </c>
      <c r="G6" s="127">
        <f>'6月'!AD4</f>
        <v>11.399999618530273</v>
      </c>
      <c r="H6" s="127">
        <f>'7月'!AD4</f>
        <v>16.420000076293945</v>
      </c>
      <c r="I6" s="127">
        <f>'8月'!AD4</f>
        <v>19.079999923706055</v>
      </c>
      <c r="J6" s="127">
        <f>'9月'!AD4</f>
        <v>14.75</v>
      </c>
      <c r="K6" s="127">
        <f>'10月'!AD4</f>
        <v>12.260000228881836</v>
      </c>
      <c r="L6" s="127">
        <f>'11月'!AD4</f>
        <v>9.869999885559082</v>
      </c>
      <c r="M6" s="128">
        <f>'12月'!AD4</f>
        <v>3.6630001068115234</v>
      </c>
      <c r="N6" s="107"/>
    </row>
    <row r="7" spans="1:14" ht="18" customHeight="1">
      <c r="A7" s="125">
        <v>3</v>
      </c>
      <c r="B7" s="126"/>
      <c r="C7" s="127">
        <f>'2月'!AD5</f>
        <v>-4.934999942779541</v>
      </c>
      <c r="D7" s="127">
        <f>'3月'!AD5</f>
        <v>-3.443000078201294</v>
      </c>
      <c r="E7" s="127">
        <f>'4月'!AD5</f>
        <v>2.825000047683716</v>
      </c>
      <c r="F7" s="127">
        <f>'5月'!AD5</f>
        <v>5.7220001220703125</v>
      </c>
      <c r="G7" s="127">
        <f>'6月'!AD5</f>
        <v>10.3100004196167</v>
      </c>
      <c r="H7" s="127">
        <f>'7月'!AD5</f>
        <v>19.809999465942383</v>
      </c>
      <c r="I7" s="127">
        <f>'8月'!AD5</f>
        <v>18.979999542236328</v>
      </c>
      <c r="J7" s="127">
        <f>'9月'!AD5</f>
        <v>16.350000381469727</v>
      </c>
      <c r="K7" s="127">
        <f>'10月'!AD5</f>
        <v>10.399999618530273</v>
      </c>
      <c r="L7" s="127">
        <f>'11月'!AD5</f>
        <v>9.550000190734863</v>
      </c>
      <c r="M7" s="128">
        <f>'12月'!AD5</f>
        <v>3.871999979019165</v>
      </c>
      <c r="N7" s="107"/>
    </row>
    <row r="8" spans="1:14" ht="18" customHeight="1">
      <c r="A8" s="125">
        <v>4</v>
      </c>
      <c r="B8" s="126"/>
      <c r="C8" s="127">
        <f>'2月'!AD6</f>
        <v>-4.357999801635742</v>
      </c>
      <c r="D8" s="127">
        <f>'3月'!AD6</f>
        <v>-0.609000027179718</v>
      </c>
      <c r="E8" s="127">
        <f>'4月'!AD6</f>
        <v>1.2599999904632568</v>
      </c>
      <c r="F8" s="127">
        <f>'5月'!AD6</f>
        <v>4.892000198364258</v>
      </c>
      <c r="G8" s="127">
        <f>'6月'!AD6</f>
        <v>13.989999771118164</v>
      </c>
      <c r="H8" s="127">
        <f>'7月'!AD6</f>
        <v>21.239999771118164</v>
      </c>
      <c r="I8" s="127">
        <f>'8月'!AD6</f>
        <v>19.15999984741211</v>
      </c>
      <c r="J8" s="127">
        <f>'9月'!AD6</f>
        <v>16.959999084472656</v>
      </c>
      <c r="K8" s="127">
        <f>'10月'!AD6</f>
        <v>10.010000228881836</v>
      </c>
      <c r="L8" s="127">
        <f>'11月'!AD6</f>
        <v>3.049999952316284</v>
      </c>
      <c r="M8" s="128">
        <f>'12月'!AD6</f>
        <v>1.99399995803833</v>
      </c>
      <c r="N8" s="107"/>
    </row>
    <row r="9" spans="1:14" ht="18" customHeight="1">
      <c r="A9" s="125">
        <v>5</v>
      </c>
      <c r="B9" s="126"/>
      <c r="C9" s="127">
        <f>'2月'!AD7</f>
        <v>-2.1740000247955322</v>
      </c>
      <c r="D9" s="127">
        <f>'3月'!AD7</f>
        <v>-1.628000020980835</v>
      </c>
      <c r="E9" s="127">
        <f>'4月'!AD7</f>
        <v>0.2619999945163727</v>
      </c>
      <c r="F9" s="127">
        <f>'5月'!AD7</f>
        <v>7.5</v>
      </c>
      <c r="G9" s="127">
        <f>'6月'!AD7</f>
        <v>14.079999923706055</v>
      </c>
      <c r="H9" s="127">
        <f>'7月'!AD7</f>
        <v>20.360000610351562</v>
      </c>
      <c r="I9" s="127">
        <f>'8月'!AD7</f>
        <v>18.110000610351562</v>
      </c>
      <c r="J9" s="127">
        <f>'9月'!AD7</f>
        <v>15.40999984741211</v>
      </c>
      <c r="K9" s="127">
        <f>'10月'!AD7</f>
        <v>13.75</v>
      </c>
      <c r="L9" s="127">
        <f>'11月'!AD7</f>
        <v>2.7669999599456787</v>
      </c>
      <c r="M9" s="128">
        <f>'12月'!AD7</f>
        <v>1.468999981880188</v>
      </c>
      <c r="N9" s="107"/>
    </row>
    <row r="10" spans="1:14" ht="18" customHeight="1">
      <c r="A10" s="125">
        <v>6</v>
      </c>
      <c r="B10" s="126"/>
      <c r="C10" s="127">
        <f>'2月'!AD8</f>
        <v>-0.8299999833106995</v>
      </c>
      <c r="D10" s="127">
        <f>'3月'!AD8</f>
        <v>-1.722000002861023</v>
      </c>
      <c r="E10" s="127">
        <f>'4月'!AD8</f>
        <v>4.599999904632568</v>
      </c>
      <c r="F10" s="127">
        <f>'5月'!AD8</f>
        <v>9.039999961853027</v>
      </c>
      <c r="G10" s="127">
        <f>'6月'!AD8</f>
        <v>15.789999961853027</v>
      </c>
      <c r="H10" s="127">
        <f>'7月'!AD8</f>
        <v>17.110000610351562</v>
      </c>
      <c r="I10" s="127">
        <f>'8月'!AD8</f>
        <v>17.239999771118164</v>
      </c>
      <c r="J10" s="127">
        <f>'9月'!AD8</f>
        <v>16.399999618530273</v>
      </c>
      <c r="K10" s="127">
        <f>'10月'!AD8</f>
        <v>12.229999542236328</v>
      </c>
      <c r="L10" s="127">
        <f>'11月'!AD8</f>
        <v>8.039999961853027</v>
      </c>
      <c r="M10" s="128">
        <f>'12月'!AD8</f>
        <v>3.2019999027252197</v>
      </c>
      <c r="N10" s="107"/>
    </row>
    <row r="11" spans="1:14" ht="18" customHeight="1">
      <c r="A11" s="125">
        <v>7</v>
      </c>
      <c r="B11" s="126"/>
      <c r="C11" s="127">
        <f>'2月'!AD9</f>
        <v>-1.1239999532699585</v>
      </c>
      <c r="D11" s="127">
        <f>'3月'!AD9</f>
        <v>-1.8580000400543213</v>
      </c>
      <c r="E11" s="127">
        <f>'4月'!AD9</f>
        <v>7.010000228881836</v>
      </c>
      <c r="F11" s="127">
        <f>'5月'!AD9</f>
        <v>12.010000228881836</v>
      </c>
      <c r="G11" s="127">
        <f>'6月'!AD9</f>
        <v>14.859999656677246</v>
      </c>
      <c r="H11" s="127">
        <f>'7月'!AD9</f>
        <v>14.630000114440918</v>
      </c>
      <c r="I11" s="127">
        <f>'8月'!AD9</f>
        <v>18.639999389648438</v>
      </c>
      <c r="J11" s="127">
        <f>'9月'!AD9</f>
        <v>16.170000076293945</v>
      </c>
      <c r="K11" s="127">
        <f>'10月'!AD9</f>
        <v>12.770000457763672</v>
      </c>
      <c r="L11" s="127">
        <f>'11月'!AD9</f>
        <v>3.6489999294281006</v>
      </c>
      <c r="M11" s="128">
        <f>'12月'!AD9</f>
        <v>-1.2170000076293945</v>
      </c>
      <c r="N11" s="107"/>
    </row>
    <row r="12" spans="1:14" ht="18" customHeight="1">
      <c r="A12" s="125">
        <v>8</v>
      </c>
      <c r="B12" s="126"/>
      <c r="C12" s="127">
        <f>'2月'!AD10</f>
        <v>-4.49399995803833</v>
      </c>
      <c r="D12" s="127">
        <f>'3月'!AD10</f>
        <v>-3.621000051498413</v>
      </c>
      <c r="E12" s="127">
        <f>'4月'!AD10</f>
        <v>7.980000019073486</v>
      </c>
      <c r="F12" s="127">
        <f>'5月'!AD10</f>
        <v>14.710000038146973</v>
      </c>
      <c r="G12" s="127">
        <f>'6月'!AD10</f>
        <v>14.649999618530273</v>
      </c>
      <c r="H12" s="127">
        <f>'7月'!AD10</f>
        <v>15.930000305175781</v>
      </c>
      <c r="I12" s="127">
        <f>'8月'!AD10</f>
        <v>18.6200008392334</v>
      </c>
      <c r="J12" s="127">
        <f>'9月'!AD10</f>
        <v>18.610000610351562</v>
      </c>
      <c r="K12" s="127">
        <f>'10月'!AD10</f>
        <v>12.4399995803833</v>
      </c>
      <c r="L12" s="127">
        <f>'11月'!AD10</f>
        <v>3.2820000648498535</v>
      </c>
      <c r="M12" s="128">
        <f>'12月'!AD10</f>
        <v>-1.6779999732971191</v>
      </c>
      <c r="N12" s="107"/>
    </row>
    <row r="13" spans="1:14" ht="18" customHeight="1">
      <c r="A13" s="125">
        <v>9</v>
      </c>
      <c r="B13" s="126"/>
      <c r="C13" s="127">
        <f>'2月'!AD11</f>
        <v>-7.21999979019165</v>
      </c>
      <c r="D13" s="127">
        <f>'3月'!AD11</f>
        <v>-5.9070000648498535</v>
      </c>
      <c r="E13" s="127">
        <f>'4月'!AD11</f>
        <v>8.359999656677246</v>
      </c>
      <c r="F13" s="127">
        <f>'5月'!AD11</f>
        <v>13.039999961853027</v>
      </c>
      <c r="G13" s="127">
        <f>'6月'!AD11</f>
        <v>14.550000190734863</v>
      </c>
      <c r="H13" s="127">
        <f>'7月'!AD11</f>
        <v>17</v>
      </c>
      <c r="I13" s="127">
        <f>'8月'!AD11</f>
        <v>18.440000534057617</v>
      </c>
      <c r="J13" s="127">
        <f>'9月'!AD11</f>
        <v>22.950000762939453</v>
      </c>
      <c r="K13" s="127">
        <f>'10月'!AD11</f>
        <v>13.470000267028809</v>
      </c>
      <c r="L13" s="127">
        <f>'11月'!AD11</f>
        <v>7.869999885559082</v>
      </c>
      <c r="M13" s="128">
        <f>'12月'!AD11</f>
        <v>-1.7200000286102295</v>
      </c>
      <c r="N13" s="107"/>
    </row>
    <row r="14" spans="1:14" ht="18" customHeight="1">
      <c r="A14" s="129">
        <v>10</v>
      </c>
      <c r="B14" s="130"/>
      <c r="C14" s="131">
        <f>'2月'!AD12</f>
        <v>-3.507999897003174</v>
      </c>
      <c r="D14" s="131">
        <f>'3月'!AD12</f>
        <v>-4.736000061035156</v>
      </c>
      <c r="E14" s="131">
        <f>'4月'!AD12</f>
        <v>10.1899995803833</v>
      </c>
      <c r="F14" s="131">
        <f>'5月'!AD12</f>
        <v>10.039999961853027</v>
      </c>
      <c r="G14" s="131">
        <f>'6月'!AD12</f>
        <v>15</v>
      </c>
      <c r="H14" s="131">
        <f>'7月'!AD12</f>
        <v>18.25</v>
      </c>
      <c r="I14" s="131">
        <f>'8月'!AD12</f>
        <v>21.31999969482422</v>
      </c>
      <c r="J14" s="131">
        <f>'9月'!AD12</f>
        <v>22.889999389648438</v>
      </c>
      <c r="K14" s="131">
        <f>'10月'!AD12</f>
        <v>13.180000305175781</v>
      </c>
      <c r="L14" s="131">
        <f>'11月'!AD12</f>
        <v>6.211999893188477</v>
      </c>
      <c r="M14" s="132">
        <f>'12月'!AD12</f>
        <v>-2.559999942779541</v>
      </c>
      <c r="N14" s="107"/>
    </row>
    <row r="15" spans="1:14" ht="18" customHeight="1">
      <c r="A15" s="121">
        <v>11</v>
      </c>
      <c r="B15" s="122"/>
      <c r="C15" s="123">
        <f>'2月'!AD13</f>
        <v>-5.248000144958496</v>
      </c>
      <c r="D15" s="123">
        <f>'3月'!AD13</f>
        <v>-3.433000087738037</v>
      </c>
      <c r="E15" s="123">
        <f>'4月'!AD13</f>
        <v>10.609999656677246</v>
      </c>
      <c r="F15" s="123">
        <f>'5月'!AD13</f>
        <v>7.840000152587891</v>
      </c>
      <c r="G15" s="123">
        <f>'6月'!AD13</f>
        <v>12.109999656677246</v>
      </c>
      <c r="H15" s="123">
        <f>'7月'!AD13</f>
        <v>17.389999389648438</v>
      </c>
      <c r="I15" s="123">
        <f>'8月'!AD13</f>
        <v>20.700000762939453</v>
      </c>
      <c r="J15" s="123">
        <f>'9月'!AD13</f>
        <v>21.860000610351562</v>
      </c>
      <c r="K15" s="123">
        <f>'10月'!AD13</f>
        <v>15.739999771118164</v>
      </c>
      <c r="L15" s="123">
        <f>'11月'!AD13</f>
        <v>3.693000078201294</v>
      </c>
      <c r="M15" s="124">
        <f>'12月'!AD13</f>
        <v>-3.4089999198913574</v>
      </c>
      <c r="N15" s="107"/>
    </row>
    <row r="16" spans="1:14" ht="18" customHeight="1">
      <c r="A16" s="125">
        <v>12</v>
      </c>
      <c r="B16" s="126"/>
      <c r="C16" s="127">
        <f>'2月'!AD14</f>
        <v>-4.49399995803833</v>
      </c>
      <c r="D16" s="127">
        <f>'3月'!AD14</f>
        <v>-1.9739999771118164</v>
      </c>
      <c r="E16" s="127">
        <f>'4月'!AD14</f>
        <v>6.810999870300293</v>
      </c>
      <c r="F16" s="127">
        <f>'5月'!AD14</f>
        <v>6.914000034332275</v>
      </c>
      <c r="G16" s="127">
        <f>'6月'!AD14</f>
        <v>12.149999618530273</v>
      </c>
      <c r="H16" s="127">
        <f>'7月'!AD14</f>
        <v>21.81999969482422</v>
      </c>
      <c r="I16" s="127">
        <f>'8月'!AD14</f>
        <v>18.510000228881836</v>
      </c>
      <c r="J16" s="127">
        <f>'9月'!AD14</f>
        <v>19.579999923706055</v>
      </c>
      <c r="K16" s="127">
        <f>'10月'!AD14</f>
        <v>13.0600004196167</v>
      </c>
      <c r="L16" s="127">
        <f>'11月'!AD14</f>
        <v>4.953000068664551</v>
      </c>
      <c r="M16" s="128">
        <f>'12月'!AD14</f>
        <v>-2.7070000171661377</v>
      </c>
      <c r="N16" s="107"/>
    </row>
    <row r="17" spans="1:14" ht="18" customHeight="1">
      <c r="A17" s="125">
        <v>13</v>
      </c>
      <c r="B17" s="126"/>
      <c r="C17" s="127">
        <f>'2月'!AD15</f>
        <v>-4.043000221252441</v>
      </c>
      <c r="D17" s="127">
        <f>'3月'!AD15</f>
        <v>-3.1710000038146973</v>
      </c>
      <c r="E17" s="127">
        <f>'4月'!AD15</f>
        <v>4.3429999351501465</v>
      </c>
      <c r="F17" s="127">
        <f>'5月'!AD15</f>
        <v>12.010000228881836</v>
      </c>
      <c r="G17" s="127">
        <f>'6月'!AD15</f>
        <v>14.390000343322754</v>
      </c>
      <c r="H17" s="127">
        <f>'7月'!AD15</f>
        <v>22.579999923706055</v>
      </c>
      <c r="I17" s="127">
        <f>'8月'!AD15</f>
        <v>18.450000762939453</v>
      </c>
      <c r="J17" s="127">
        <f>'9月'!AD15</f>
        <v>19.040000915527344</v>
      </c>
      <c r="K17" s="127">
        <f>'10月'!AD15</f>
        <v>10.510000228881836</v>
      </c>
      <c r="L17" s="127">
        <f>'11月'!AD15</f>
        <v>2.5810000896453857</v>
      </c>
      <c r="M17" s="128">
        <f>'12月'!AD15</f>
        <v>1.6490000486373901</v>
      </c>
      <c r="N17" s="107"/>
    </row>
    <row r="18" spans="1:14" ht="18" customHeight="1">
      <c r="A18" s="125">
        <v>14</v>
      </c>
      <c r="B18" s="126"/>
      <c r="C18" s="127">
        <f>'2月'!AD16</f>
        <v>-6.697000026702881</v>
      </c>
      <c r="D18" s="127">
        <f>'3月'!AD16</f>
        <v>-3.990000009536743</v>
      </c>
      <c r="E18" s="127">
        <f>'4月'!AD16</f>
        <v>5.394000053405762</v>
      </c>
      <c r="F18" s="127">
        <f>'5月'!AD16</f>
        <v>11.680000305175781</v>
      </c>
      <c r="G18" s="127">
        <f>'6月'!AD16</f>
        <v>14.739999771118164</v>
      </c>
      <c r="H18" s="127">
        <f>'7月'!AD16</f>
        <v>22.440000534057617</v>
      </c>
      <c r="I18" s="127">
        <f>'8月'!AD16</f>
        <v>20.06999969482422</v>
      </c>
      <c r="J18" s="127">
        <f>'9月'!AD16</f>
        <v>19.790000915527344</v>
      </c>
      <c r="K18" s="127">
        <f>'10月'!AD16</f>
        <v>9.289999961853027</v>
      </c>
      <c r="L18" s="127">
        <f>'11月'!AD16</f>
        <v>2.0769999027252197</v>
      </c>
      <c r="M18" s="128">
        <f>'12月'!AD16</f>
        <v>0.2199999988079071</v>
      </c>
      <c r="N18" s="107"/>
    </row>
    <row r="19" spans="1:14" ht="18" customHeight="1">
      <c r="A19" s="125">
        <v>15</v>
      </c>
      <c r="B19" s="126"/>
      <c r="C19" s="127">
        <f>'2月'!AD17</f>
        <v>-8.739999771118164</v>
      </c>
      <c r="D19" s="127">
        <f>'3月'!AD17</f>
        <v>2.447999954223633</v>
      </c>
      <c r="E19" s="127">
        <f>'4月'!AD17</f>
        <v>5.709000110626221</v>
      </c>
      <c r="F19" s="127">
        <f>'5月'!AD17</f>
        <v>14.819999694824219</v>
      </c>
      <c r="G19" s="127">
        <f>'6月'!AD17</f>
        <v>13.960000038146973</v>
      </c>
      <c r="H19" s="127">
        <f>'7月'!AD17</f>
        <v>21.780000686645508</v>
      </c>
      <c r="I19" s="127">
        <f>'8月'!AD17</f>
        <v>20.040000915527344</v>
      </c>
      <c r="J19" s="127">
        <f>'9月'!AD17</f>
        <v>20.18000030517578</v>
      </c>
      <c r="K19" s="127">
        <f>'10月'!AD17</f>
        <v>8.869999885559082</v>
      </c>
      <c r="L19" s="127">
        <f>'11月'!AD17</f>
        <v>1.3839999437332153</v>
      </c>
      <c r="M19" s="128">
        <f>'12月'!AD17</f>
        <v>-2.634000062942505</v>
      </c>
      <c r="N19" s="107"/>
    </row>
    <row r="20" spans="1:14" ht="18" customHeight="1">
      <c r="A20" s="125">
        <v>16</v>
      </c>
      <c r="B20" s="126"/>
      <c r="C20" s="127">
        <f>'2月'!AD18</f>
        <v>-5.1539998054504395</v>
      </c>
      <c r="D20" s="127">
        <f>'3月'!AD18</f>
        <v>-2.13100004196167</v>
      </c>
      <c r="E20" s="127">
        <f>'4月'!AD18</f>
        <v>5.193999767303467</v>
      </c>
      <c r="F20" s="127">
        <f>'5月'!AD18</f>
        <v>10.130000114440918</v>
      </c>
      <c r="G20" s="127">
        <f>'6月'!AD18</f>
        <v>13.399999618530273</v>
      </c>
      <c r="H20" s="127">
        <f>'7月'!AD18</f>
        <v>23.290000915527344</v>
      </c>
      <c r="I20" s="127">
        <f>'8月'!AD18</f>
        <v>16.600000381469727</v>
      </c>
      <c r="J20" s="127">
        <f>'9月'!AD18</f>
        <v>18.280000686645508</v>
      </c>
      <c r="K20" s="127">
        <f>'10月'!AD18</f>
        <v>9.229999542236328</v>
      </c>
      <c r="L20" s="127">
        <f>'11月'!AD18</f>
        <v>4.302999973297119</v>
      </c>
      <c r="M20" s="128">
        <f>'12月'!AD18</f>
        <v>-3.0429999828338623</v>
      </c>
      <c r="N20" s="107"/>
    </row>
    <row r="21" spans="1:14" ht="18" customHeight="1">
      <c r="A21" s="125">
        <v>17</v>
      </c>
      <c r="B21" s="126"/>
      <c r="C21" s="127">
        <f>'2月'!AD19</f>
        <v>-7.210000038146973</v>
      </c>
      <c r="D21" s="127">
        <f>'3月'!AD19</f>
        <v>0.335999995470047</v>
      </c>
      <c r="E21" s="127">
        <f>'4月'!AD19</f>
        <v>9.069999694824219</v>
      </c>
      <c r="F21" s="127">
        <f>'5月'!AD19</f>
        <v>6.491000175476074</v>
      </c>
      <c r="G21" s="127">
        <f>'6月'!AD19</f>
        <v>13.350000381469727</v>
      </c>
      <c r="H21" s="127">
        <f>'7月'!AD19</f>
        <v>20.799999237060547</v>
      </c>
      <c r="I21" s="127">
        <f>'8月'!AD19</f>
        <v>16.010000228881836</v>
      </c>
      <c r="J21" s="127">
        <f>'9月'!AD19</f>
        <v>17.399999618530273</v>
      </c>
      <c r="K21" s="127">
        <f>'10月'!AD19</f>
        <v>11.819999694824219</v>
      </c>
      <c r="L21" s="127">
        <f>'11月'!AD19</f>
        <v>4.544000148773193</v>
      </c>
      <c r="M21" s="128">
        <f>'12月'!AD19</f>
        <v>-1.9520000219345093</v>
      </c>
      <c r="N21" s="107"/>
    </row>
    <row r="22" spans="1:14" ht="18" customHeight="1">
      <c r="A22" s="125">
        <v>18</v>
      </c>
      <c r="B22" s="126"/>
      <c r="C22" s="127">
        <f>'2月'!AD20</f>
        <v>-1.1139999628067017</v>
      </c>
      <c r="D22" s="127">
        <f>'3月'!AD20</f>
        <v>1.9110000133514404</v>
      </c>
      <c r="E22" s="127">
        <f>'4月'!AD20</f>
        <v>8.34000015258789</v>
      </c>
      <c r="F22" s="127">
        <f>'5月'!AD20</f>
        <v>9.449999809265137</v>
      </c>
      <c r="G22" s="127">
        <f>'6月'!AD20</f>
        <v>16.399999618530273</v>
      </c>
      <c r="H22" s="127">
        <f>'7月'!AD20</f>
        <v>19.639999389648438</v>
      </c>
      <c r="I22" s="127">
        <f>'8月'!AD20</f>
        <v>15.630000114440918</v>
      </c>
      <c r="J22" s="127">
        <f>'9月'!AD20</f>
        <v>19.469999313354492</v>
      </c>
      <c r="K22" s="127">
        <f>'10月'!AD20</f>
        <v>7.179999828338623</v>
      </c>
      <c r="L22" s="127">
        <f>'11月'!AD20</f>
        <v>2.822000026702881</v>
      </c>
      <c r="M22" s="128">
        <f>'12月'!AD20</f>
        <v>-2.1619999408721924</v>
      </c>
      <c r="N22" s="107"/>
    </row>
    <row r="23" spans="1:14" ht="18" customHeight="1">
      <c r="A23" s="125">
        <v>19</v>
      </c>
      <c r="B23" s="126"/>
      <c r="C23" s="127">
        <f>'2月'!AD21</f>
        <v>-1.3550000190734863</v>
      </c>
      <c r="D23" s="127">
        <f>'3月'!AD21</f>
        <v>0.8080000281333923</v>
      </c>
      <c r="E23" s="127">
        <f>'4月'!AD21</f>
        <v>8.90999984741211</v>
      </c>
      <c r="F23" s="127">
        <f>'5月'!AD21</f>
        <v>13.170000076293945</v>
      </c>
      <c r="G23" s="127">
        <f>'6月'!AD21</f>
        <v>18.709999084472656</v>
      </c>
      <c r="H23" s="127">
        <f>'7月'!AD21</f>
        <v>19.520000457763672</v>
      </c>
      <c r="I23" s="127">
        <f>'8月'!AD21</f>
        <v>14.649999618530273</v>
      </c>
      <c r="J23" s="127">
        <f>'9月'!AD21</f>
        <v>18.170000076293945</v>
      </c>
      <c r="K23" s="127">
        <f>'10月'!AD21</f>
        <v>4.769999980926514</v>
      </c>
      <c r="L23" s="127">
        <f>'11月'!AD21</f>
        <v>1.8569999933242798</v>
      </c>
      <c r="M23" s="128">
        <f>'12月'!AD21</f>
        <v>-3.115999937057495</v>
      </c>
      <c r="N23" s="107"/>
    </row>
    <row r="24" spans="1:14" ht="18" customHeight="1">
      <c r="A24" s="129">
        <v>20</v>
      </c>
      <c r="B24" s="130"/>
      <c r="C24" s="131">
        <f>'2月'!AD22</f>
        <v>-2.509000062942505</v>
      </c>
      <c r="D24" s="131">
        <f>'3月'!AD22</f>
        <v>3.634000062942505</v>
      </c>
      <c r="E24" s="131">
        <f>'4月'!AD22</f>
        <v>7.690000057220459</v>
      </c>
      <c r="F24" s="131">
        <f>'5月'!AD22</f>
        <v>13.6899995803833</v>
      </c>
      <c r="G24" s="131">
        <f>'6月'!AD22</f>
        <v>13.220000267028809</v>
      </c>
      <c r="H24" s="131">
        <f>'7月'!AD22</f>
        <v>18.75</v>
      </c>
      <c r="I24" s="131">
        <f>'8月'!AD22</f>
        <v>15.960000038146973</v>
      </c>
      <c r="J24" s="131">
        <f>'9月'!AD22</f>
        <v>16.81999969482422</v>
      </c>
      <c r="K24" s="131">
        <f>'10月'!AD22</f>
        <v>5.798999786376953</v>
      </c>
      <c r="L24" s="131">
        <f>'11月'!AD22</f>
        <v>2.6019999980926514</v>
      </c>
      <c r="M24" s="132">
        <f>'12月'!AD22</f>
        <v>-2.875999927520752</v>
      </c>
      <c r="N24" s="107"/>
    </row>
    <row r="25" spans="1:14" ht="18" customHeight="1">
      <c r="A25" s="121">
        <v>21</v>
      </c>
      <c r="B25" s="122"/>
      <c r="C25" s="123">
        <f>'2月'!AD23</f>
        <v>-2.8350000381469727</v>
      </c>
      <c r="D25" s="123">
        <f>'3月'!AD23</f>
        <v>3.947999954223633</v>
      </c>
      <c r="E25" s="123">
        <f>'4月'!AD23</f>
        <v>4.468999862670898</v>
      </c>
      <c r="F25" s="123">
        <f>'5月'!AD23</f>
        <v>13.739999771118164</v>
      </c>
      <c r="G25" s="123">
        <f>'6月'!AD23</f>
        <v>13.039999961853027</v>
      </c>
      <c r="H25" s="123">
        <f>'7月'!AD23</f>
        <v>22.93000030517578</v>
      </c>
      <c r="I25" s="123">
        <f>'8月'!AD23</f>
        <v>16.81999969482422</v>
      </c>
      <c r="J25" s="123">
        <f>'9月'!AD23</f>
        <v>12.09000015258789</v>
      </c>
      <c r="K25" s="123">
        <f>'10月'!AD23</f>
        <v>8.550000190734863</v>
      </c>
      <c r="L25" s="123">
        <f>'11月'!AD23</f>
        <v>3.63100004196167</v>
      </c>
      <c r="M25" s="124">
        <f>'12月'!AD23</f>
        <v>-0.010999999940395355</v>
      </c>
      <c r="N25" s="107"/>
    </row>
    <row r="26" spans="1:14" ht="18" customHeight="1">
      <c r="A26" s="125">
        <v>22</v>
      </c>
      <c r="B26" s="126"/>
      <c r="C26" s="127">
        <f>'2月'!AD24</f>
        <v>1.8600000143051147</v>
      </c>
      <c r="D26" s="127">
        <f>'3月'!AD24</f>
        <v>3.2760000228881836</v>
      </c>
      <c r="E26" s="127">
        <f>'4月'!AD24</f>
        <v>1.1640000343322754</v>
      </c>
      <c r="F26" s="127">
        <f>'5月'!AD24</f>
        <v>14.029999732971191</v>
      </c>
      <c r="G26" s="127">
        <f>'6月'!AD24</f>
        <v>12.850000381469727</v>
      </c>
      <c r="H26" s="127">
        <f>'7月'!AD24</f>
        <v>23.649999618530273</v>
      </c>
      <c r="I26" s="127">
        <f>'8月'!AD24</f>
        <v>22.440000534057617</v>
      </c>
      <c r="J26" s="127">
        <f>'9月'!AD24</f>
        <v>8.130000114440918</v>
      </c>
      <c r="K26" s="127">
        <f>'10月'!AD24</f>
        <v>9.890000343322754</v>
      </c>
      <c r="L26" s="127">
        <f>'11月'!AD24</f>
        <v>3.7149999141693115</v>
      </c>
      <c r="M26" s="128">
        <f>'12月'!AD24</f>
        <v>-1.6790000200271606</v>
      </c>
      <c r="N26" s="107"/>
    </row>
    <row r="27" spans="1:14" ht="18" customHeight="1">
      <c r="A27" s="125">
        <v>23</v>
      </c>
      <c r="B27" s="126"/>
      <c r="C27" s="127">
        <f>'2月'!AD25</f>
        <v>1.597000002861023</v>
      </c>
      <c r="D27" s="127">
        <f>'3月'!AD25</f>
        <v>4.379000186920166</v>
      </c>
      <c r="E27" s="127">
        <f>'4月'!AD25</f>
        <v>-0.0729999989271164</v>
      </c>
      <c r="F27" s="127">
        <f>'5月'!AD25</f>
        <v>15.329999923706055</v>
      </c>
      <c r="G27" s="127">
        <f>'6月'!AD25</f>
        <v>14.350000381469727</v>
      </c>
      <c r="H27" s="127">
        <f>'7月'!AD25</f>
        <v>23.1299991607666</v>
      </c>
      <c r="I27" s="127">
        <f>'8月'!AD25</f>
        <v>20.670000076293945</v>
      </c>
      <c r="J27" s="127">
        <f>'9月'!AD25</f>
        <v>7.519999980926514</v>
      </c>
      <c r="K27" s="127">
        <f>'10月'!AD25</f>
        <v>13.09000015258789</v>
      </c>
      <c r="L27" s="127">
        <f>'11月'!AD25</f>
        <v>5.436999797821045</v>
      </c>
      <c r="M27" s="128">
        <f>'12月'!AD25</f>
        <v>-3.2750000953674316</v>
      </c>
      <c r="N27" s="107"/>
    </row>
    <row r="28" spans="1:14" ht="18" customHeight="1">
      <c r="A28" s="125">
        <v>24</v>
      </c>
      <c r="B28" s="126"/>
      <c r="C28" s="127">
        <f>'2月'!AD26</f>
        <v>-0.5040000081062317</v>
      </c>
      <c r="D28" s="127">
        <f>'3月'!AD26</f>
        <v>3.9690001010894775</v>
      </c>
      <c r="E28" s="127">
        <f>'4月'!AD26</f>
        <v>7.739999771118164</v>
      </c>
      <c r="F28" s="127">
        <f>'5月'!AD26</f>
        <v>14.949999809265137</v>
      </c>
      <c r="G28" s="127">
        <f>'6月'!AD26</f>
        <v>18.989999771118164</v>
      </c>
      <c r="H28" s="127">
        <f>'7月'!AD26</f>
        <v>23.3799991607666</v>
      </c>
      <c r="I28" s="127">
        <f>'8月'!AD26</f>
        <v>20.579999923706055</v>
      </c>
      <c r="J28" s="127">
        <f>'9月'!AD26</f>
        <v>8.359999656677246</v>
      </c>
      <c r="K28" s="127">
        <f>'10月'!AD26</f>
        <v>10.3100004196167</v>
      </c>
      <c r="L28" s="127">
        <f>'11月'!AD26</f>
        <v>4.428999900817871</v>
      </c>
      <c r="M28" s="128">
        <f>'12月'!AD26</f>
        <v>-1.6480000019073486</v>
      </c>
      <c r="N28" s="107"/>
    </row>
    <row r="29" spans="1:14" ht="18" customHeight="1">
      <c r="A29" s="125">
        <v>25</v>
      </c>
      <c r="B29" s="126"/>
      <c r="C29" s="127">
        <f>'2月'!AD27</f>
        <v>-2.802000045776367</v>
      </c>
      <c r="D29" s="127">
        <f>'3月'!AD27</f>
        <v>7.559999942779541</v>
      </c>
      <c r="E29" s="127">
        <f>'4月'!AD27</f>
        <v>6.423999786376953</v>
      </c>
      <c r="F29" s="127">
        <f>'5月'!AD27</f>
        <v>13.180000305175781</v>
      </c>
      <c r="G29" s="127">
        <f>'6月'!AD27</f>
        <v>19.350000381469727</v>
      </c>
      <c r="H29" s="127">
        <f>'7月'!AD27</f>
        <v>21.25</v>
      </c>
      <c r="I29" s="127">
        <f>'8月'!AD27</f>
        <v>19.440000534057617</v>
      </c>
      <c r="J29" s="127">
        <f>'9月'!AD27</f>
        <v>10.229999542236328</v>
      </c>
      <c r="K29" s="127">
        <f>'10月'!AD27</f>
        <v>8.920000076293945</v>
      </c>
      <c r="L29" s="127">
        <f>'11月'!AD27</f>
        <v>5.855999946594238</v>
      </c>
      <c r="M29" s="128">
        <f>'12月'!AD27</f>
        <v>-0.1679999977350235</v>
      </c>
      <c r="N29" s="107"/>
    </row>
    <row r="30" spans="1:14" ht="18" customHeight="1">
      <c r="A30" s="125">
        <v>26</v>
      </c>
      <c r="B30" s="126"/>
      <c r="C30" s="127">
        <f>'2月'!AD28</f>
        <v>-5.854000091552734</v>
      </c>
      <c r="D30" s="127">
        <f>'3月'!AD28</f>
        <v>3.4639999866485596</v>
      </c>
      <c r="E30" s="127">
        <f>'4月'!AD28</f>
        <v>4.5970001220703125</v>
      </c>
      <c r="F30" s="127">
        <f>'5月'!AD28</f>
        <v>16.510000228881836</v>
      </c>
      <c r="G30" s="127">
        <f>'6月'!AD28</f>
        <v>19.399999618530273</v>
      </c>
      <c r="H30" s="127">
        <f>'7月'!AD28</f>
        <v>19.639999389648438</v>
      </c>
      <c r="I30" s="127">
        <f>'8月'!AD28</f>
        <v>19.889999389648438</v>
      </c>
      <c r="J30" s="127">
        <f>'9月'!AD28</f>
        <v>13.819999694824219</v>
      </c>
      <c r="K30" s="127">
        <f>'10月'!AD28</f>
        <v>7.550000190734863</v>
      </c>
      <c r="L30" s="127">
        <f>'11月'!AD28</f>
        <v>2.7279999256134033</v>
      </c>
      <c r="M30" s="128">
        <f>'12月'!AD28</f>
        <v>-2.2249999046325684</v>
      </c>
      <c r="N30" s="107"/>
    </row>
    <row r="31" spans="1:14" ht="18" customHeight="1">
      <c r="A31" s="125">
        <v>27</v>
      </c>
      <c r="B31" s="126"/>
      <c r="C31" s="127">
        <f>'2月'!AD29</f>
        <v>-3.190999984741211</v>
      </c>
      <c r="D31" s="127">
        <f>'3月'!AD29</f>
        <v>-0.30399999022483826</v>
      </c>
      <c r="E31" s="127">
        <f>'4月'!AD29</f>
        <v>4.545000076293945</v>
      </c>
      <c r="F31" s="127">
        <f>'5月'!AD29</f>
        <v>13.420000076293945</v>
      </c>
      <c r="G31" s="127">
        <f>'6月'!AD29</f>
        <v>18.09000015258789</v>
      </c>
      <c r="H31" s="127">
        <f>'7月'!AD29</f>
        <v>18.34000015258789</v>
      </c>
      <c r="I31" s="127">
        <f>'8月'!AD29</f>
        <v>20.110000610351562</v>
      </c>
      <c r="J31" s="127">
        <f>'9月'!AD29</f>
        <v>14.420000076293945</v>
      </c>
      <c r="K31" s="127">
        <f>'10月'!AD29</f>
        <v>7.570000171661377</v>
      </c>
      <c r="L31" s="127">
        <f>'11月'!AD29</f>
        <v>0.460999995470047</v>
      </c>
      <c r="M31" s="128">
        <f>'12月'!AD29</f>
        <v>-2.3399999141693115</v>
      </c>
      <c r="N31" s="107"/>
    </row>
    <row r="32" spans="1:14" ht="18" customHeight="1">
      <c r="A32" s="125">
        <v>28</v>
      </c>
      <c r="B32" s="126"/>
      <c r="C32" s="127">
        <f>'2月'!AD30</f>
        <v>0.8510000109672546</v>
      </c>
      <c r="D32" s="127">
        <f>'3月'!AD30</f>
        <v>3.6010000705718994</v>
      </c>
      <c r="E32" s="127">
        <f>'4月'!AD30</f>
        <v>8.850000381469727</v>
      </c>
      <c r="F32" s="127">
        <f>'5月'!AD30</f>
        <v>11.3100004196167</v>
      </c>
      <c r="G32" s="127">
        <f>'6月'!AD30</f>
        <v>16.979999542236328</v>
      </c>
      <c r="H32" s="127">
        <f>'7月'!AD30</f>
        <v>16.639999389648438</v>
      </c>
      <c r="I32" s="127">
        <f>'8月'!AD30</f>
        <v>20.030000686645508</v>
      </c>
      <c r="J32" s="127">
        <f>'9月'!AD30</f>
        <v>8.569999694824219</v>
      </c>
      <c r="K32" s="127">
        <f>'10月'!AD30</f>
        <v>9.279999732971191</v>
      </c>
      <c r="L32" s="127">
        <f>'11月'!AD30</f>
        <v>0.6919999718666077</v>
      </c>
      <c r="M32" s="128">
        <f>'12月'!AD30</f>
        <v>-2.078000068664551</v>
      </c>
      <c r="N32" s="107"/>
    </row>
    <row r="33" spans="1:14" ht="18" customHeight="1">
      <c r="A33" s="125">
        <v>29</v>
      </c>
      <c r="B33" s="126"/>
      <c r="C33" s="127"/>
      <c r="D33" s="127">
        <f>'3月'!AD31</f>
        <v>0.30399999022483826</v>
      </c>
      <c r="E33" s="127">
        <f>'4月'!AD31</f>
        <v>12.170000076293945</v>
      </c>
      <c r="F33" s="127">
        <f>'5月'!AD31</f>
        <v>12.130000114440918</v>
      </c>
      <c r="G33" s="127">
        <f>'6月'!AD31</f>
        <v>18.899999618530273</v>
      </c>
      <c r="H33" s="127">
        <f>'7月'!AD31</f>
        <v>15.880000114440918</v>
      </c>
      <c r="I33" s="127">
        <f>'8月'!AD31</f>
        <v>19.459999084472656</v>
      </c>
      <c r="J33" s="127">
        <f>'9月'!AD31</f>
        <v>7.840000152587891</v>
      </c>
      <c r="K33" s="127">
        <f>'10月'!AD31</f>
        <v>7.170000076293945</v>
      </c>
      <c r="L33" s="127">
        <f>'11月'!AD31</f>
        <v>3.3269999027252197</v>
      </c>
      <c r="M33" s="128">
        <f>'12月'!AD31</f>
        <v>-2.885999917984009</v>
      </c>
      <c r="N33" s="107"/>
    </row>
    <row r="34" spans="1:14" ht="18" customHeight="1">
      <c r="A34" s="125">
        <v>30</v>
      </c>
      <c r="B34" s="126"/>
      <c r="C34" s="127"/>
      <c r="D34" s="127">
        <f>'3月'!AD32</f>
        <v>-1.3539999723434448</v>
      </c>
      <c r="E34" s="127">
        <f>'4月'!AD32</f>
        <v>4.63700008392334</v>
      </c>
      <c r="F34" s="127">
        <f>'5月'!AD32</f>
        <v>13.180000305175781</v>
      </c>
      <c r="G34" s="127">
        <f>'6月'!AD32</f>
        <v>18.799999237060547</v>
      </c>
      <c r="H34" s="127">
        <f>'7月'!AD32</f>
        <v>18.200000762939453</v>
      </c>
      <c r="I34" s="127">
        <f>'8月'!AD32</f>
        <v>19.34000015258789</v>
      </c>
      <c r="J34" s="127">
        <f>'9月'!AD32</f>
        <v>10.579999923706055</v>
      </c>
      <c r="K34" s="127">
        <f>'10月'!AD32</f>
        <v>6.302000045776367</v>
      </c>
      <c r="L34" s="127">
        <f>'11月'!AD32</f>
        <v>4.081999778747559</v>
      </c>
      <c r="M34" s="128">
        <f>'12月'!AD32</f>
        <v>-2.4660000801086426</v>
      </c>
      <c r="N34" s="107"/>
    </row>
    <row r="35" spans="1:14" ht="18" customHeight="1">
      <c r="A35" s="133">
        <v>31</v>
      </c>
      <c r="B35" s="130"/>
      <c r="C35" s="131"/>
      <c r="D35" s="131">
        <f>'3月'!AD33</f>
        <v>-2.9170000553131104</v>
      </c>
      <c r="E35" s="251"/>
      <c r="F35" s="131">
        <f>'5月'!AD33</f>
        <v>15.970000267028809</v>
      </c>
      <c r="G35" s="251"/>
      <c r="H35" s="131">
        <f>'7月'!AD33</f>
        <v>21.059999465942383</v>
      </c>
      <c r="I35" s="131">
        <f>'8月'!AD33</f>
        <v>17.690000534057617</v>
      </c>
      <c r="J35" s="251"/>
      <c r="K35" s="131">
        <f>'10月'!AD33</f>
        <v>8.119999885559082</v>
      </c>
      <c r="L35" s="131"/>
      <c r="M35" s="132">
        <f>'12月'!AD33</f>
        <v>-4.186999797821045</v>
      </c>
      <c r="N35" s="107"/>
    </row>
    <row r="36" spans="1:14" ht="18" customHeight="1">
      <c r="A36" s="244" t="s">
        <v>10</v>
      </c>
      <c r="B36" s="189"/>
      <c r="C36" s="190">
        <f>AVERAGE(C5:C35)</f>
        <v>-3.1884285573448454</v>
      </c>
      <c r="D36" s="190">
        <f aca="true" t="shared" si="0" ref="D36:M36">AVERAGE(D5:D35)</f>
        <v>-0.1791612973977481</v>
      </c>
      <c r="E36" s="190">
        <f t="shared" si="0"/>
        <v>5.462199957668782</v>
      </c>
      <c r="F36" s="190">
        <f t="shared" si="0"/>
        <v>11.16454844320974</v>
      </c>
      <c r="G36" s="190">
        <f t="shared" si="0"/>
        <v>15.023999881744384</v>
      </c>
      <c r="H36" s="190">
        <f t="shared" si="0"/>
        <v>19.66612901995259</v>
      </c>
      <c r="I36" s="190">
        <f t="shared" si="0"/>
        <v>18.827742053616433</v>
      </c>
      <c r="J36" s="190">
        <f t="shared" si="0"/>
        <v>15.607666699091594</v>
      </c>
      <c r="K36" s="190">
        <f t="shared" si="0"/>
        <v>10.252935517218805</v>
      </c>
      <c r="L36" s="190">
        <f t="shared" si="0"/>
        <v>4.265799978375435</v>
      </c>
      <c r="M36" s="191">
        <f t="shared" si="0"/>
        <v>-1.1511290191162018</v>
      </c>
      <c r="N36" s="107"/>
    </row>
    <row r="37" spans="1:14" ht="18" customHeight="1">
      <c r="A37" s="245" t="s">
        <v>514</v>
      </c>
      <c r="B37" s="241"/>
      <c r="C37" s="242">
        <f>MIN(C5:C35)</f>
        <v>-8.739999771118164</v>
      </c>
      <c r="D37" s="242">
        <f aca="true" t="shared" si="1" ref="D37:M37">MIN(D5:D35)</f>
        <v>-5.9070000648498535</v>
      </c>
      <c r="E37" s="242">
        <f t="shared" si="1"/>
        <v>-4.197000026702881</v>
      </c>
      <c r="F37" s="242">
        <f t="shared" si="1"/>
        <v>3.934000015258789</v>
      </c>
      <c r="G37" s="242">
        <f t="shared" si="1"/>
        <v>10.3100004196167</v>
      </c>
      <c r="H37" s="242">
        <f t="shared" si="1"/>
        <v>14.630000114440918</v>
      </c>
      <c r="I37" s="242">
        <f t="shared" si="1"/>
        <v>14.649999618530273</v>
      </c>
      <c r="J37" s="242">
        <f t="shared" si="1"/>
        <v>7.519999980926514</v>
      </c>
      <c r="K37" s="242">
        <f t="shared" si="1"/>
        <v>4.769999980926514</v>
      </c>
      <c r="L37" s="242">
        <f t="shared" si="1"/>
        <v>0.460999995470047</v>
      </c>
      <c r="M37" s="243">
        <f t="shared" si="1"/>
        <v>-4.186999797821045</v>
      </c>
      <c r="N37" s="107"/>
    </row>
    <row r="38" spans="1:14" ht="18" customHeight="1">
      <c r="A38" s="246" t="s">
        <v>498</v>
      </c>
      <c r="B38" s="134"/>
      <c r="C38" s="135">
        <f>AVERAGE(C5:C14)</f>
        <v>-3.183399945497513</v>
      </c>
      <c r="D38" s="135">
        <f aca="true" t="shared" si="2" ref="D38:M38">AVERAGE(D5:D14)</f>
        <v>-2.591800039075315</v>
      </c>
      <c r="E38" s="135">
        <f t="shared" si="2"/>
        <v>3.7271999388933184</v>
      </c>
      <c r="F38" s="135">
        <f t="shared" si="2"/>
        <v>8.615600061416625</v>
      </c>
      <c r="G38" s="135">
        <f t="shared" si="2"/>
        <v>13.75399990081787</v>
      </c>
      <c r="H38" s="135">
        <f t="shared" si="2"/>
        <v>17.754000186920166</v>
      </c>
      <c r="I38" s="135">
        <f t="shared" si="2"/>
        <v>19.056999969482423</v>
      </c>
      <c r="J38" s="135">
        <f t="shared" si="2"/>
        <v>17.607999992370605</v>
      </c>
      <c r="K38" s="135">
        <f t="shared" si="2"/>
        <v>12.482000064849853</v>
      </c>
      <c r="L38" s="135">
        <f t="shared" si="2"/>
        <v>6.279999995231629</v>
      </c>
      <c r="M38" s="136">
        <f t="shared" si="2"/>
        <v>0.7307999968528748</v>
      </c>
      <c r="N38" s="107"/>
    </row>
    <row r="39" spans="1:14" ht="18" customHeight="1">
      <c r="A39" s="247" t="s">
        <v>499</v>
      </c>
      <c r="B39" s="197"/>
      <c r="C39" s="137">
        <f>AVERAGE(C15:C24)</f>
        <v>-4.656400001049041</v>
      </c>
      <c r="D39" s="137">
        <f aca="true" t="shared" si="3" ref="D39:M39">AVERAGE(D15:D24)</f>
        <v>-0.5562000066041947</v>
      </c>
      <c r="E39" s="137">
        <f t="shared" si="3"/>
        <v>7.207099914550781</v>
      </c>
      <c r="F39" s="137">
        <f t="shared" si="3"/>
        <v>10.619500017166137</v>
      </c>
      <c r="G39" s="137">
        <f t="shared" si="3"/>
        <v>14.242999839782716</v>
      </c>
      <c r="H39" s="137">
        <f t="shared" si="3"/>
        <v>20.801000022888182</v>
      </c>
      <c r="I39" s="137">
        <f t="shared" si="3"/>
        <v>17.662000274658205</v>
      </c>
      <c r="J39" s="137">
        <f t="shared" si="3"/>
        <v>19.05900020599365</v>
      </c>
      <c r="K39" s="137">
        <f t="shared" si="3"/>
        <v>9.626899909973144</v>
      </c>
      <c r="L39" s="137">
        <f t="shared" si="3"/>
        <v>3.081600022315979</v>
      </c>
      <c r="M39" s="138">
        <f t="shared" si="3"/>
        <v>-2.0029999762773514</v>
      </c>
      <c r="N39" s="107"/>
    </row>
    <row r="40" spans="1:14" ht="18" customHeight="1">
      <c r="A40" s="248" t="s">
        <v>500</v>
      </c>
      <c r="B40" s="139"/>
      <c r="C40" s="140">
        <f>AVERAGE(C25:C35)</f>
        <v>-1.3597500175237656</v>
      </c>
      <c r="D40" s="140">
        <f aca="true" t="shared" si="4" ref="D40:M40">AVERAGE(D25:D35)</f>
        <v>2.3569091124968096</v>
      </c>
      <c r="E40" s="140">
        <f t="shared" si="4"/>
        <v>5.452300019562244</v>
      </c>
      <c r="F40" s="140">
        <f t="shared" si="4"/>
        <v>13.977272813970393</v>
      </c>
      <c r="G40" s="140">
        <f t="shared" si="4"/>
        <v>17.07499990463257</v>
      </c>
      <c r="H40" s="140">
        <f t="shared" si="4"/>
        <v>20.372727047313344</v>
      </c>
      <c r="I40" s="140">
        <f t="shared" si="4"/>
        <v>19.67909102006392</v>
      </c>
      <c r="J40" s="140">
        <f t="shared" si="4"/>
        <v>10.155999898910522</v>
      </c>
      <c r="K40" s="140">
        <f t="shared" si="4"/>
        <v>8.795636480504816</v>
      </c>
      <c r="L40" s="140">
        <f t="shared" si="4"/>
        <v>3.4357999175786973</v>
      </c>
      <c r="M40" s="141">
        <f t="shared" si="4"/>
        <v>-2.087545436214317</v>
      </c>
      <c r="N40" s="107"/>
    </row>
    <row r="41" spans="1:14" ht="18" customHeight="1">
      <c r="A41" s="249" t="s">
        <v>503</v>
      </c>
      <c r="B41" s="142"/>
      <c r="C41" s="143">
        <f>DCOUNT($A3:$M35,3,C44:C45)</f>
        <v>24</v>
      </c>
      <c r="D41" s="143">
        <f>DCOUNTA($A3:$M35,4,D44:D45)</f>
        <v>17</v>
      </c>
      <c r="E41" s="143">
        <f>DCOUNTA($A3:$M35,5,E44:E45)</f>
        <v>3</v>
      </c>
      <c r="F41" s="143">
        <f>DCOUNTA($A3:$M35,6,F44:F45)</f>
        <v>0</v>
      </c>
      <c r="G41" s="143">
        <f>DCOUNTA($A3:$M35,7,G44:G45)</f>
        <v>0</v>
      </c>
      <c r="H41" s="143">
        <f>DCOUNTA($A3:$M35,8,H44:H45)</f>
        <v>0</v>
      </c>
      <c r="I41" s="143">
        <f>DCOUNTA($A3:$M35,9,I44:I45)</f>
        <v>0</v>
      </c>
      <c r="J41" s="143">
        <f>DCOUNTA($A3:$M35,10,J44:J45)</f>
        <v>0</v>
      </c>
      <c r="K41" s="143">
        <f>DCOUNTA($A3:$M35,11,K44:K45)</f>
        <v>0</v>
      </c>
      <c r="L41" s="143">
        <f>DCOUNTA($A3:$M35,12,L44:L45)</f>
        <v>0</v>
      </c>
      <c r="M41" s="144">
        <f>DCOUNTA($A3:$M35,13,M44:M45)</f>
        <v>23</v>
      </c>
      <c r="N41" s="107"/>
    </row>
    <row r="42" spans="1:14" ht="18" customHeight="1">
      <c r="A42" s="248" t="s">
        <v>504</v>
      </c>
      <c r="B42" s="145"/>
      <c r="C42" s="146">
        <f>DCOUNT($A3:$M35,3,C47:C48)</f>
        <v>0</v>
      </c>
      <c r="D42" s="146">
        <f>DCOUNTA($A3:$M35,4,D47:D48)</f>
        <v>0</v>
      </c>
      <c r="E42" s="146">
        <f>DCOUNTA($A3:$M35,5,E47:E48)</f>
        <v>0</v>
      </c>
      <c r="F42" s="146">
        <f>DCOUNTA($A3:$M35,6,F47:F48)</f>
        <v>0</v>
      </c>
      <c r="G42" s="146">
        <f>DCOUNTA($A3:$M35,7,G47:G48)</f>
        <v>0</v>
      </c>
      <c r="H42" s="146">
        <f>DCOUNTA($A3:$M35,8,H47:H48)</f>
        <v>0</v>
      </c>
      <c r="I42" s="146">
        <f>DCOUNTA($A3:$M35,9,I47:I48)</f>
        <v>0</v>
      </c>
      <c r="J42" s="146">
        <f>DCOUNTA($A3:$M35,10,J47:J48)</f>
        <v>0</v>
      </c>
      <c r="K42" s="146">
        <f>DCOUNTA($A3:$M35,11,K47:K48)</f>
        <v>0</v>
      </c>
      <c r="L42" s="146">
        <f>DCOUNTA($A3:$M35,12,L47:L48)</f>
        <v>0</v>
      </c>
      <c r="M42" s="147">
        <f>DCOUNTA($A3:$M35,13,M47:M48)</f>
        <v>0</v>
      </c>
      <c r="N42" s="107"/>
    </row>
    <row r="43" spans="1:14" ht="18" customHeight="1">
      <c r="A43" s="250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07"/>
    </row>
    <row r="44" spans="1:13" ht="12">
      <c r="A44" s="148" t="s">
        <v>506</v>
      </c>
      <c r="B44" s="149" t="s">
        <v>485</v>
      </c>
      <c r="C44" s="149" t="s">
        <v>486</v>
      </c>
      <c r="D44" s="149" t="s">
        <v>487</v>
      </c>
      <c r="E44" s="149" t="s">
        <v>488</v>
      </c>
      <c r="F44" s="149" t="s">
        <v>489</v>
      </c>
      <c r="G44" s="149" t="s">
        <v>490</v>
      </c>
      <c r="H44" s="149" t="s">
        <v>491</v>
      </c>
      <c r="I44" s="149" t="s">
        <v>492</v>
      </c>
      <c r="J44" s="149" t="s">
        <v>493</v>
      </c>
      <c r="K44" s="149" t="s">
        <v>494</v>
      </c>
      <c r="L44" s="149" t="s">
        <v>495</v>
      </c>
      <c r="M44" s="149" t="s">
        <v>496</v>
      </c>
    </row>
    <row r="45" spans="2:13" ht="12">
      <c r="B45" s="253" t="s">
        <v>507</v>
      </c>
      <c r="C45" s="150" t="s">
        <v>507</v>
      </c>
      <c r="D45" s="150" t="s">
        <v>507</v>
      </c>
      <c r="E45" s="150" t="s">
        <v>507</v>
      </c>
      <c r="F45" s="150" t="s">
        <v>507</v>
      </c>
      <c r="G45" s="150" t="s">
        <v>507</v>
      </c>
      <c r="H45" s="150" t="s">
        <v>507</v>
      </c>
      <c r="I45" s="150" t="s">
        <v>507</v>
      </c>
      <c r="J45" s="150" t="s">
        <v>507</v>
      </c>
      <c r="K45" s="150" t="s">
        <v>507</v>
      </c>
      <c r="L45" s="150" t="s">
        <v>507</v>
      </c>
      <c r="M45" s="150" t="s">
        <v>507</v>
      </c>
    </row>
    <row r="47" spans="1:13" ht="12">
      <c r="A47" s="148" t="s">
        <v>508</v>
      </c>
      <c r="B47" s="149" t="s">
        <v>485</v>
      </c>
      <c r="C47" s="149" t="s">
        <v>486</v>
      </c>
      <c r="D47" s="149" t="s">
        <v>487</v>
      </c>
      <c r="E47" s="149" t="s">
        <v>488</v>
      </c>
      <c r="F47" s="149" t="s">
        <v>489</v>
      </c>
      <c r="G47" s="149" t="s">
        <v>490</v>
      </c>
      <c r="H47" s="149" t="s">
        <v>491</v>
      </c>
      <c r="I47" s="149" t="s">
        <v>492</v>
      </c>
      <c r="J47" s="149" t="s">
        <v>493</v>
      </c>
      <c r="K47" s="149" t="s">
        <v>494</v>
      </c>
      <c r="L47" s="149" t="s">
        <v>495</v>
      </c>
      <c r="M47" s="149" t="s">
        <v>496</v>
      </c>
    </row>
    <row r="48" spans="2:13" ht="12">
      <c r="B48" s="253" t="s">
        <v>509</v>
      </c>
      <c r="C48" s="150" t="s">
        <v>509</v>
      </c>
      <c r="D48" s="150" t="s">
        <v>509</v>
      </c>
      <c r="E48" s="150" t="s">
        <v>509</v>
      </c>
      <c r="F48" s="150" t="s">
        <v>509</v>
      </c>
      <c r="G48" s="150" t="s">
        <v>509</v>
      </c>
      <c r="H48" s="150" t="s">
        <v>509</v>
      </c>
      <c r="I48" s="150" t="s">
        <v>509</v>
      </c>
      <c r="J48" s="150" t="s">
        <v>509</v>
      </c>
      <c r="K48" s="150" t="s">
        <v>509</v>
      </c>
      <c r="L48" s="150" t="s">
        <v>509</v>
      </c>
      <c r="M48" s="150" t="s">
        <v>509</v>
      </c>
    </row>
    <row r="58" ht="12">
      <c r="A58" s="148" t="s">
        <v>512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>
        <v>3.378000020980835</v>
      </c>
      <c r="Q3" s="208">
        <v>2.697000026702881</v>
      </c>
      <c r="R3" s="208">
        <v>2.677999973297119</v>
      </c>
      <c r="S3" s="208">
        <v>1.7230000495910645</v>
      </c>
      <c r="T3" s="208">
        <v>1.4809999465942383</v>
      </c>
      <c r="U3" s="208">
        <v>3.184000015258789</v>
      </c>
      <c r="V3" s="208">
        <v>3.0999999046325684</v>
      </c>
      <c r="W3" s="208">
        <v>3.069000005722046</v>
      </c>
      <c r="X3" s="208">
        <v>2.4070000648498535</v>
      </c>
      <c r="Y3" s="208">
        <v>2.111999988555908</v>
      </c>
      <c r="Z3" s="215">
        <f aca="true" t="shared" si="0" ref="Z3:Z30">AVERAGE(B3:Y3)</f>
        <v>2.5828999996185305</v>
      </c>
      <c r="AA3" s="151">
        <v>3.625999927520752</v>
      </c>
      <c r="AB3" s="152" t="s">
        <v>24</v>
      </c>
      <c r="AC3" s="2">
        <v>1</v>
      </c>
      <c r="AD3" s="151">
        <v>1.1239999532699585</v>
      </c>
      <c r="AE3" s="254" t="s">
        <v>25</v>
      </c>
      <c r="AF3" s="1"/>
    </row>
    <row r="4" spans="1:32" ht="11.25" customHeight="1">
      <c r="A4" s="216">
        <v>2</v>
      </c>
      <c r="B4" s="208">
        <v>1.2610000371932983</v>
      </c>
      <c r="C4" s="208">
        <v>0.5360000133514404</v>
      </c>
      <c r="D4" s="208">
        <v>0.1469999998807907</v>
      </c>
      <c r="E4" s="208">
        <v>0.041999999433755875</v>
      </c>
      <c r="F4" s="208">
        <v>-0.4830000102519989</v>
      </c>
      <c r="G4" s="208">
        <v>-0.4830000102519989</v>
      </c>
      <c r="H4" s="208">
        <v>-1.2710000276565552</v>
      </c>
      <c r="I4" s="208">
        <v>-0.7039999961853027</v>
      </c>
      <c r="J4" s="208">
        <v>-0.20999999344348907</v>
      </c>
      <c r="K4" s="208">
        <v>0.4099999964237213</v>
      </c>
      <c r="L4" s="208">
        <v>1.2929999828338623</v>
      </c>
      <c r="M4" s="208">
        <v>1.5240000486373901</v>
      </c>
      <c r="N4" s="208">
        <v>1.6080000400543213</v>
      </c>
      <c r="O4" s="208">
        <v>1.934000015258789</v>
      </c>
      <c r="P4" s="208">
        <v>0.9670000076293945</v>
      </c>
      <c r="Q4" s="208">
        <v>-0.5249999761581421</v>
      </c>
      <c r="R4" s="208">
        <v>-1.6490000486373901</v>
      </c>
      <c r="S4" s="209">
        <v>-2.2160000801086426</v>
      </c>
      <c r="T4" s="208">
        <v>-2.36299991607666</v>
      </c>
      <c r="U4" s="208">
        <v>-2.552000045776367</v>
      </c>
      <c r="V4" s="208">
        <v>-2.6050000190734863</v>
      </c>
      <c r="W4" s="208">
        <v>-2.867000102996826</v>
      </c>
      <c r="X4" s="208">
        <v>-3.6019999980926514</v>
      </c>
      <c r="Y4" s="208">
        <v>-4.199999809265137</v>
      </c>
      <c r="Z4" s="215">
        <f t="shared" si="0"/>
        <v>-0.6669999955532452</v>
      </c>
      <c r="AA4" s="151">
        <v>2.249000072479248</v>
      </c>
      <c r="AB4" s="152" t="s">
        <v>26</v>
      </c>
      <c r="AC4" s="2">
        <v>2</v>
      </c>
      <c r="AD4" s="151">
        <v>-4.315000057220459</v>
      </c>
      <c r="AE4" s="254" t="s">
        <v>27</v>
      </c>
      <c r="AF4" s="1"/>
    </row>
    <row r="5" spans="1:32" ht="11.25" customHeight="1">
      <c r="A5" s="216">
        <v>3</v>
      </c>
      <c r="B5" s="208">
        <v>-4.557000160217285</v>
      </c>
      <c r="C5" s="208">
        <v>-4.767000198364258</v>
      </c>
      <c r="D5" s="208">
        <v>-3.822000026702881</v>
      </c>
      <c r="E5" s="208">
        <v>-4.2210001945495605</v>
      </c>
      <c r="F5" s="208">
        <v>-3.947999954223633</v>
      </c>
      <c r="G5" s="208">
        <v>-4.23199987411499</v>
      </c>
      <c r="H5" s="208">
        <v>-4.000999927520752</v>
      </c>
      <c r="I5" s="208">
        <v>0.3889999985694885</v>
      </c>
      <c r="J5" s="208">
        <v>2.3239998817443848</v>
      </c>
      <c r="K5" s="208">
        <v>4.618000030517578</v>
      </c>
      <c r="L5" s="208">
        <v>5.7129998207092285</v>
      </c>
      <c r="M5" s="208">
        <v>5.228000164031982</v>
      </c>
      <c r="N5" s="208">
        <v>5.775000095367432</v>
      </c>
      <c r="O5" s="208">
        <v>4.806000232696533</v>
      </c>
      <c r="P5" s="208">
        <v>4.078999996185303</v>
      </c>
      <c r="Q5" s="208">
        <v>3.236999988555908</v>
      </c>
      <c r="R5" s="208">
        <v>1.6920000314712524</v>
      </c>
      <c r="S5" s="208">
        <v>0.2840000092983246</v>
      </c>
      <c r="T5" s="208">
        <v>-0.07400000095367432</v>
      </c>
      <c r="U5" s="208">
        <v>-1.2389999628067017</v>
      </c>
      <c r="V5" s="208">
        <v>-1.7009999752044678</v>
      </c>
      <c r="W5" s="208">
        <v>-2.246999979019165</v>
      </c>
      <c r="X5" s="208">
        <v>-2.6459999084472656</v>
      </c>
      <c r="Y5" s="208">
        <v>-2.7720000743865967</v>
      </c>
      <c r="Z5" s="215">
        <f t="shared" si="0"/>
        <v>-0.08674999947349231</v>
      </c>
      <c r="AA5" s="151">
        <v>6.322999954223633</v>
      </c>
      <c r="AB5" s="152" t="s">
        <v>28</v>
      </c>
      <c r="AC5" s="2">
        <v>3</v>
      </c>
      <c r="AD5" s="151">
        <v>-4.934999942779541</v>
      </c>
      <c r="AE5" s="254" t="s">
        <v>29</v>
      </c>
      <c r="AF5" s="1"/>
    </row>
    <row r="6" spans="1:32" ht="11.25" customHeight="1">
      <c r="A6" s="216">
        <v>4</v>
      </c>
      <c r="B6" s="208">
        <v>-2.6470000743865967</v>
      </c>
      <c r="C6" s="208">
        <v>-2.2899999618530273</v>
      </c>
      <c r="D6" s="208">
        <v>-2.562999963760376</v>
      </c>
      <c r="E6" s="208">
        <v>-2.76200008392334</v>
      </c>
      <c r="F6" s="208">
        <v>-2.867000102996826</v>
      </c>
      <c r="G6" s="208">
        <v>-3.0460000038146973</v>
      </c>
      <c r="H6" s="208">
        <v>-4.1479997634887695</v>
      </c>
      <c r="I6" s="208">
        <v>-2.0799999237060547</v>
      </c>
      <c r="J6" s="208">
        <v>-0.1889999955892563</v>
      </c>
      <c r="K6" s="208">
        <v>0.7879999876022339</v>
      </c>
      <c r="L6" s="208">
        <v>1.534999966621399</v>
      </c>
      <c r="M6" s="208">
        <v>2.796999931335449</v>
      </c>
      <c r="N6" s="208">
        <v>3.0179998874664307</v>
      </c>
      <c r="O6" s="208">
        <v>3.4170000553131104</v>
      </c>
      <c r="P6" s="208">
        <v>3.2909998893737793</v>
      </c>
      <c r="Q6" s="208">
        <v>2.7860000133514404</v>
      </c>
      <c r="R6" s="208">
        <v>0.34700000286102295</v>
      </c>
      <c r="S6" s="208">
        <v>-0.9670000076293945</v>
      </c>
      <c r="T6" s="208">
        <v>-1.5230000019073486</v>
      </c>
      <c r="U6" s="208">
        <v>-1.7960000038146973</v>
      </c>
      <c r="V6" s="208">
        <v>-1.4390000104904175</v>
      </c>
      <c r="W6" s="208">
        <v>-1.7960000038146973</v>
      </c>
      <c r="X6" s="208">
        <v>-1.6390000581741333</v>
      </c>
      <c r="Y6" s="208">
        <v>-1.4600000381469727</v>
      </c>
      <c r="Z6" s="215">
        <f t="shared" si="0"/>
        <v>-0.6347083443154892</v>
      </c>
      <c r="AA6" s="151">
        <v>3.5859999656677246</v>
      </c>
      <c r="AB6" s="152" t="s">
        <v>30</v>
      </c>
      <c r="AC6" s="2">
        <v>4</v>
      </c>
      <c r="AD6" s="151">
        <v>-4.357999801635742</v>
      </c>
      <c r="AE6" s="254" t="s">
        <v>31</v>
      </c>
      <c r="AF6" s="1"/>
    </row>
    <row r="7" spans="1:32" ht="11.25" customHeight="1">
      <c r="A7" s="216">
        <v>5</v>
      </c>
      <c r="B7" s="208">
        <v>-1.9220000505447388</v>
      </c>
      <c r="C7" s="208">
        <v>-1.5019999742507935</v>
      </c>
      <c r="D7" s="208">
        <v>-1.5130000114440918</v>
      </c>
      <c r="E7" s="208">
        <v>-0.7990000247955322</v>
      </c>
      <c r="F7" s="208">
        <v>-0.4620000123977661</v>
      </c>
      <c r="G7" s="208">
        <v>-0.2840000092983246</v>
      </c>
      <c r="H7" s="208">
        <v>-0.10499999672174454</v>
      </c>
      <c r="I7" s="208">
        <v>1.187999963760376</v>
      </c>
      <c r="J7" s="208">
        <v>3.385999917984009</v>
      </c>
      <c r="K7" s="208">
        <v>4.4070000648498535</v>
      </c>
      <c r="L7" s="208">
        <v>4.501999855041504</v>
      </c>
      <c r="M7" s="208">
        <v>5.238999843597412</v>
      </c>
      <c r="N7" s="208">
        <v>5.176000118255615</v>
      </c>
      <c r="O7" s="208">
        <v>5.5229997634887695</v>
      </c>
      <c r="P7" s="208">
        <v>5.491000175476074</v>
      </c>
      <c r="Q7" s="208">
        <v>4.617000102996826</v>
      </c>
      <c r="R7" s="208">
        <v>3.111999988555908</v>
      </c>
      <c r="S7" s="208">
        <v>1.0720000267028809</v>
      </c>
      <c r="T7" s="208">
        <v>0.4309999942779541</v>
      </c>
      <c r="U7" s="208">
        <v>0.4729999899864197</v>
      </c>
      <c r="V7" s="208">
        <v>0.11599999666213989</v>
      </c>
      <c r="W7" s="208">
        <v>0.925000011920929</v>
      </c>
      <c r="X7" s="208">
        <v>1.3769999742507935</v>
      </c>
      <c r="Y7" s="208">
        <v>1.819000005722046</v>
      </c>
      <c r="Z7" s="215">
        <f t="shared" si="0"/>
        <v>1.7611249880865216</v>
      </c>
      <c r="AA7" s="151">
        <v>5.869999885559082</v>
      </c>
      <c r="AB7" s="152" t="s">
        <v>32</v>
      </c>
      <c r="AC7" s="2">
        <v>5</v>
      </c>
      <c r="AD7" s="151">
        <v>-2.1740000247955322</v>
      </c>
      <c r="AE7" s="254" t="s">
        <v>33</v>
      </c>
      <c r="AF7" s="1"/>
    </row>
    <row r="8" spans="1:32" ht="11.25" customHeight="1">
      <c r="A8" s="216">
        <v>6</v>
      </c>
      <c r="B8" s="208">
        <v>2.071000099182129</v>
      </c>
      <c r="C8" s="208">
        <v>2.691999912261963</v>
      </c>
      <c r="D8" s="208">
        <v>0.9559999704360962</v>
      </c>
      <c r="E8" s="208">
        <v>0.7149999737739563</v>
      </c>
      <c r="F8" s="208">
        <v>0.2630000114440918</v>
      </c>
      <c r="G8" s="208">
        <v>0.3149999976158142</v>
      </c>
      <c r="H8" s="208">
        <v>1.9769999980926514</v>
      </c>
      <c r="I8" s="208">
        <v>2.628999948501587</v>
      </c>
      <c r="J8" s="208">
        <v>4.269999980926514</v>
      </c>
      <c r="K8" s="208">
        <v>5.585999965667725</v>
      </c>
      <c r="L8" s="208">
        <v>5.618000030517578</v>
      </c>
      <c r="M8" s="208">
        <v>5.260000228881836</v>
      </c>
      <c r="N8" s="208">
        <v>4.659999847412109</v>
      </c>
      <c r="O8" s="208">
        <v>4.743000030517578</v>
      </c>
      <c r="P8" s="208">
        <v>4.5229997634887695</v>
      </c>
      <c r="Q8" s="208">
        <v>3.7019999027252197</v>
      </c>
      <c r="R8" s="208">
        <v>2.365000009536743</v>
      </c>
      <c r="S8" s="208">
        <v>2.2809998989105225</v>
      </c>
      <c r="T8" s="208">
        <v>0.5149999856948853</v>
      </c>
      <c r="U8" s="208">
        <v>-0.11599999666213989</v>
      </c>
      <c r="V8" s="208">
        <v>0.3569999933242798</v>
      </c>
      <c r="W8" s="208">
        <v>-0.22100000083446503</v>
      </c>
      <c r="X8" s="208">
        <v>0.32600000500679016</v>
      </c>
      <c r="Y8" s="208">
        <v>0.5149999856948853</v>
      </c>
      <c r="Z8" s="215">
        <f t="shared" si="0"/>
        <v>2.3334166475882134</v>
      </c>
      <c r="AA8" s="151">
        <v>6.071000099182129</v>
      </c>
      <c r="AB8" s="152" t="s">
        <v>34</v>
      </c>
      <c r="AC8" s="2">
        <v>6</v>
      </c>
      <c r="AD8" s="151">
        <v>-0.8299999833106995</v>
      </c>
      <c r="AE8" s="254" t="s">
        <v>35</v>
      </c>
      <c r="AF8" s="1"/>
    </row>
    <row r="9" spans="1:32" ht="11.25" customHeight="1">
      <c r="A9" s="216">
        <v>7</v>
      </c>
      <c r="B9" s="208">
        <v>-1.093000054359436</v>
      </c>
      <c r="C9" s="208">
        <v>0.2630000114440918</v>
      </c>
      <c r="D9" s="208">
        <v>0.6520000100135803</v>
      </c>
      <c r="E9" s="208">
        <v>1.472000002861023</v>
      </c>
      <c r="F9" s="208">
        <v>1.472000002861023</v>
      </c>
      <c r="G9" s="208">
        <v>1.409000039100647</v>
      </c>
      <c r="H9" s="208">
        <v>0.8930000066757202</v>
      </c>
      <c r="I9" s="208">
        <v>0.4830000102519989</v>
      </c>
      <c r="J9" s="208">
        <v>0.20999999344348907</v>
      </c>
      <c r="K9" s="208">
        <v>-0.12600000202655792</v>
      </c>
      <c r="L9" s="208">
        <v>-0.3889999985694885</v>
      </c>
      <c r="M9" s="208">
        <v>-0.5989999771118164</v>
      </c>
      <c r="N9" s="208">
        <v>-0.7459999918937683</v>
      </c>
      <c r="O9" s="208">
        <v>-0.9039999842643738</v>
      </c>
      <c r="P9" s="208">
        <v>-0.8299999833106995</v>
      </c>
      <c r="Q9" s="208">
        <v>-0.8090000152587891</v>
      </c>
      <c r="R9" s="208">
        <v>-0.925000011920929</v>
      </c>
      <c r="S9" s="208">
        <v>-0.8299999833106995</v>
      </c>
      <c r="T9" s="208">
        <v>-0.6200000047683716</v>
      </c>
      <c r="U9" s="208">
        <v>-0.5149999856948853</v>
      </c>
      <c r="V9" s="208">
        <v>-0.4099999964237213</v>
      </c>
      <c r="W9" s="208">
        <v>-0.20999999344348907</v>
      </c>
      <c r="X9" s="208">
        <v>-0.0949999988079071</v>
      </c>
      <c r="Y9" s="208">
        <v>-0.010999999940395355</v>
      </c>
      <c r="Z9" s="215">
        <f t="shared" si="0"/>
        <v>-0.09408332935223977</v>
      </c>
      <c r="AA9" s="151">
        <v>1.7979999780654907</v>
      </c>
      <c r="AB9" s="152" t="s">
        <v>36</v>
      </c>
      <c r="AC9" s="2">
        <v>7</v>
      </c>
      <c r="AD9" s="151">
        <v>-1.1239999532699585</v>
      </c>
      <c r="AE9" s="254" t="s">
        <v>37</v>
      </c>
      <c r="AF9" s="1"/>
    </row>
    <row r="10" spans="1:32" ht="11.25" customHeight="1">
      <c r="A10" s="216">
        <v>8</v>
      </c>
      <c r="B10" s="208">
        <v>0.335999995470047</v>
      </c>
      <c r="C10" s="208">
        <v>0.23100000619888306</v>
      </c>
      <c r="D10" s="208">
        <v>0.1679999977350235</v>
      </c>
      <c r="E10" s="208">
        <v>0.17900000512599945</v>
      </c>
      <c r="F10" s="208">
        <v>0.20999999344348907</v>
      </c>
      <c r="G10" s="208">
        <v>0.335999995470047</v>
      </c>
      <c r="H10" s="208">
        <v>0.578000009059906</v>
      </c>
      <c r="I10" s="208">
        <v>1.093000054359436</v>
      </c>
      <c r="J10" s="208">
        <v>0.7149999737739563</v>
      </c>
      <c r="K10" s="208">
        <v>1.1349999904632568</v>
      </c>
      <c r="L10" s="208">
        <v>1.4930000305175781</v>
      </c>
      <c r="M10" s="208">
        <v>2.7239999771118164</v>
      </c>
      <c r="N10" s="208">
        <v>4.059000015258789</v>
      </c>
      <c r="O10" s="208">
        <v>2.690000057220459</v>
      </c>
      <c r="P10" s="208">
        <v>2.51200008392334</v>
      </c>
      <c r="Q10" s="208">
        <v>1.2079999446868896</v>
      </c>
      <c r="R10" s="208">
        <v>0.2939999997615814</v>
      </c>
      <c r="S10" s="208">
        <v>-0.6510000228881836</v>
      </c>
      <c r="T10" s="208">
        <v>-1.5540000200271606</v>
      </c>
      <c r="U10" s="208">
        <v>-1.3029999732971191</v>
      </c>
      <c r="V10" s="208">
        <v>-2.0480000972747803</v>
      </c>
      <c r="W10" s="208">
        <v>-2.930000066757202</v>
      </c>
      <c r="X10" s="208">
        <v>-3.1610000133514404</v>
      </c>
      <c r="Y10" s="208">
        <v>-4.210999965667725</v>
      </c>
      <c r="Z10" s="215">
        <f t="shared" si="0"/>
        <v>0.17095833209653696</v>
      </c>
      <c r="AA10" s="151">
        <v>4.258999824523926</v>
      </c>
      <c r="AB10" s="152" t="s">
        <v>38</v>
      </c>
      <c r="AC10" s="2">
        <v>8</v>
      </c>
      <c r="AD10" s="151">
        <v>-4.49399995803833</v>
      </c>
      <c r="AE10" s="254" t="s">
        <v>39</v>
      </c>
      <c r="AF10" s="1"/>
    </row>
    <row r="11" spans="1:32" ht="11.25" customHeight="1">
      <c r="A11" s="216">
        <v>9</v>
      </c>
      <c r="B11" s="208">
        <v>-5.7210001945495605</v>
      </c>
      <c r="C11" s="208">
        <v>-6.1620001792907715</v>
      </c>
      <c r="D11" s="208">
        <v>-6.991000175476074</v>
      </c>
      <c r="E11" s="208">
        <v>-6.916999816894531</v>
      </c>
      <c r="F11" s="208">
        <v>-6.235000133514404</v>
      </c>
      <c r="G11" s="208">
        <v>-5.176000118255615</v>
      </c>
      <c r="H11" s="208">
        <v>-6.676000118255615</v>
      </c>
      <c r="I11" s="208">
        <v>-2.5209999084472656</v>
      </c>
      <c r="J11" s="208">
        <v>0.36800000071525574</v>
      </c>
      <c r="K11" s="208">
        <v>2.7760000228881836</v>
      </c>
      <c r="L11" s="208">
        <v>2.7860000133514404</v>
      </c>
      <c r="M11" s="208">
        <v>2.9649999141693115</v>
      </c>
      <c r="N11" s="208">
        <v>3.1010000705718994</v>
      </c>
      <c r="O11" s="208">
        <v>1.9539999961853027</v>
      </c>
      <c r="P11" s="208">
        <v>1.4079999923706055</v>
      </c>
      <c r="Q11" s="208">
        <v>0.09399999678134918</v>
      </c>
      <c r="R11" s="208">
        <v>-1.2289999723434448</v>
      </c>
      <c r="S11" s="208">
        <v>-2.3310000896453857</v>
      </c>
      <c r="T11" s="208">
        <v>-2.489000082015991</v>
      </c>
      <c r="U11" s="208">
        <v>-2.6040000915527344</v>
      </c>
      <c r="V11" s="208">
        <v>-2.3420000076293945</v>
      </c>
      <c r="W11" s="208">
        <v>-2.131999969482422</v>
      </c>
      <c r="X11" s="208">
        <v>-2.625999927520752</v>
      </c>
      <c r="Y11" s="208">
        <v>-2.2899999618530273</v>
      </c>
      <c r="Z11" s="215">
        <f t="shared" si="0"/>
        <v>-2.0412500308205686</v>
      </c>
      <c r="AA11" s="151">
        <v>3.5959999561309814</v>
      </c>
      <c r="AB11" s="152" t="s">
        <v>40</v>
      </c>
      <c r="AC11" s="2">
        <v>9</v>
      </c>
      <c r="AD11" s="151">
        <v>-7.21999979019165</v>
      </c>
      <c r="AE11" s="254" t="s">
        <v>41</v>
      </c>
      <c r="AF11" s="1"/>
    </row>
    <row r="12" spans="1:32" ht="11.25" customHeight="1">
      <c r="A12" s="224">
        <v>10</v>
      </c>
      <c r="B12" s="210">
        <v>-2.2690000534057617</v>
      </c>
      <c r="C12" s="210">
        <v>-2.2790000438690186</v>
      </c>
      <c r="D12" s="210">
        <v>-2.5</v>
      </c>
      <c r="E12" s="210">
        <v>-1.9329999685287476</v>
      </c>
      <c r="F12" s="210">
        <v>-3.0139999389648438</v>
      </c>
      <c r="G12" s="210">
        <v>-3.3610000610351562</v>
      </c>
      <c r="H12" s="210">
        <v>-2.888000011444092</v>
      </c>
      <c r="I12" s="210">
        <v>0.8519999980926514</v>
      </c>
      <c r="J12" s="210">
        <v>5.828000068664551</v>
      </c>
      <c r="K12" s="210">
        <v>7.320000171661377</v>
      </c>
      <c r="L12" s="210">
        <v>8.180000305175781</v>
      </c>
      <c r="M12" s="210">
        <v>8.800000190734863</v>
      </c>
      <c r="N12" s="210">
        <v>7.840000152587891</v>
      </c>
      <c r="O12" s="210">
        <v>7.570000171661377</v>
      </c>
      <c r="P12" s="210">
        <v>5.489999771118164</v>
      </c>
      <c r="Q12" s="210">
        <v>3.322000026702881</v>
      </c>
      <c r="R12" s="210">
        <v>2.575000047683716</v>
      </c>
      <c r="S12" s="210">
        <v>2.9639999866485596</v>
      </c>
      <c r="T12" s="210">
        <v>0.7879999876022339</v>
      </c>
      <c r="U12" s="210">
        <v>1.0509999990463257</v>
      </c>
      <c r="V12" s="210">
        <v>-0.7039999961853027</v>
      </c>
      <c r="W12" s="210">
        <v>-1.8380000591278076</v>
      </c>
      <c r="X12" s="210">
        <v>-2.4149999618530273</v>
      </c>
      <c r="Y12" s="210">
        <v>-2.740999937057495</v>
      </c>
      <c r="Z12" s="225">
        <f t="shared" si="0"/>
        <v>1.5265833685795467</v>
      </c>
      <c r="AA12" s="157">
        <v>8.819999694824219</v>
      </c>
      <c r="AB12" s="211" t="s">
        <v>42</v>
      </c>
      <c r="AC12" s="212">
        <v>10</v>
      </c>
      <c r="AD12" s="157">
        <v>-3.507999897003174</v>
      </c>
      <c r="AE12" s="255" t="s">
        <v>43</v>
      </c>
      <c r="AF12" s="1"/>
    </row>
    <row r="13" spans="1:32" ht="11.25" customHeight="1">
      <c r="A13" s="216">
        <v>11</v>
      </c>
      <c r="B13" s="208">
        <v>-3.6640000343322754</v>
      </c>
      <c r="C13" s="208">
        <v>-4.241000175476074</v>
      </c>
      <c r="D13" s="208">
        <v>-4.61899995803833</v>
      </c>
      <c r="E13" s="208">
        <v>-4.965000152587891</v>
      </c>
      <c r="F13" s="208">
        <v>-4.934000015258789</v>
      </c>
      <c r="G13" s="208">
        <v>-4.818999767303467</v>
      </c>
      <c r="H13" s="208">
        <v>-4.1479997634887695</v>
      </c>
      <c r="I13" s="208">
        <v>-1.4290000200271606</v>
      </c>
      <c r="J13" s="208">
        <v>4.290999889373779</v>
      </c>
      <c r="K13" s="208">
        <v>5.048999786376953</v>
      </c>
      <c r="L13" s="208">
        <v>6.310999870300293</v>
      </c>
      <c r="M13" s="208">
        <v>6.458000183105469</v>
      </c>
      <c r="N13" s="208">
        <v>6.993000030517578</v>
      </c>
      <c r="O13" s="208">
        <v>6.002999782562256</v>
      </c>
      <c r="P13" s="208">
        <v>5.677000045776367</v>
      </c>
      <c r="Q13" s="208">
        <v>3.815000057220459</v>
      </c>
      <c r="R13" s="208">
        <v>3.3420000076293945</v>
      </c>
      <c r="S13" s="208">
        <v>-0.15800000727176666</v>
      </c>
      <c r="T13" s="208">
        <v>-0.9769999980926514</v>
      </c>
      <c r="U13" s="208">
        <v>-1.312999963760376</v>
      </c>
      <c r="V13" s="208">
        <v>-1.4179999828338623</v>
      </c>
      <c r="W13" s="208">
        <v>-1.9429999589920044</v>
      </c>
      <c r="X13" s="208">
        <v>-1.9529999494552612</v>
      </c>
      <c r="Y13" s="208">
        <v>-2.372999906539917</v>
      </c>
      <c r="Z13" s="215">
        <f t="shared" si="0"/>
        <v>0.20770833330849806</v>
      </c>
      <c r="AA13" s="151">
        <v>7.550000190734863</v>
      </c>
      <c r="AB13" s="152" t="s">
        <v>44</v>
      </c>
      <c r="AC13" s="2">
        <v>11</v>
      </c>
      <c r="AD13" s="151">
        <v>-5.248000144958496</v>
      </c>
      <c r="AE13" s="254" t="s">
        <v>45</v>
      </c>
      <c r="AF13" s="1"/>
    </row>
    <row r="14" spans="1:32" ht="11.25" customHeight="1">
      <c r="A14" s="216">
        <v>12</v>
      </c>
      <c r="B14" s="208">
        <v>-3.003000020980835</v>
      </c>
      <c r="C14" s="208">
        <v>-3.569999933242798</v>
      </c>
      <c r="D14" s="208">
        <v>-3.255000114440918</v>
      </c>
      <c r="E14" s="208">
        <v>-3.684999942779541</v>
      </c>
      <c r="F14" s="208">
        <v>-3.8320000171661377</v>
      </c>
      <c r="G14" s="208">
        <v>-3.8540000915527344</v>
      </c>
      <c r="H14" s="208">
        <v>-4.0320000648498535</v>
      </c>
      <c r="I14" s="208">
        <v>-3.559999942779541</v>
      </c>
      <c r="J14" s="208">
        <v>-1.2920000553131104</v>
      </c>
      <c r="K14" s="208">
        <v>-0.578000009059906</v>
      </c>
      <c r="L14" s="208">
        <v>0.0949999988079071</v>
      </c>
      <c r="M14" s="208">
        <v>0.5360000133514404</v>
      </c>
      <c r="N14" s="208">
        <v>1.7869999408721924</v>
      </c>
      <c r="O14" s="208">
        <v>1.4079999923706055</v>
      </c>
      <c r="P14" s="208">
        <v>1.4190000295639038</v>
      </c>
      <c r="Q14" s="208">
        <v>1.3240000009536743</v>
      </c>
      <c r="R14" s="208">
        <v>0.5040000081062317</v>
      </c>
      <c r="S14" s="208">
        <v>-1.8910000324249268</v>
      </c>
      <c r="T14" s="208">
        <v>-2.36299991607666</v>
      </c>
      <c r="U14" s="208">
        <v>-2.131999969482422</v>
      </c>
      <c r="V14" s="208">
        <v>-2.688999891281128</v>
      </c>
      <c r="W14" s="208">
        <v>-3.11899995803833</v>
      </c>
      <c r="X14" s="208">
        <v>-3.571000099182129</v>
      </c>
      <c r="Y14" s="208">
        <v>-3.749000072479248</v>
      </c>
      <c r="Z14" s="215">
        <f t="shared" si="0"/>
        <v>-1.795916672796011</v>
      </c>
      <c r="AA14" s="151">
        <v>2.1019999980926514</v>
      </c>
      <c r="AB14" s="152" t="s">
        <v>46</v>
      </c>
      <c r="AC14" s="2">
        <v>12</v>
      </c>
      <c r="AD14" s="151">
        <v>-4.49399995803833</v>
      </c>
      <c r="AE14" s="254" t="s">
        <v>47</v>
      </c>
      <c r="AF14" s="1"/>
    </row>
    <row r="15" spans="1:32" ht="11.25" customHeight="1">
      <c r="A15" s="216">
        <v>13</v>
      </c>
      <c r="B15" s="208">
        <v>-4.011000156402588</v>
      </c>
      <c r="C15" s="208">
        <v>-3.749000072479248</v>
      </c>
      <c r="D15" s="208">
        <v>-3.6540000438690186</v>
      </c>
      <c r="E15" s="208">
        <v>-3.3499999046325684</v>
      </c>
      <c r="F15" s="208">
        <v>-2.9089999198913574</v>
      </c>
      <c r="G15" s="208">
        <v>-2.5840001106262207</v>
      </c>
      <c r="H15" s="208">
        <v>-3.2769999504089355</v>
      </c>
      <c r="I15" s="208">
        <v>-1.9850000143051147</v>
      </c>
      <c r="J15" s="208">
        <v>1.6299999952316284</v>
      </c>
      <c r="K15" s="208">
        <v>2.1029999256134033</v>
      </c>
      <c r="L15" s="208">
        <v>2.7019999027252197</v>
      </c>
      <c r="M15" s="208">
        <v>2.8389999866485596</v>
      </c>
      <c r="N15" s="208">
        <v>2.007999897003174</v>
      </c>
      <c r="O15" s="208">
        <v>1.965999960899353</v>
      </c>
      <c r="P15" s="208">
        <v>1.3140000104904175</v>
      </c>
      <c r="Q15" s="208">
        <v>0.7039999961853027</v>
      </c>
      <c r="R15" s="208">
        <v>0.1679999977350235</v>
      </c>
      <c r="S15" s="208">
        <v>-0.36800000071525574</v>
      </c>
      <c r="T15" s="208">
        <v>-0.41999998688697815</v>
      </c>
      <c r="U15" s="208">
        <v>-0.49399998784065247</v>
      </c>
      <c r="V15" s="208">
        <v>-1.218999981880188</v>
      </c>
      <c r="W15" s="208">
        <v>-1.281999945640564</v>
      </c>
      <c r="X15" s="208">
        <v>-1.4290000200271606</v>
      </c>
      <c r="Y15" s="208">
        <v>-1.4919999837875366</v>
      </c>
      <c r="Z15" s="215">
        <f t="shared" si="0"/>
        <v>-0.6995416836192211</v>
      </c>
      <c r="AA15" s="151">
        <v>3.1760001182556152</v>
      </c>
      <c r="AB15" s="152" t="s">
        <v>48</v>
      </c>
      <c r="AC15" s="2">
        <v>13</v>
      </c>
      <c r="AD15" s="151">
        <v>-4.043000221252441</v>
      </c>
      <c r="AE15" s="254" t="s">
        <v>49</v>
      </c>
      <c r="AF15" s="1"/>
    </row>
    <row r="16" spans="1:32" ht="11.25" customHeight="1">
      <c r="A16" s="216">
        <v>14</v>
      </c>
      <c r="B16" s="208">
        <v>-1.659999966621399</v>
      </c>
      <c r="C16" s="208">
        <v>-1.9429999589920044</v>
      </c>
      <c r="D16" s="208">
        <v>-1.7960000038146973</v>
      </c>
      <c r="E16" s="208">
        <v>-1.6390000581741333</v>
      </c>
      <c r="F16" s="208">
        <v>-2.447000026702881</v>
      </c>
      <c r="G16" s="208">
        <v>-3.4760000705718994</v>
      </c>
      <c r="H16" s="208">
        <v>-3.8010001182556152</v>
      </c>
      <c r="I16" s="208">
        <v>-3.739000082015991</v>
      </c>
      <c r="J16" s="208">
        <v>-3.496999979019165</v>
      </c>
      <c r="K16" s="208">
        <v>-3.5390000343322754</v>
      </c>
      <c r="L16" s="208">
        <v>-2.247999906539917</v>
      </c>
      <c r="M16" s="208">
        <v>-1.597000002861023</v>
      </c>
      <c r="N16" s="208">
        <v>-0.7879999876022339</v>
      </c>
      <c r="O16" s="208">
        <v>-0.010999999940395355</v>
      </c>
      <c r="P16" s="208">
        <v>-0.8610000014305115</v>
      </c>
      <c r="Q16" s="208">
        <v>-1.1660000085830688</v>
      </c>
      <c r="R16" s="208">
        <v>-1.5440000295639038</v>
      </c>
      <c r="S16" s="208">
        <v>-2.6470000743865967</v>
      </c>
      <c r="T16" s="208">
        <v>-3.686000108718872</v>
      </c>
      <c r="U16" s="208">
        <v>-4.872000217437744</v>
      </c>
      <c r="V16" s="208">
        <v>-4.714000225067139</v>
      </c>
      <c r="W16" s="208">
        <v>-5.574999809265137</v>
      </c>
      <c r="X16" s="208">
        <v>-6.224999904632568</v>
      </c>
      <c r="Y16" s="208">
        <v>-6.309000015258789</v>
      </c>
      <c r="Z16" s="215">
        <f t="shared" si="0"/>
        <v>-2.907500024574498</v>
      </c>
      <c r="AA16" s="151">
        <v>1.0829999446868896</v>
      </c>
      <c r="AB16" s="152" t="s">
        <v>50</v>
      </c>
      <c r="AC16" s="2">
        <v>14</v>
      </c>
      <c r="AD16" s="151">
        <v>-6.697000026702881</v>
      </c>
      <c r="AE16" s="254" t="s">
        <v>51</v>
      </c>
      <c r="AF16" s="1"/>
    </row>
    <row r="17" spans="1:32" ht="11.25" customHeight="1">
      <c r="A17" s="216">
        <v>15</v>
      </c>
      <c r="B17" s="208">
        <v>-5.574999809265137</v>
      </c>
      <c r="C17" s="208">
        <v>-7.230000019073486</v>
      </c>
      <c r="D17" s="208">
        <v>-7.730000019073486</v>
      </c>
      <c r="E17" s="208">
        <v>-8.140000343322754</v>
      </c>
      <c r="F17" s="208">
        <v>-8.40999984741211</v>
      </c>
      <c r="G17" s="208">
        <v>-8.579999923706055</v>
      </c>
      <c r="H17" s="208">
        <v>-7.889999866485596</v>
      </c>
      <c r="I17" s="208">
        <v>-2.805000066757202</v>
      </c>
      <c r="J17" s="208">
        <v>-0.22100000083446503</v>
      </c>
      <c r="K17" s="208">
        <v>1.409000039100647</v>
      </c>
      <c r="L17" s="208">
        <v>2.996999979019165</v>
      </c>
      <c r="M17" s="208">
        <v>3.5759999752044678</v>
      </c>
      <c r="N17" s="208">
        <v>4.468999862670898</v>
      </c>
      <c r="O17" s="208">
        <v>3.131999969482422</v>
      </c>
      <c r="P17" s="208">
        <v>2.1440000534057617</v>
      </c>
      <c r="Q17" s="208">
        <v>1.1349999904632568</v>
      </c>
      <c r="R17" s="208">
        <v>-1.722000002861023</v>
      </c>
      <c r="S17" s="208">
        <v>-2.552000045776367</v>
      </c>
      <c r="T17" s="208">
        <v>-2.9719998836517334</v>
      </c>
      <c r="U17" s="208">
        <v>-3.3919999599456787</v>
      </c>
      <c r="V17" s="208">
        <v>-3.674999952316284</v>
      </c>
      <c r="W17" s="208">
        <v>-3.3289999961853027</v>
      </c>
      <c r="X17" s="208">
        <v>-3.3610000610351562</v>
      </c>
      <c r="Y17" s="208">
        <v>-1.9429999589920044</v>
      </c>
      <c r="Z17" s="215">
        <f t="shared" si="0"/>
        <v>-2.5277083286394677</v>
      </c>
      <c r="AA17" s="151">
        <v>4.73199987411499</v>
      </c>
      <c r="AB17" s="152" t="s">
        <v>52</v>
      </c>
      <c r="AC17" s="2">
        <v>15</v>
      </c>
      <c r="AD17" s="151">
        <v>-8.739999771118164</v>
      </c>
      <c r="AE17" s="254" t="s">
        <v>53</v>
      </c>
      <c r="AF17" s="1"/>
    </row>
    <row r="18" spans="1:32" ht="11.25" customHeight="1">
      <c r="A18" s="216">
        <v>16</v>
      </c>
      <c r="B18" s="208">
        <v>-3.61299991607666</v>
      </c>
      <c r="C18" s="208">
        <v>-3.739000082015991</v>
      </c>
      <c r="D18" s="208">
        <v>-1.6390000581741333</v>
      </c>
      <c r="E18" s="208">
        <v>-1.7020000219345093</v>
      </c>
      <c r="F18" s="208">
        <v>0.5049999952316284</v>
      </c>
      <c r="G18" s="208">
        <v>1.187999963760376</v>
      </c>
      <c r="H18" s="208">
        <v>-0.010999999940395355</v>
      </c>
      <c r="I18" s="208">
        <v>2.4189999103546143</v>
      </c>
      <c r="J18" s="208">
        <v>2.513000011444092</v>
      </c>
      <c r="K18" s="208">
        <v>4.860000133514404</v>
      </c>
      <c r="L18" s="208">
        <v>7.5</v>
      </c>
      <c r="M18" s="208">
        <v>7.889999866485596</v>
      </c>
      <c r="N18" s="208">
        <v>7.130000114440918</v>
      </c>
      <c r="O18" s="208">
        <v>5.4039998054504395</v>
      </c>
      <c r="P18" s="208">
        <v>4.341000080108643</v>
      </c>
      <c r="Q18" s="208">
        <v>3.311000108718872</v>
      </c>
      <c r="R18" s="208">
        <v>2.111999988555908</v>
      </c>
      <c r="S18" s="208">
        <v>0.32600000500679016</v>
      </c>
      <c r="T18" s="208">
        <v>-0.9350000023841858</v>
      </c>
      <c r="U18" s="208">
        <v>-2.058000087738037</v>
      </c>
      <c r="V18" s="208">
        <v>-2.7300000190734863</v>
      </c>
      <c r="W18" s="208">
        <v>-3.065999984741211</v>
      </c>
      <c r="X18" s="208">
        <v>-3.9690001010894775</v>
      </c>
      <c r="Y18" s="208">
        <v>-3.7909998893737793</v>
      </c>
      <c r="Z18" s="215">
        <f t="shared" si="0"/>
        <v>0.9269166591887673</v>
      </c>
      <c r="AA18" s="151">
        <v>8.90999984741211</v>
      </c>
      <c r="AB18" s="152" t="s">
        <v>54</v>
      </c>
      <c r="AC18" s="2">
        <v>16</v>
      </c>
      <c r="AD18" s="151">
        <v>-5.1539998054504395</v>
      </c>
      <c r="AE18" s="254" t="s">
        <v>55</v>
      </c>
      <c r="AF18" s="1"/>
    </row>
    <row r="19" spans="1:32" ht="11.25" customHeight="1">
      <c r="A19" s="216">
        <v>17</v>
      </c>
      <c r="B19" s="208">
        <v>-5.322999954223633</v>
      </c>
      <c r="C19" s="208">
        <v>-6.1620001792907715</v>
      </c>
      <c r="D19" s="208">
        <v>-6.603000164031982</v>
      </c>
      <c r="E19" s="208">
        <v>-6.706999778747559</v>
      </c>
      <c r="F19" s="208">
        <v>-6.781000137329102</v>
      </c>
      <c r="G19" s="208">
        <v>-3.822999954223633</v>
      </c>
      <c r="H19" s="208">
        <v>-3.686000108718872</v>
      </c>
      <c r="I19" s="208">
        <v>-0.24199999868869781</v>
      </c>
      <c r="J19" s="208">
        <v>0.7039999961853027</v>
      </c>
      <c r="K19" s="208">
        <v>1.840000033378601</v>
      </c>
      <c r="L19" s="208">
        <v>3.2070000171661377</v>
      </c>
      <c r="M19" s="208">
        <v>4.942999839782715</v>
      </c>
      <c r="N19" s="208">
        <v>3.5320000648498535</v>
      </c>
      <c r="O19" s="208">
        <v>3.374000072479248</v>
      </c>
      <c r="P19" s="208">
        <v>2.680000066757202</v>
      </c>
      <c r="Q19" s="208">
        <v>0.5989999771118164</v>
      </c>
      <c r="R19" s="208">
        <v>-0.902999997138977</v>
      </c>
      <c r="S19" s="208">
        <v>-1.6169999837875366</v>
      </c>
      <c r="T19" s="208">
        <v>-1.8380000591278076</v>
      </c>
      <c r="U19" s="208">
        <v>-1.8799999952316284</v>
      </c>
      <c r="V19" s="208">
        <v>-2.0269999504089355</v>
      </c>
      <c r="W19" s="208">
        <v>-2.0480000972747803</v>
      </c>
      <c r="X19" s="208">
        <v>-1.156000018119812</v>
      </c>
      <c r="Y19" s="208">
        <v>-0.7459999918937683</v>
      </c>
      <c r="Z19" s="215">
        <f t="shared" si="0"/>
        <v>-1.2776250125219424</v>
      </c>
      <c r="AA19" s="151">
        <v>5.079999923706055</v>
      </c>
      <c r="AB19" s="152" t="s">
        <v>56</v>
      </c>
      <c r="AC19" s="2">
        <v>17</v>
      </c>
      <c r="AD19" s="151">
        <v>-7.210000038146973</v>
      </c>
      <c r="AE19" s="254" t="s">
        <v>57</v>
      </c>
      <c r="AF19" s="1"/>
    </row>
    <row r="20" spans="1:32" ht="11.25" customHeight="1">
      <c r="A20" s="216">
        <v>18</v>
      </c>
      <c r="B20" s="208">
        <v>-0.5879999995231628</v>
      </c>
      <c r="C20" s="208">
        <v>0.7570000290870667</v>
      </c>
      <c r="D20" s="208">
        <v>0.12600000202655792</v>
      </c>
      <c r="E20" s="208">
        <v>-0.06300000101327896</v>
      </c>
      <c r="F20" s="208">
        <v>-0.7039999961853027</v>
      </c>
      <c r="G20" s="208">
        <v>-0.6830000281333923</v>
      </c>
      <c r="H20" s="208">
        <v>-0.25200000405311584</v>
      </c>
      <c r="I20" s="208">
        <v>2.197000026702881</v>
      </c>
      <c r="J20" s="208">
        <v>4.418000221252441</v>
      </c>
      <c r="K20" s="208">
        <v>5.785999774932861</v>
      </c>
      <c r="L20" s="208">
        <v>7.71999979019165</v>
      </c>
      <c r="M20" s="208">
        <v>8.680000305175781</v>
      </c>
      <c r="N20" s="208">
        <v>9.350000381469727</v>
      </c>
      <c r="O20" s="208">
        <v>9.109999656677246</v>
      </c>
      <c r="P20" s="208">
        <v>7.380000114440918</v>
      </c>
      <c r="Q20" s="208">
        <v>6.215000152587891</v>
      </c>
      <c r="R20" s="208">
        <v>3.8580000400543213</v>
      </c>
      <c r="S20" s="208">
        <v>3.3529999256134033</v>
      </c>
      <c r="T20" s="208">
        <v>3.3320000171661377</v>
      </c>
      <c r="U20" s="208">
        <v>2.565000057220459</v>
      </c>
      <c r="V20" s="208">
        <v>1.7020000219345093</v>
      </c>
      <c r="W20" s="208">
        <v>1.3559999465942383</v>
      </c>
      <c r="X20" s="208">
        <v>1.0820000171661377</v>
      </c>
      <c r="Y20" s="208">
        <v>1.0399999618530273</v>
      </c>
      <c r="Z20" s="215">
        <f t="shared" si="0"/>
        <v>3.2390416838849583</v>
      </c>
      <c r="AA20" s="151">
        <v>9.600000381469727</v>
      </c>
      <c r="AB20" s="152" t="s">
        <v>58</v>
      </c>
      <c r="AC20" s="2">
        <v>18</v>
      </c>
      <c r="AD20" s="151">
        <v>-1.1139999628067017</v>
      </c>
      <c r="AE20" s="254" t="s">
        <v>59</v>
      </c>
      <c r="AF20" s="1"/>
    </row>
    <row r="21" spans="1:32" ht="11.25" customHeight="1">
      <c r="A21" s="216">
        <v>19</v>
      </c>
      <c r="B21" s="208">
        <v>1.5549999475479126</v>
      </c>
      <c r="C21" s="208">
        <v>1.4079999923706055</v>
      </c>
      <c r="D21" s="208">
        <v>0.8410000205039978</v>
      </c>
      <c r="E21" s="208">
        <v>0.7990000247955322</v>
      </c>
      <c r="F21" s="208">
        <v>0.8619999885559082</v>
      </c>
      <c r="G21" s="208">
        <v>1.4500000476837158</v>
      </c>
      <c r="H21" s="208">
        <v>2.4489998817443848</v>
      </c>
      <c r="I21" s="208">
        <v>4.2270002365112305</v>
      </c>
      <c r="J21" s="208">
        <v>7.210000038146973</v>
      </c>
      <c r="K21" s="208">
        <v>8.239999771118164</v>
      </c>
      <c r="L21" s="208">
        <v>5.941999912261963</v>
      </c>
      <c r="M21" s="208">
        <v>4.857999801635742</v>
      </c>
      <c r="N21" s="208">
        <v>4.585000038146973</v>
      </c>
      <c r="O21" s="208">
        <v>4.406000137329102</v>
      </c>
      <c r="P21" s="208">
        <v>3.7739999294281006</v>
      </c>
      <c r="Q21" s="208">
        <v>2.921999931335449</v>
      </c>
      <c r="R21" s="208">
        <v>2.6700000762939453</v>
      </c>
      <c r="S21" s="208">
        <v>2.680999994277954</v>
      </c>
      <c r="T21" s="208">
        <v>2.9119999408721924</v>
      </c>
      <c r="U21" s="208">
        <v>1.7130000591278076</v>
      </c>
      <c r="V21" s="208">
        <v>1.187999963760376</v>
      </c>
      <c r="W21" s="208">
        <v>-1.2079999446868896</v>
      </c>
      <c r="X21" s="208">
        <v>0.08399999886751175</v>
      </c>
      <c r="Y21" s="208">
        <v>-0.23100000619888306</v>
      </c>
      <c r="Z21" s="215">
        <f t="shared" si="0"/>
        <v>2.722374990892907</v>
      </c>
      <c r="AA21" s="151">
        <v>8.649999618530273</v>
      </c>
      <c r="AB21" s="152" t="s">
        <v>60</v>
      </c>
      <c r="AC21" s="2">
        <v>19</v>
      </c>
      <c r="AD21" s="151">
        <v>-1.3550000190734863</v>
      </c>
      <c r="AE21" s="254" t="s">
        <v>61</v>
      </c>
      <c r="AF21" s="1"/>
    </row>
    <row r="22" spans="1:32" ht="11.25" customHeight="1">
      <c r="A22" s="224">
        <v>20</v>
      </c>
      <c r="B22" s="210">
        <v>-0.335999995470047</v>
      </c>
      <c r="C22" s="210">
        <v>-1.4600000381469727</v>
      </c>
      <c r="D22" s="210">
        <v>-1.2920000553131104</v>
      </c>
      <c r="E22" s="210">
        <v>-1.5859999656677246</v>
      </c>
      <c r="F22" s="210">
        <v>-1.8170000314712524</v>
      </c>
      <c r="G22" s="210">
        <v>-2.2790000438690186</v>
      </c>
      <c r="H22" s="210">
        <v>-1.753999948501587</v>
      </c>
      <c r="I22" s="210">
        <v>1.0089999437332153</v>
      </c>
      <c r="J22" s="210">
        <v>2.806999921798706</v>
      </c>
      <c r="K22" s="210">
        <v>4.079999923706055</v>
      </c>
      <c r="L22" s="210">
        <v>6.0370001792907715</v>
      </c>
      <c r="M22" s="210">
        <v>6.605000019073486</v>
      </c>
      <c r="N22" s="210">
        <v>7.739999771118164</v>
      </c>
      <c r="O22" s="210">
        <v>5.928999900817871</v>
      </c>
      <c r="P22" s="210">
        <v>5.107999801635742</v>
      </c>
      <c r="Q22" s="210">
        <v>3.2679998874664307</v>
      </c>
      <c r="R22" s="210">
        <v>1.4290000200271606</v>
      </c>
      <c r="S22" s="210">
        <v>0.12600000202655792</v>
      </c>
      <c r="T22" s="210">
        <v>-0.4620000123977661</v>
      </c>
      <c r="U22" s="210">
        <v>-0.8510000109672546</v>
      </c>
      <c r="V22" s="210">
        <v>-1.6169999837875366</v>
      </c>
      <c r="W22" s="210">
        <v>-1.8270000219345093</v>
      </c>
      <c r="X22" s="210">
        <v>-1.690999984741211</v>
      </c>
      <c r="Y22" s="210">
        <v>-2.4040000438690186</v>
      </c>
      <c r="Z22" s="225">
        <f t="shared" si="0"/>
        <v>1.031749968106548</v>
      </c>
      <c r="AA22" s="157">
        <v>8</v>
      </c>
      <c r="AB22" s="211" t="s">
        <v>62</v>
      </c>
      <c r="AC22" s="212">
        <v>20</v>
      </c>
      <c r="AD22" s="157">
        <v>-2.509000062942505</v>
      </c>
      <c r="AE22" s="255" t="s">
        <v>63</v>
      </c>
      <c r="AF22" s="1"/>
    </row>
    <row r="23" spans="1:32" ht="11.25" customHeight="1">
      <c r="A23" s="216">
        <v>21</v>
      </c>
      <c r="B23" s="208">
        <v>-2.7090001106262207</v>
      </c>
      <c r="C23" s="208">
        <v>-2.499000072479248</v>
      </c>
      <c r="D23" s="208">
        <v>-1.0499999523162842</v>
      </c>
      <c r="E23" s="208">
        <v>-1.2389999628067017</v>
      </c>
      <c r="F23" s="208">
        <v>-0.7139999866485596</v>
      </c>
      <c r="G23" s="208">
        <v>0.24199999868869781</v>
      </c>
      <c r="H23" s="208">
        <v>0.9459999799728394</v>
      </c>
      <c r="I23" s="208">
        <v>3.006999969482422</v>
      </c>
      <c r="J23" s="208">
        <v>6.090000152587891</v>
      </c>
      <c r="K23" s="208">
        <v>8.380000114440918</v>
      </c>
      <c r="L23" s="208">
        <v>9.800000190734863</v>
      </c>
      <c r="M23" s="208">
        <v>10.850000381469727</v>
      </c>
      <c r="N23" s="208">
        <v>10.989999771118164</v>
      </c>
      <c r="O23" s="208">
        <v>11.670000076293945</v>
      </c>
      <c r="P23" s="208">
        <v>10.8100004196167</v>
      </c>
      <c r="Q23" s="208">
        <v>8.260000228881836</v>
      </c>
      <c r="R23" s="208">
        <v>8.079999923706055</v>
      </c>
      <c r="S23" s="208">
        <v>7.53000020980835</v>
      </c>
      <c r="T23" s="208">
        <v>6.551000118255615</v>
      </c>
      <c r="U23" s="208">
        <v>6.25600004196167</v>
      </c>
      <c r="V23" s="208">
        <v>5.803999900817871</v>
      </c>
      <c r="W23" s="208">
        <v>4.604000091552734</v>
      </c>
      <c r="X23" s="208">
        <v>5.193999767303467</v>
      </c>
      <c r="Y23" s="208">
        <v>4.741000175476074</v>
      </c>
      <c r="Z23" s="215">
        <f t="shared" si="0"/>
        <v>5.066416726137201</v>
      </c>
      <c r="AA23" s="151">
        <v>12</v>
      </c>
      <c r="AB23" s="152" t="s">
        <v>64</v>
      </c>
      <c r="AC23" s="2">
        <v>21</v>
      </c>
      <c r="AD23" s="151">
        <v>-2.8350000381469727</v>
      </c>
      <c r="AE23" s="254" t="s">
        <v>65</v>
      </c>
      <c r="AF23" s="1"/>
    </row>
    <row r="24" spans="1:32" ht="11.25" customHeight="1">
      <c r="A24" s="216">
        <v>22</v>
      </c>
      <c r="B24" s="208">
        <v>5.109000205993652</v>
      </c>
      <c r="C24" s="208">
        <v>3.742000102996826</v>
      </c>
      <c r="D24" s="208">
        <v>2.743000030517578</v>
      </c>
      <c r="E24" s="208">
        <v>5.783999919891357</v>
      </c>
      <c r="F24" s="208">
        <v>5.668000221252441</v>
      </c>
      <c r="G24" s="208">
        <v>2.6589999198913574</v>
      </c>
      <c r="H24" s="208">
        <v>4.826000213623047</v>
      </c>
      <c r="I24" s="208">
        <v>7.369999885559082</v>
      </c>
      <c r="J24" s="208">
        <v>10.180000305175781</v>
      </c>
      <c r="K24" s="208">
        <v>11.289999961853027</v>
      </c>
      <c r="L24" s="208">
        <v>13.109999656677246</v>
      </c>
      <c r="M24" s="208">
        <v>14.710000038146973</v>
      </c>
      <c r="N24" s="208">
        <v>13.350000381469727</v>
      </c>
      <c r="O24" s="208">
        <v>12.140000343322754</v>
      </c>
      <c r="P24" s="208">
        <v>10.880000114440918</v>
      </c>
      <c r="Q24" s="208">
        <v>7.110000133514404</v>
      </c>
      <c r="R24" s="208">
        <v>5.611000061035156</v>
      </c>
      <c r="S24" s="208">
        <v>4.107999801635742</v>
      </c>
      <c r="T24" s="208">
        <v>4.308000087738037</v>
      </c>
      <c r="U24" s="208">
        <v>3.867000102996826</v>
      </c>
      <c r="V24" s="208">
        <v>3.48799991607666</v>
      </c>
      <c r="W24" s="208">
        <v>3.3410000801086426</v>
      </c>
      <c r="X24" s="208">
        <v>3.572999954223633</v>
      </c>
      <c r="Y24" s="208">
        <v>4.245999813079834</v>
      </c>
      <c r="Z24" s="215">
        <f t="shared" si="0"/>
        <v>6.800541718800862</v>
      </c>
      <c r="AA24" s="151">
        <v>14.90999984741211</v>
      </c>
      <c r="AB24" s="152" t="s">
        <v>42</v>
      </c>
      <c r="AC24" s="2">
        <v>22</v>
      </c>
      <c r="AD24" s="151">
        <v>1.8600000143051147</v>
      </c>
      <c r="AE24" s="254" t="s">
        <v>66</v>
      </c>
      <c r="AF24" s="1"/>
    </row>
    <row r="25" spans="1:32" ht="11.25" customHeight="1">
      <c r="A25" s="216">
        <v>23</v>
      </c>
      <c r="B25" s="208">
        <v>3.4670000076293945</v>
      </c>
      <c r="C25" s="208">
        <v>3.2049999237060547</v>
      </c>
      <c r="D25" s="208">
        <v>2.7739999294281006</v>
      </c>
      <c r="E25" s="208">
        <v>2.3320000171661377</v>
      </c>
      <c r="F25" s="208">
        <v>2.184999942779541</v>
      </c>
      <c r="G25" s="208">
        <v>1.7020000219345093</v>
      </c>
      <c r="H25" s="208">
        <v>2.3010001182556152</v>
      </c>
      <c r="I25" s="208">
        <v>6.908999919891357</v>
      </c>
      <c r="J25" s="208">
        <v>12.449999809265137</v>
      </c>
      <c r="K25" s="208">
        <v>12.609999656677246</v>
      </c>
      <c r="L25" s="208">
        <v>12.59000015258789</v>
      </c>
      <c r="M25" s="208">
        <v>12.869999885559082</v>
      </c>
      <c r="N25" s="208">
        <v>12.350000381469727</v>
      </c>
      <c r="O25" s="208">
        <v>12.279999732971191</v>
      </c>
      <c r="P25" s="208">
        <v>11.109999656677246</v>
      </c>
      <c r="Q25" s="208">
        <v>8.819999694824219</v>
      </c>
      <c r="R25" s="208">
        <v>8.239999771118164</v>
      </c>
      <c r="S25" s="208">
        <v>6.505000114440918</v>
      </c>
      <c r="T25" s="208">
        <v>7.179999828338623</v>
      </c>
      <c r="U25" s="208">
        <v>7.019999980926514</v>
      </c>
      <c r="V25" s="208">
        <v>6.579999923706055</v>
      </c>
      <c r="W25" s="208">
        <v>6.190999984741211</v>
      </c>
      <c r="X25" s="208">
        <v>6.359000205993652</v>
      </c>
      <c r="Y25" s="208">
        <v>5.5279998779296875</v>
      </c>
      <c r="Z25" s="215">
        <f t="shared" si="0"/>
        <v>7.231583272417386</v>
      </c>
      <c r="AA25" s="151">
        <v>13.710000038146973</v>
      </c>
      <c r="AB25" s="152" t="s">
        <v>67</v>
      </c>
      <c r="AC25" s="2">
        <v>23</v>
      </c>
      <c r="AD25" s="151">
        <v>1.597000002861023</v>
      </c>
      <c r="AE25" s="254" t="s">
        <v>68</v>
      </c>
      <c r="AF25" s="1"/>
    </row>
    <row r="26" spans="1:32" ht="11.25" customHeight="1">
      <c r="A26" s="216">
        <v>24</v>
      </c>
      <c r="B26" s="208">
        <v>4.960000038146973</v>
      </c>
      <c r="C26" s="208">
        <v>4.086999893188477</v>
      </c>
      <c r="D26" s="208">
        <v>3.4670000076293945</v>
      </c>
      <c r="E26" s="208">
        <v>3.068000078201294</v>
      </c>
      <c r="F26" s="208">
        <v>2.8469998836517334</v>
      </c>
      <c r="G26" s="208">
        <v>2.8259999752044678</v>
      </c>
      <c r="H26" s="208">
        <v>2.5209999084472656</v>
      </c>
      <c r="I26" s="208">
        <v>2.3429999351501465</v>
      </c>
      <c r="J26" s="208">
        <v>2.3320000171661377</v>
      </c>
      <c r="K26" s="208">
        <v>2.2060000896453857</v>
      </c>
      <c r="L26" s="208">
        <v>2.259000062942505</v>
      </c>
      <c r="M26" s="208">
        <v>2.196000099182129</v>
      </c>
      <c r="N26" s="208">
        <v>1.8700000047683716</v>
      </c>
      <c r="O26" s="208">
        <v>1.4500000476837158</v>
      </c>
      <c r="P26" s="208">
        <v>1.1759999990463257</v>
      </c>
      <c r="Q26" s="208">
        <v>0.9449999928474426</v>
      </c>
      <c r="R26" s="208">
        <v>0.08399999886751175</v>
      </c>
      <c r="S26" s="208">
        <v>0.041999999433755875</v>
      </c>
      <c r="T26" s="208">
        <v>-0.39899998903274536</v>
      </c>
      <c r="U26" s="208">
        <v>-0.36800000071525574</v>
      </c>
      <c r="V26" s="208">
        <v>-0.17900000512599945</v>
      </c>
      <c r="W26" s="208">
        <v>-0.23100000619888306</v>
      </c>
      <c r="X26" s="208">
        <v>-0.3149999976158142</v>
      </c>
      <c r="Y26" s="208">
        <v>-0.23100000619888306</v>
      </c>
      <c r="Z26" s="215">
        <f t="shared" si="0"/>
        <v>1.6231666677631438</v>
      </c>
      <c r="AA26" s="151">
        <v>5.559999942779541</v>
      </c>
      <c r="AB26" s="152" t="s">
        <v>69</v>
      </c>
      <c r="AC26" s="2">
        <v>24</v>
      </c>
      <c r="AD26" s="151">
        <v>-0.5040000081062317</v>
      </c>
      <c r="AE26" s="254" t="s">
        <v>70</v>
      </c>
      <c r="AF26" s="1"/>
    </row>
    <row r="27" spans="1:32" ht="11.25" customHeight="1">
      <c r="A27" s="216">
        <v>25</v>
      </c>
      <c r="B27" s="208">
        <v>-0.3149999976158142</v>
      </c>
      <c r="C27" s="208">
        <v>-1.1339999437332153</v>
      </c>
      <c r="D27" s="208">
        <v>-1.9110000133514404</v>
      </c>
      <c r="E27" s="208">
        <v>-2.319999933242798</v>
      </c>
      <c r="F27" s="208">
        <v>-0.609000027179718</v>
      </c>
      <c r="G27" s="208">
        <v>-0.6930000185966492</v>
      </c>
      <c r="H27" s="208">
        <v>-0.7250000238418579</v>
      </c>
      <c r="I27" s="208">
        <v>1.8600000143051147</v>
      </c>
      <c r="J27" s="208">
        <v>3.00600004196167</v>
      </c>
      <c r="K27" s="208">
        <v>4.089000225067139</v>
      </c>
      <c r="L27" s="208">
        <v>4.267000198364258</v>
      </c>
      <c r="M27" s="208">
        <v>5.002999782562256</v>
      </c>
      <c r="N27" s="208">
        <v>3.2149999141693115</v>
      </c>
      <c r="O27" s="208">
        <v>3.119999885559082</v>
      </c>
      <c r="P27" s="208">
        <v>2.36299991607666</v>
      </c>
      <c r="Q27" s="208">
        <v>1.8910000324249268</v>
      </c>
      <c r="R27" s="208">
        <v>1.312999963760376</v>
      </c>
      <c r="S27" s="208">
        <v>-0.1889999955892563</v>
      </c>
      <c r="T27" s="208">
        <v>0.041999999433755875</v>
      </c>
      <c r="U27" s="208">
        <v>-1.0709999799728394</v>
      </c>
      <c r="V27" s="208">
        <v>-0.578000009059906</v>
      </c>
      <c r="W27" s="208">
        <v>-2.2360000610351562</v>
      </c>
      <c r="X27" s="208">
        <v>-2.005000114440918</v>
      </c>
      <c r="Y27" s="208">
        <v>-2.7709999084472656</v>
      </c>
      <c r="Z27" s="215">
        <f t="shared" si="0"/>
        <v>0.5671666644824048</v>
      </c>
      <c r="AA27" s="151">
        <v>5.035999774932861</v>
      </c>
      <c r="AB27" s="152" t="s">
        <v>71</v>
      </c>
      <c r="AC27" s="2">
        <v>25</v>
      </c>
      <c r="AD27" s="151">
        <v>-2.802000045776367</v>
      </c>
      <c r="AE27" s="254" t="s">
        <v>72</v>
      </c>
      <c r="AF27" s="1"/>
    </row>
    <row r="28" spans="1:32" ht="11.25" customHeight="1">
      <c r="A28" s="216">
        <v>26</v>
      </c>
      <c r="B28" s="208">
        <v>-2.497999906539917</v>
      </c>
      <c r="C28" s="208">
        <v>-2.950000047683716</v>
      </c>
      <c r="D28" s="208">
        <v>-2.9079999923706055</v>
      </c>
      <c r="E28" s="208">
        <v>-3.2860000133514404</v>
      </c>
      <c r="F28" s="208">
        <v>-4.565000057220459</v>
      </c>
      <c r="G28" s="208">
        <v>-5.61299991607666</v>
      </c>
      <c r="H28" s="208">
        <v>-4.901000022888184</v>
      </c>
      <c r="I28" s="208">
        <v>-1.0820000171661377</v>
      </c>
      <c r="J28" s="208">
        <v>1.4709999561309814</v>
      </c>
      <c r="K28" s="208">
        <v>3.6579999923706055</v>
      </c>
      <c r="L28" s="208">
        <v>4.835999965667725</v>
      </c>
      <c r="M28" s="208">
        <v>5.48799991607666</v>
      </c>
      <c r="N28" s="208">
        <v>5.708000183105469</v>
      </c>
      <c r="O28" s="208">
        <v>5.138999938964844</v>
      </c>
      <c r="P28" s="208">
        <v>3.88700008392334</v>
      </c>
      <c r="Q28" s="208">
        <v>3.078000068664551</v>
      </c>
      <c r="R28" s="208">
        <v>2.059000015258789</v>
      </c>
      <c r="S28" s="208">
        <v>0.609000027179718</v>
      </c>
      <c r="T28" s="208">
        <v>-0.41999998688697815</v>
      </c>
      <c r="U28" s="208">
        <v>-0.10499999672174454</v>
      </c>
      <c r="V28" s="208">
        <v>-2.0360000133514404</v>
      </c>
      <c r="W28" s="208">
        <v>-1.5750000476837158</v>
      </c>
      <c r="X28" s="208">
        <v>-2.256999969482422</v>
      </c>
      <c r="Y28" s="208">
        <v>-2.865000009536743</v>
      </c>
      <c r="Z28" s="215">
        <f t="shared" si="0"/>
        <v>-0.04699999373406172</v>
      </c>
      <c r="AA28" s="151">
        <v>6.203000068664551</v>
      </c>
      <c r="AB28" s="152" t="s">
        <v>38</v>
      </c>
      <c r="AC28" s="2">
        <v>26</v>
      </c>
      <c r="AD28" s="151">
        <v>-5.854000091552734</v>
      </c>
      <c r="AE28" s="254" t="s">
        <v>73</v>
      </c>
      <c r="AF28" s="1"/>
    </row>
    <row r="29" spans="1:32" ht="11.25" customHeight="1">
      <c r="A29" s="216">
        <v>27</v>
      </c>
      <c r="B29" s="208">
        <v>-2.8239998817443848</v>
      </c>
      <c r="C29" s="208">
        <v>-2.9179999828338623</v>
      </c>
      <c r="D29" s="208">
        <v>-2.865999937057495</v>
      </c>
      <c r="E29" s="208">
        <v>-2.928999900817871</v>
      </c>
      <c r="F29" s="208">
        <v>-2.875999927520752</v>
      </c>
      <c r="G29" s="208">
        <v>-1.5540000200271606</v>
      </c>
      <c r="H29" s="208">
        <v>-0.5360000133514404</v>
      </c>
      <c r="I29" s="208">
        <v>2.5429999828338623</v>
      </c>
      <c r="J29" s="208">
        <v>5.22599983215332</v>
      </c>
      <c r="K29" s="208">
        <v>7.5</v>
      </c>
      <c r="L29" s="208">
        <v>8.75</v>
      </c>
      <c r="M29" s="208">
        <v>9.609999656677246</v>
      </c>
      <c r="N29" s="208">
        <v>9.989999771118164</v>
      </c>
      <c r="O29" s="208">
        <v>9.720000267028809</v>
      </c>
      <c r="P29" s="208">
        <v>8.229999542236328</v>
      </c>
      <c r="Q29" s="208">
        <v>6.138000011444092</v>
      </c>
      <c r="R29" s="208">
        <v>4.623000144958496</v>
      </c>
      <c r="S29" s="208">
        <v>2.2899999618530273</v>
      </c>
      <c r="T29" s="208">
        <v>1.8589999675750732</v>
      </c>
      <c r="U29" s="208">
        <v>1.3229999542236328</v>
      </c>
      <c r="V29" s="208">
        <v>0.9980000257492065</v>
      </c>
      <c r="W29" s="208">
        <v>1.1130000352859497</v>
      </c>
      <c r="X29" s="208">
        <v>1.6490000486373901</v>
      </c>
      <c r="Y29" s="208">
        <v>3.752000093460083</v>
      </c>
      <c r="Z29" s="215">
        <f t="shared" si="0"/>
        <v>2.867124984661738</v>
      </c>
      <c r="AA29" s="151">
        <v>10.670000076293945</v>
      </c>
      <c r="AB29" s="152" t="s">
        <v>74</v>
      </c>
      <c r="AC29" s="2">
        <v>27</v>
      </c>
      <c r="AD29" s="151">
        <v>-3.190999984741211</v>
      </c>
      <c r="AE29" s="254" t="s">
        <v>75</v>
      </c>
      <c r="AF29" s="1"/>
    </row>
    <row r="30" spans="1:32" ht="11.25" customHeight="1">
      <c r="A30" s="216">
        <v>28</v>
      </c>
      <c r="B30" s="208">
        <v>1.9019999504089355</v>
      </c>
      <c r="C30" s="208">
        <v>1.6180000305175781</v>
      </c>
      <c r="D30" s="208">
        <v>2.0280001163482666</v>
      </c>
      <c r="E30" s="208">
        <v>1.9019999504089355</v>
      </c>
      <c r="F30" s="208">
        <v>4.320000171661377</v>
      </c>
      <c r="G30" s="208">
        <v>5.183000087738037</v>
      </c>
      <c r="H30" s="208">
        <v>5.666999816894531</v>
      </c>
      <c r="I30" s="208">
        <v>6.267000198364258</v>
      </c>
      <c r="J30" s="208">
        <v>6.499000072479248</v>
      </c>
      <c r="K30" s="208">
        <v>6.203999996185303</v>
      </c>
      <c r="L30" s="208">
        <v>6.89900016784668</v>
      </c>
      <c r="M30" s="208">
        <v>8.600000381469727</v>
      </c>
      <c r="N30" s="208">
        <v>8.720000267028809</v>
      </c>
      <c r="O30" s="208">
        <v>9.260000228881836</v>
      </c>
      <c r="P30" s="208">
        <v>9.15999984741211</v>
      </c>
      <c r="Q30" s="208">
        <v>9.680000305175781</v>
      </c>
      <c r="R30" s="208">
        <v>9.65999984741211</v>
      </c>
      <c r="S30" s="208">
        <v>8.699999809265137</v>
      </c>
      <c r="T30" s="208">
        <v>6.4670000076293945</v>
      </c>
      <c r="U30" s="208">
        <v>6.025000095367432</v>
      </c>
      <c r="V30" s="208">
        <v>5.561999797821045</v>
      </c>
      <c r="W30" s="208">
        <v>6.267000198364258</v>
      </c>
      <c r="X30" s="208">
        <v>5.855999946594238</v>
      </c>
      <c r="Y30" s="208">
        <v>5.940000057220459</v>
      </c>
      <c r="Z30" s="215">
        <f t="shared" si="0"/>
        <v>6.182750056187312</v>
      </c>
      <c r="AA30" s="151">
        <v>10.09000015258789</v>
      </c>
      <c r="AB30" s="152" t="s">
        <v>76</v>
      </c>
      <c r="AC30" s="2">
        <v>28</v>
      </c>
      <c r="AD30" s="151">
        <v>0.8510000109672546</v>
      </c>
      <c r="AE30" s="254" t="s">
        <v>77</v>
      </c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/>
      <c r="AA31" s="151"/>
      <c r="AB31" s="152"/>
      <c r="AC31" s="2"/>
      <c r="AD31" s="151"/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/>
      <c r="AA32" s="151"/>
      <c r="AB32" s="152"/>
      <c r="AC32" s="2"/>
      <c r="AD32" s="151"/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10</v>
      </c>
      <c r="B34" s="218">
        <f aca="true" t="shared" si="1" ref="B34:Q34">AVERAGE(B3:B33)</f>
        <v>-1.2469259279745597</v>
      </c>
      <c r="C34" s="218">
        <f t="shared" si="1"/>
        <v>-1.483555590664899</v>
      </c>
      <c r="D34" s="218">
        <f t="shared" si="1"/>
        <v>-1.58555557054502</v>
      </c>
      <c r="E34" s="218">
        <f t="shared" si="1"/>
        <v>-1.5537037072634254</v>
      </c>
      <c r="F34" s="218">
        <f t="shared" si="1"/>
        <v>-1.4546296270909134</v>
      </c>
      <c r="G34" s="218">
        <f t="shared" si="1"/>
        <v>-1.3788888879396297</v>
      </c>
      <c r="H34" s="218">
        <f t="shared" si="1"/>
        <v>-1.1831111035965107</v>
      </c>
      <c r="I34" s="218">
        <f t="shared" si="1"/>
        <v>0.9865925935683427</v>
      </c>
      <c r="J34" s="218">
        <f t="shared" si="1"/>
        <v>3.0562592612372503</v>
      </c>
      <c r="K34" s="218">
        <f t="shared" si="1"/>
        <v>4.151888874393922</v>
      </c>
      <c r="L34" s="218">
        <f t="shared" si="1"/>
        <v>4.944629634971972</v>
      </c>
      <c r="M34" s="218">
        <f t="shared" si="1"/>
        <v>5.483444461116084</v>
      </c>
      <c r="N34" s="218">
        <f t="shared" si="1"/>
        <v>5.4625926304746555</v>
      </c>
      <c r="O34" s="218">
        <f t="shared" si="1"/>
        <v>5.082703708774513</v>
      </c>
      <c r="P34" s="218">
        <f t="shared" si="1"/>
        <v>4.317892836672919</v>
      </c>
      <c r="Q34" s="218">
        <f t="shared" si="1"/>
        <v>3.1563571632972787</v>
      </c>
      <c r="R34" s="218">
        <f>AVERAGE(R3:R33)</f>
        <v>2.1015714234007254</v>
      </c>
      <c r="S34" s="218">
        <f aca="true" t="shared" si="2" ref="S34:Y34">AVERAGE(S3:S33)</f>
        <v>1.0063214106485248</v>
      </c>
      <c r="T34" s="218">
        <f t="shared" si="2"/>
        <v>0.4561071397204484</v>
      </c>
      <c r="U34" s="218">
        <f t="shared" si="2"/>
        <v>0.17200000238205707</v>
      </c>
      <c r="V34" s="218">
        <f t="shared" si="2"/>
        <v>-0.18700002399938448</v>
      </c>
      <c r="W34" s="218">
        <f t="shared" si="2"/>
        <v>-0.5290714161736625</v>
      </c>
      <c r="X34" s="218">
        <f t="shared" si="2"/>
        <v>-0.5788928608277014</v>
      </c>
      <c r="Y34" s="218">
        <f t="shared" si="2"/>
        <v>-0.6034642721393279</v>
      </c>
      <c r="Z34" s="218">
        <f>AVERAGE(B3:Y33)</f>
        <v>1.1874437682658978</v>
      </c>
      <c r="AA34" s="219">
        <f>(AVERAGE(最高))</f>
        <v>6.54499996985708</v>
      </c>
      <c r="AB34" s="220"/>
      <c r="AC34" s="221"/>
      <c r="AD34" s="219">
        <f>(AVERAGE(最低))</f>
        <v>-3.1884285573448454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11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24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14.90999984741211</v>
      </c>
      <c r="C46" s="3">
        <v>22</v>
      </c>
      <c r="D46" s="159" t="s">
        <v>42</v>
      </c>
      <c r="E46" s="198"/>
      <c r="F46" s="156"/>
      <c r="G46" s="157">
        <f>MIN(最低)</f>
        <v>-8.739999771118164</v>
      </c>
      <c r="H46" s="3">
        <v>15</v>
      </c>
      <c r="I46" s="256" t="s">
        <v>53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D39" sqref="D39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3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5.551000118255615</v>
      </c>
      <c r="C3" s="208">
        <v>5.793000221252441</v>
      </c>
      <c r="D3" s="208">
        <v>6.203999996185303</v>
      </c>
      <c r="E3" s="208">
        <v>5.771999835968018</v>
      </c>
      <c r="F3" s="208">
        <v>5.171999931335449</v>
      </c>
      <c r="G3" s="208">
        <v>4.172999858856201</v>
      </c>
      <c r="H3" s="208">
        <v>3.299999952316284</v>
      </c>
      <c r="I3" s="208">
        <v>2.5220000743865967</v>
      </c>
      <c r="J3" s="208">
        <v>2.364000082015991</v>
      </c>
      <c r="K3" s="208">
        <v>2.4059998989105225</v>
      </c>
      <c r="L3" s="208">
        <v>3.257999897003174</v>
      </c>
      <c r="M3" s="208">
        <v>3.0269999504089355</v>
      </c>
      <c r="N3" s="208">
        <v>3.0999999046325684</v>
      </c>
      <c r="O3" s="208">
        <v>2.9000000953674316</v>
      </c>
      <c r="P3" s="208">
        <v>2.2909998893737793</v>
      </c>
      <c r="Q3" s="208">
        <v>1.9539999961853027</v>
      </c>
      <c r="R3" s="208">
        <v>1.5019999742507935</v>
      </c>
      <c r="S3" s="208">
        <v>1.093000054359436</v>
      </c>
      <c r="T3" s="208">
        <v>0.8299999833106995</v>
      </c>
      <c r="U3" s="208">
        <v>0.5460000038146973</v>
      </c>
      <c r="V3" s="208">
        <v>0.24199999868869781</v>
      </c>
      <c r="W3" s="208">
        <v>0.07400000095367432</v>
      </c>
      <c r="X3" s="208">
        <v>0.12600000202655792</v>
      </c>
      <c r="Y3" s="208">
        <v>0.07400000095367432</v>
      </c>
      <c r="Z3" s="215">
        <f aca="true" t="shared" si="0" ref="Z3:Z33">AVERAGE(B3:Y3)</f>
        <v>2.6780833217004933</v>
      </c>
      <c r="AA3" s="151">
        <v>6.48799991607666</v>
      </c>
      <c r="AB3" s="152" t="s">
        <v>78</v>
      </c>
      <c r="AC3" s="2">
        <v>1</v>
      </c>
      <c r="AD3" s="151">
        <v>0.009999999776482582</v>
      </c>
      <c r="AE3" s="254" t="s">
        <v>79</v>
      </c>
      <c r="AF3" s="1"/>
    </row>
    <row r="4" spans="1:32" ht="11.25" customHeight="1">
      <c r="A4" s="216">
        <v>2</v>
      </c>
      <c r="B4" s="208">
        <v>-0.020999999716877937</v>
      </c>
      <c r="C4" s="208">
        <v>-0.1889999955892563</v>
      </c>
      <c r="D4" s="208">
        <v>-0.07400000095367432</v>
      </c>
      <c r="E4" s="208">
        <v>-0.0949999988079071</v>
      </c>
      <c r="F4" s="208">
        <v>-0.3149999976158142</v>
      </c>
      <c r="G4" s="208">
        <v>-0.4830000102519989</v>
      </c>
      <c r="H4" s="208">
        <v>-0.41999998688697815</v>
      </c>
      <c r="I4" s="208">
        <v>0.23100000619888306</v>
      </c>
      <c r="J4" s="208">
        <v>1.1349999904632568</v>
      </c>
      <c r="K4" s="208">
        <v>1.8600000143051147</v>
      </c>
      <c r="L4" s="208">
        <v>2.86899995803833</v>
      </c>
      <c r="M4" s="208">
        <v>3.63700008392334</v>
      </c>
      <c r="N4" s="208">
        <v>3.0369999408721924</v>
      </c>
      <c r="O4" s="208">
        <v>3.6470000743865967</v>
      </c>
      <c r="P4" s="208">
        <v>3.763000011444092</v>
      </c>
      <c r="Q4" s="208">
        <v>4.373000144958496</v>
      </c>
      <c r="R4" s="208">
        <v>2.8580000400543213</v>
      </c>
      <c r="S4" s="209">
        <v>2.006999969482422</v>
      </c>
      <c r="T4" s="208">
        <v>1.4500000476837158</v>
      </c>
      <c r="U4" s="208">
        <v>-0.3569999933242798</v>
      </c>
      <c r="V4" s="208">
        <v>-1.1030000448226929</v>
      </c>
      <c r="W4" s="208">
        <v>-1.4279999732971191</v>
      </c>
      <c r="X4" s="208">
        <v>-1.9110000133514404</v>
      </c>
      <c r="Y4" s="208">
        <v>-2.1419999599456787</v>
      </c>
      <c r="Z4" s="215">
        <f t="shared" si="0"/>
        <v>0.9303750128019601</v>
      </c>
      <c r="AA4" s="151">
        <v>4.478000164031982</v>
      </c>
      <c r="AB4" s="152" t="s">
        <v>80</v>
      </c>
      <c r="AC4" s="2">
        <v>2</v>
      </c>
      <c r="AD4" s="151">
        <v>-2.4040000438690186</v>
      </c>
      <c r="AE4" s="254" t="s">
        <v>81</v>
      </c>
      <c r="AF4" s="1"/>
    </row>
    <row r="5" spans="1:32" ht="11.25" customHeight="1">
      <c r="A5" s="216">
        <v>3</v>
      </c>
      <c r="B5" s="208">
        <v>-2.3420000076293945</v>
      </c>
      <c r="C5" s="208">
        <v>-0.8930000066757202</v>
      </c>
      <c r="D5" s="208">
        <v>-0.6299999952316284</v>
      </c>
      <c r="E5" s="208">
        <v>-2.382999897003174</v>
      </c>
      <c r="F5" s="208">
        <v>-3.0759999752044678</v>
      </c>
      <c r="G5" s="208">
        <v>-3.2339999675750732</v>
      </c>
      <c r="H5" s="208">
        <v>-2.2790000438690186</v>
      </c>
      <c r="I5" s="208">
        <v>0.5040000081062317</v>
      </c>
      <c r="J5" s="208">
        <v>4.77400016784668</v>
      </c>
      <c r="K5" s="208">
        <v>5.269000053405762</v>
      </c>
      <c r="L5" s="208">
        <v>6.427000045776367</v>
      </c>
      <c r="M5" s="208">
        <v>5.690000057220459</v>
      </c>
      <c r="N5" s="208">
        <v>6.520999908447266</v>
      </c>
      <c r="O5" s="208">
        <v>5.584000110626221</v>
      </c>
      <c r="P5" s="208">
        <v>5.058000087738037</v>
      </c>
      <c r="Q5" s="208">
        <v>4.699999809265137</v>
      </c>
      <c r="R5" s="208">
        <v>3.8469998836517334</v>
      </c>
      <c r="S5" s="208">
        <v>2.931999921798706</v>
      </c>
      <c r="T5" s="208">
        <v>2.753999948501587</v>
      </c>
      <c r="U5" s="208">
        <v>2.6589999198913574</v>
      </c>
      <c r="V5" s="208">
        <v>2.8269999027252197</v>
      </c>
      <c r="W5" s="208">
        <v>2.86899995803833</v>
      </c>
      <c r="X5" s="208">
        <v>3.374000072479248</v>
      </c>
      <c r="Y5" s="208">
        <v>3.9210000038146973</v>
      </c>
      <c r="Z5" s="215">
        <f t="shared" si="0"/>
        <v>2.286374998589357</v>
      </c>
      <c r="AA5" s="151">
        <v>6.921999931335449</v>
      </c>
      <c r="AB5" s="152" t="s">
        <v>82</v>
      </c>
      <c r="AC5" s="2">
        <v>3</v>
      </c>
      <c r="AD5" s="151">
        <v>-3.443000078201294</v>
      </c>
      <c r="AE5" s="254" t="s">
        <v>83</v>
      </c>
      <c r="AF5" s="1"/>
    </row>
    <row r="6" spans="1:32" ht="11.25" customHeight="1">
      <c r="A6" s="216">
        <v>4</v>
      </c>
      <c r="B6" s="208">
        <v>4.699999809265137</v>
      </c>
      <c r="C6" s="208">
        <v>6.795000076293945</v>
      </c>
      <c r="D6" s="208">
        <v>6.9629998207092285</v>
      </c>
      <c r="E6" s="208">
        <v>7.539999961853027</v>
      </c>
      <c r="F6" s="208">
        <v>7.349999904632568</v>
      </c>
      <c r="G6" s="208">
        <v>6.110000133514404</v>
      </c>
      <c r="H6" s="208">
        <v>7.739999771118164</v>
      </c>
      <c r="I6" s="208">
        <v>8.369999885559082</v>
      </c>
      <c r="J6" s="208">
        <v>8.6899995803833</v>
      </c>
      <c r="K6" s="208">
        <v>9.569999694824219</v>
      </c>
      <c r="L6" s="208">
        <v>9.880000114440918</v>
      </c>
      <c r="M6" s="208">
        <v>9.59000015258789</v>
      </c>
      <c r="N6" s="208">
        <v>9.420000076293945</v>
      </c>
      <c r="O6" s="208">
        <v>8.720000267028809</v>
      </c>
      <c r="P6" s="208">
        <v>7.960000038146973</v>
      </c>
      <c r="Q6" s="208">
        <v>7.440000057220459</v>
      </c>
      <c r="R6" s="208">
        <v>4.76200008392334</v>
      </c>
      <c r="S6" s="208">
        <v>2.322000026702881</v>
      </c>
      <c r="T6" s="208">
        <v>1.975000023841858</v>
      </c>
      <c r="U6" s="208">
        <v>0.7250000238418579</v>
      </c>
      <c r="V6" s="208">
        <v>0.20000000298023224</v>
      </c>
      <c r="W6" s="208">
        <v>-0.3779999911785126</v>
      </c>
      <c r="X6" s="208">
        <v>-0.335999995470047</v>
      </c>
      <c r="Y6" s="208">
        <v>-0.23100000619888306</v>
      </c>
      <c r="Z6" s="215">
        <f t="shared" si="0"/>
        <v>5.66154164634645</v>
      </c>
      <c r="AA6" s="151">
        <v>10.180000305175781</v>
      </c>
      <c r="AB6" s="152" t="s">
        <v>84</v>
      </c>
      <c r="AC6" s="2">
        <v>4</v>
      </c>
      <c r="AD6" s="151">
        <v>-0.609000027179718</v>
      </c>
      <c r="AE6" s="254" t="s">
        <v>85</v>
      </c>
      <c r="AF6" s="1"/>
    </row>
    <row r="7" spans="1:32" ht="11.25" customHeight="1">
      <c r="A7" s="216">
        <v>5</v>
      </c>
      <c r="B7" s="208">
        <v>-0.1889999955892563</v>
      </c>
      <c r="C7" s="208">
        <v>-0.7770000100135803</v>
      </c>
      <c r="D7" s="208">
        <v>-0.5149999856948853</v>
      </c>
      <c r="E7" s="208">
        <v>-0.0949999988079071</v>
      </c>
      <c r="F7" s="208">
        <v>0.4309999942779541</v>
      </c>
      <c r="G7" s="208">
        <v>-1.2710000276565552</v>
      </c>
      <c r="H7" s="208">
        <v>-0.1889999955892563</v>
      </c>
      <c r="I7" s="208">
        <v>2.186000108718872</v>
      </c>
      <c r="J7" s="208">
        <v>4.300000190734863</v>
      </c>
      <c r="K7" s="208">
        <v>6.26800012588501</v>
      </c>
      <c r="L7" s="208">
        <v>7.46999979019165</v>
      </c>
      <c r="M7" s="208">
        <v>7.389999866485596</v>
      </c>
      <c r="N7" s="208">
        <v>7.260000228881836</v>
      </c>
      <c r="O7" s="208">
        <v>6.551000118255615</v>
      </c>
      <c r="P7" s="208">
        <v>6.455999851226807</v>
      </c>
      <c r="Q7" s="208">
        <v>5.677000045776367</v>
      </c>
      <c r="R7" s="208">
        <v>4.76200008392334</v>
      </c>
      <c r="S7" s="208">
        <v>2.815999984741211</v>
      </c>
      <c r="T7" s="208">
        <v>1.1339999437332153</v>
      </c>
      <c r="U7" s="208">
        <v>-0.05299999937415123</v>
      </c>
      <c r="V7" s="208">
        <v>0.041999999433755875</v>
      </c>
      <c r="W7" s="208">
        <v>-0.1469999998807907</v>
      </c>
      <c r="X7" s="208">
        <v>-0.5669999718666077</v>
      </c>
      <c r="Y7" s="208">
        <v>-1.2710000276565552</v>
      </c>
      <c r="Z7" s="215">
        <f t="shared" si="0"/>
        <v>2.4028750133390226</v>
      </c>
      <c r="AA7" s="151">
        <v>9.289999961853027</v>
      </c>
      <c r="AB7" s="152" t="s">
        <v>86</v>
      </c>
      <c r="AC7" s="2">
        <v>5</v>
      </c>
      <c r="AD7" s="151">
        <v>-1.628000020980835</v>
      </c>
      <c r="AE7" s="254" t="s">
        <v>87</v>
      </c>
      <c r="AF7" s="1"/>
    </row>
    <row r="8" spans="1:32" ht="11.25" customHeight="1">
      <c r="A8" s="216">
        <v>6</v>
      </c>
      <c r="B8" s="208">
        <v>-1.6169999837875366</v>
      </c>
      <c r="C8" s="208">
        <v>-1.4809999465942383</v>
      </c>
      <c r="D8" s="208">
        <v>-1.3339999914169312</v>
      </c>
      <c r="E8" s="208">
        <v>-0.9139999747276306</v>
      </c>
      <c r="F8" s="208">
        <v>0.10499999672174454</v>
      </c>
      <c r="G8" s="208">
        <v>-0.7139999866485596</v>
      </c>
      <c r="H8" s="208">
        <v>-0.32600000500679016</v>
      </c>
      <c r="I8" s="208">
        <v>3.2790000438690186</v>
      </c>
      <c r="J8" s="208">
        <v>6.6579999923706055</v>
      </c>
      <c r="K8" s="208">
        <v>7.460000038146973</v>
      </c>
      <c r="L8" s="208">
        <v>9.399999618530273</v>
      </c>
      <c r="M8" s="208">
        <v>10.350000381469727</v>
      </c>
      <c r="N8" s="208">
        <v>11.329999923706055</v>
      </c>
      <c r="O8" s="208">
        <v>11.630000114440918</v>
      </c>
      <c r="P8" s="208">
        <v>11.479999542236328</v>
      </c>
      <c r="Q8" s="208">
        <v>10.420000076293945</v>
      </c>
      <c r="R8" s="208">
        <v>7.980000019073486</v>
      </c>
      <c r="S8" s="208">
        <v>4.876999855041504</v>
      </c>
      <c r="T8" s="208">
        <v>3.194000005722046</v>
      </c>
      <c r="U8" s="208">
        <v>2.1640000343322754</v>
      </c>
      <c r="V8" s="208">
        <v>2.196000099182129</v>
      </c>
      <c r="W8" s="208">
        <v>1.659999966621399</v>
      </c>
      <c r="X8" s="208">
        <v>1.3660000562667847</v>
      </c>
      <c r="Y8" s="208">
        <v>1.565000057220459</v>
      </c>
      <c r="Z8" s="215">
        <f t="shared" si="0"/>
        <v>4.196999997210999</v>
      </c>
      <c r="AA8" s="151">
        <v>12.100000381469727</v>
      </c>
      <c r="AB8" s="152" t="s">
        <v>88</v>
      </c>
      <c r="AC8" s="2">
        <v>6</v>
      </c>
      <c r="AD8" s="151">
        <v>-1.722000002861023</v>
      </c>
      <c r="AE8" s="254" t="s">
        <v>89</v>
      </c>
      <c r="AF8" s="1"/>
    </row>
    <row r="9" spans="1:32" ht="11.25" customHeight="1">
      <c r="A9" s="216">
        <v>7</v>
      </c>
      <c r="B9" s="208">
        <v>2.121999979019165</v>
      </c>
      <c r="C9" s="208">
        <v>1.975000023841858</v>
      </c>
      <c r="D9" s="208">
        <v>2.9639999866485596</v>
      </c>
      <c r="E9" s="208">
        <v>4.710000038146973</v>
      </c>
      <c r="F9" s="208">
        <v>4.561999797821045</v>
      </c>
      <c r="G9" s="208">
        <v>3.625999927520752</v>
      </c>
      <c r="H9" s="208">
        <v>4.85699987411499</v>
      </c>
      <c r="I9" s="208">
        <v>8.699999809265137</v>
      </c>
      <c r="J9" s="208">
        <v>11.40999984741211</v>
      </c>
      <c r="K9" s="208">
        <v>12.350000381469727</v>
      </c>
      <c r="L9" s="208">
        <v>13.300000190734863</v>
      </c>
      <c r="M9" s="208">
        <v>11</v>
      </c>
      <c r="N9" s="208">
        <v>7.679999828338623</v>
      </c>
      <c r="O9" s="208">
        <v>7.739999771118164</v>
      </c>
      <c r="P9" s="208">
        <v>8.59000015258789</v>
      </c>
      <c r="Q9" s="208">
        <v>6.466000080108643</v>
      </c>
      <c r="R9" s="208">
        <v>5.129000186920166</v>
      </c>
      <c r="S9" s="208">
        <v>3.687999963760376</v>
      </c>
      <c r="T9" s="208">
        <v>2.1540000438690186</v>
      </c>
      <c r="U9" s="208">
        <v>1.281000018119812</v>
      </c>
      <c r="V9" s="208">
        <v>1.281999945640564</v>
      </c>
      <c r="W9" s="208">
        <v>0.9350000023841858</v>
      </c>
      <c r="X9" s="208">
        <v>-0.5249999761581421</v>
      </c>
      <c r="Y9" s="208">
        <v>-1.7740000486373901</v>
      </c>
      <c r="Z9" s="215">
        <f t="shared" si="0"/>
        <v>5.175916659335296</v>
      </c>
      <c r="AA9" s="151">
        <v>13.390000343322754</v>
      </c>
      <c r="AB9" s="152" t="s">
        <v>90</v>
      </c>
      <c r="AC9" s="2">
        <v>7</v>
      </c>
      <c r="AD9" s="151">
        <v>-1.8580000400543213</v>
      </c>
      <c r="AE9" s="254" t="s">
        <v>27</v>
      </c>
      <c r="AF9" s="1"/>
    </row>
    <row r="10" spans="1:32" ht="11.25" customHeight="1">
      <c r="A10" s="216">
        <v>8</v>
      </c>
      <c r="B10" s="208">
        <v>-2.1519999504089355</v>
      </c>
      <c r="C10" s="208">
        <v>-2.2149999141693115</v>
      </c>
      <c r="D10" s="208">
        <v>-2.812999963760376</v>
      </c>
      <c r="E10" s="208">
        <v>-3.128000020980835</v>
      </c>
      <c r="F10" s="208">
        <v>-3.3269999027252197</v>
      </c>
      <c r="G10" s="208">
        <v>-3.5369999408721924</v>
      </c>
      <c r="H10" s="208">
        <v>-2.13100004196167</v>
      </c>
      <c r="I10" s="208">
        <v>2.196000099182129</v>
      </c>
      <c r="J10" s="208">
        <v>4.4679999351501465</v>
      </c>
      <c r="K10" s="208">
        <v>5.531000137329102</v>
      </c>
      <c r="L10" s="208">
        <v>5.183000087738037</v>
      </c>
      <c r="M10" s="208">
        <v>7.150000095367432</v>
      </c>
      <c r="N10" s="208">
        <v>7.369999885559082</v>
      </c>
      <c r="O10" s="208">
        <v>7.300000190734863</v>
      </c>
      <c r="P10" s="208">
        <v>4.192999839782715</v>
      </c>
      <c r="Q10" s="208">
        <v>3.615000009536743</v>
      </c>
      <c r="R10" s="208">
        <v>1.4600000381469727</v>
      </c>
      <c r="S10" s="208">
        <v>0.052000001072883606</v>
      </c>
      <c r="T10" s="208">
        <v>-0.8930000066757202</v>
      </c>
      <c r="U10" s="208">
        <v>-1.0180000066757202</v>
      </c>
      <c r="V10" s="208">
        <v>-1.690000057220459</v>
      </c>
      <c r="W10" s="208">
        <v>-2.802999973297119</v>
      </c>
      <c r="X10" s="208">
        <v>-2.8340001106262207</v>
      </c>
      <c r="Y10" s="208">
        <v>-1.5850000381469727</v>
      </c>
      <c r="Z10" s="215">
        <f t="shared" si="0"/>
        <v>0.766333349669973</v>
      </c>
      <c r="AA10" s="151">
        <v>8.100000381469727</v>
      </c>
      <c r="AB10" s="152" t="s">
        <v>91</v>
      </c>
      <c r="AC10" s="2">
        <v>8</v>
      </c>
      <c r="AD10" s="151">
        <v>-3.621000051498413</v>
      </c>
      <c r="AE10" s="254" t="s">
        <v>92</v>
      </c>
      <c r="AF10" s="1"/>
    </row>
    <row r="11" spans="1:32" ht="11.25" customHeight="1">
      <c r="A11" s="216">
        <v>9</v>
      </c>
      <c r="B11" s="208">
        <v>-1.7949999570846558</v>
      </c>
      <c r="C11" s="208">
        <v>-2.13100004196167</v>
      </c>
      <c r="D11" s="208">
        <v>-3.316999912261963</v>
      </c>
      <c r="E11" s="208">
        <v>-4.166999816894531</v>
      </c>
      <c r="F11" s="208">
        <v>-5.382999897003174</v>
      </c>
      <c r="G11" s="208">
        <v>-5.697999954223633</v>
      </c>
      <c r="H11" s="208">
        <v>-3.9149999618530273</v>
      </c>
      <c r="I11" s="208">
        <v>-0.010999999940395355</v>
      </c>
      <c r="J11" s="208">
        <v>1.7020000219345093</v>
      </c>
      <c r="K11" s="208">
        <v>1.659999966621399</v>
      </c>
      <c r="L11" s="208">
        <v>1.2289999723434448</v>
      </c>
      <c r="M11" s="208">
        <v>2.6700000762939453</v>
      </c>
      <c r="N11" s="208">
        <v>2.375999927520752</v>
      </c>
      <c r="O11" s="208">
        <v>3.4059998989105225</v>
      </c>
      <c r="P11" s="208">
        <v>2.7119998931884766</v>
      </c>
      <c r="Q11" s="208">
        <v>1.0720000267028809</v>
      </c>
      <c r="R11" s="208">
        <v>0.27300000190734863</v>
      </c>
      <c r="S11" s="208">
        <v>-1.3969999551773071</v>
      </c>
      <c r="T11" s="208">
        <v>-1.784999966621399</v>
      </c>
      <c r="U11" s="208">
        <v>-1.5959999561309814</v>
      </c>
      <c r="V11" s="208">
        <v>-2.131999969482422</v>
      </c>
      <c r="W11" s="208">
        <v>-2.7200000286102295</v>
      </c>
      <c r="X11" s="208">
        <v>-3.055999994277954</v>
      </c>
      <c r="Y11" s="208">
        <v>-3.2980000972747803</v>
      </c>
      <c r="Z11" s="215">
        <f t="shared" si="0"/>
        <v>-1.054208321807285</v>
      </c>
      <c r="AA11" s="151">
        <v>3.933000087738037</v>
      </c>
      <c r="AB11" s="152" t="s">
        <v>93</v>
      </c>
      <c r="AC11" s="2">
        <v>9</v>
      </c>
      <c r="AD11" s="151">
        <v>-5.9070000648498535</v>
      </c>
      <c r="AE11" s="254" t="s">
        <v>94</v>
      </c>
      <c r="AF11" s="1"/>
    </row>
    <row r="12" spans="1:32" ht="11.25" customHeight="1">
      <c r="A12" s="224">
        <v>10</v>
      </c>
      <c r="B12" s="210">
        <v>-3.5390000343322754</v>
      </c>
      <c r="C12" s="210">
        <v>-3.73799991607666</v>
      </c>
      <c r="D12" s="210">
        <v>-3.5179998874664307</v>
      </c>
      <c r="E12" s="210">
        <v>-3.990999937057495</v>
      </c>
      <c r="F12" s="210">
        <v>-4.304999828338623</v>
      </c>
      <c r="G12" s="210">
        <v>-4.535999774932861</v>
      </c>
      <c r="H12" s="210">
        <v>-3.25600004196167</v>
      </c>
      <c r="I12" s="210">
        <v>0.49399998784065247</v>
      </c>
      <c r="J12" s="210">
        <v>2.691999912261963</v>
      </c>
      <c r="K12" s="210">
        <v>4.565000057220459</v>
      </c>
      <c r="L12" s="210">
        <v>5.807000160217285</v>
      </c>
      <c r="M12" s="210">
        <v>6.752999782562256</v>
      </c>
      <c r="N12" s="210">
        <v>7.210000038146973</v>
      </c>
      <c r="O12" s="210">
        <v>7.360000133514404</v>
      </c>
      <c r="P12" s="210">
        <v>5.414999961853027</v>
      </c>
      <c r="Q12" s="210">
        <v>6.2769999504089355</v>
      </c>
      <c r="R12" s="210">
        <v>4.710000038146973</v>
      </c>
      <c r="S12" s="210">
        <v>3.4159998893737793</v>
      </c>
      <c r="T12" s="210">
        <v>2.437999963760376</v>
      </c>
      <c r="U12" s="210">
        <v>2.0280001163482666</v>
      </c>
      <c r="V12" s="210">
        <v>0.925000011920929</v>
      </c>
      <c r="W12" s="210">
        <v>0.335999995470047</v>
      </c>
      <c r="X12" s="210">
        <v>-0.05299999937415123</v>
      </c>
      <c r="Y12" s="210">
        <v>-0.12600000202655792</v>
      </c>
      <c r="Z12" s="225">
        <f t="shared" si="0"/>
        <v>1.3901666907283168</v>
      </c>
      <c r="AA12" s="157">
        <v>7.909999847412109</v>
      </c>
      <c r="AB12" s="211" t="s">
        <v>95</v>
      </c>
      <c r="AC12" s="212">
        <v>10</v>
      </c>
      <c r="AD12" s="157">
        <v>-4.736000061035156</v>
      </c>
      <c r="AE12" s="255" t="s">
        <v>96</v>
      </c>
      <c r="AF12" s="1"/>
    </row>
    <row r="13" spans="1:32" ht="11.25" customHeight="1">
      <c r="A13" s="216">
        <v>11</v>
      </c>
      <c r="B13" s="208">
        <v>-0.3889999985694885</v>
      </c>
      <c r="C13" s="208">
        <v>-1.2289999723434448</v>
      </c>
      <c r="D13" s="208">
        <v>-1.7009999752044678</v>
      </c>
      <c r="E13" s="208">
        <v>-2.236999988555908</v>
      </c>
      <c r="F13" s="208">
        <v>-2.552000045776367</v>
      </c>
      <c r="G13" s="208">
        <v>-3.1080000400543213</v>
      </c>
      <c r="H13" s="208">
        <v>-2.309999942779541</v>
      </c>
      <c r="I13" s="208">
        <v>0.39899998903274536</v>
      </c>
      <c r="J13" s="208">
        <v>2.006999969482422</v>
      </c>
      <c r="K13" s="208">
        <v>4.131999969482422</v>
      </c>
      <c r="L13" s="208">
        <v>4.614999771118164</v>
      </c>
      <c r="M13" s="208">
        <v>4.668000221252441</v>
      </c>
      <c r="N13" s="208">
        <v>5.109000205993652</v>
      </c>
      <c r="O13" s="208">
        <v>2.2909998893737793</v>
      </c>
      <c r="P13" s="208">
        <v>2.375</v>
      </c>
      <c r="Q13" s="208">
        <v>2.2070000171661377</v>
      </c>
      <c r="R13" s="208">
        <v>1.4079999923706055</v>
      </c>
      <c r="S13" s="208">
        <v>-0.5989999771118164</v>
      </c>
      <c r="T13" s="208">
        <v>-1.0920000076293945</v>
      </c>
      <c r="U13" s="208">
        <v>-1.8270000219345093</v>
      </c>
      <c r="V13" s="208">
        <v>-2.1630001068115234</v>
      </c>
      <c r="W13" s="208">
        <v>-0.7459999918937683</v>
      </c>
      <c r="X13" s="208">
        <v>-1.312999963760376</v>
      </c>
      <c r="Y13" s="208">
        <v>-0.7250000238418579</v>
      </c>
      <c r="Z13" s="215">
        <f t="shared" si="0"/>
        <v>0.3008333320418994</v>
      </c>
      <c r="AA13" s="151">
        <v>5.9730000495910645</v>
      </c>
      <c r="AB13" s="152" t="s">
        <v>97</v>
      </c>
      <c r="AC13" s="2">
        <v>11</v>
      </c>
      <c r="AD13" s="151">
        <v>-3.433000087738037</v>
      </c>
      <c r="AE13" s="254" t="s">
        <v>98</v>
      </c>
      <c r="AF13" s="1"/>
    </row>
    <row r="14" spans="1:32" ht="11.25" customHeight="1">
      <c r="A14" s="216">
        <v>12</v>
      </c>
      <c r="B14" s="208">
        <v>-0.4309999942779541</v>
      </c>
      <c r="C14" s="208">
        <v>-0.671999990940094</v>
      </c>
      <c r="D14" s="208">
        <v>-0.9139999747276306</v>
      </c>
      <c r="E14" s="208">
        <v>-0.9240000247955322</v>
      </c>
      <c r="F14" s="208">
        <v>-0.7459999918937683</v>
      </c>
      <c r="G14" s="208">
        <v>-1.0820000171661377</v>
      </c>
      <c r="H14" s="208">
        <v>-0.8299999833106995</v>
      </c>
      <c r="I14" s="208">
        <v>-1.753999948501587</v>
      </c>
      <c r="J14" s="208">
        <v>-0.8299999833106995</v>
      </c>
      <c r="K14" s="208">
        <v>2.069999933242798</v>
      </c>
      <c r="L14" s="208">
        <v>2.7639999389648438</v>
      </c>
      <c r="M14" s="208">
        <v>3.236999988555908</v>
      </c>
      <c r="N14" s="208">
        <v>3.1110000610351562</v>
      </c>
      <c r="O14" s="208">
        <v>2.3429999351501465</v>
      </c>
      <c r="P14" s="208">
        <v>1.9119999408721924</v>
      </c>
      <c r="Q14" s="208">
        <v>1.0720000267028809</v>
      </c>
      <c r="R14" s="208">
        <v>0.578000009059906</v>
      </c>
      <c r="S14" s="208">
        <v>-0.041999999433755875</v>
      </c>
      <c r="T14" s="208">
        <v>-0.22100000083446503</v>
      </c>
      <c r="U14" s="208">
        <v>-0.20000000298023224</v>
      </c>
      <c r="V14" s="208">
        <v>-0.07400000095367432</v>
      </c>
      <c r="W14" s="208">
        <v>-0.4309999942779541</v>
      </c>
      <c r="X14" s="208">
        <v>-1.1130000352859497</v>
      </c>
      <c r="Y14" s="208">
        <v>-0.7350000143051147</v>
      </c>
      <c r="Z14" s="215">
        <f t="shared" si="0"/>
        <v>0.2536666615245243</v>
      </c>
      <c r="AA14" s="151">
        <v>4.572999954223633</v>
      </c>
      <c r="AB14" s="152" t="s">
        <v>99</v>
      </c>
      <c r="AC14" s="2">
        <v>12</v>
      </c>
      <c r="AD14" s="151">
        <v>-1.9739999771118164</v>
      </c>
      <c r="AE14" s="254" t="s">
        <v>100</v>
      </c>
      <c r="AF14" s="1"/>
    </row>
    <row r="15" spans="1:32" ht="11.25" customHeight="1">
      <c r="A15" s="216">
        <v>13</v>
      </c>
      <c r="B15" s="208">
        <v>-0.39899998903274536</v>
      </c>
      <c r="C15" s="208">
        <v>-0.4099999964237213</v>
      </c>
      <c r="D15" s="208">
        <v>-1.3650000095367432</v>
      </c>
      <c r="E15" s="208">
        <v>-2.4049999713897705</v>
      </c>
      <c r="F15" s="208">
        <v>-2.825000047683716</v>
      </c>
      <c r="G15" s="208">
        <v>-2.7720000743865967</v>
      </c>
      <c r="H15" s="208">
        <v>-2.625</v>
      </c>
      <c r="I15" s="208">
        <v>-1.774999976158142</v>
      </c>
      <c r="J15" s="208">
        <v>-0.2939999997615814</v>
      </c>
      <c r="K15" s="208">
        <v>1.5130000114440918</v>
      </c>
      <c r="L15" s="208">
        <v>3.1010000705718994</v>
      </c>
      <c r="M15" s="208">
        <v>4.046999931335449</v>
      </c>
      <c r="N15" s="208">
        <v>4.289000034332275</v>
      </c>
      <c r="O15" s="208">
        <v>4.961999893188477</v>
      </c>
      <c r="P15" s="208">
        <v>3.940999984741211</v>
      </c>
      <c r="Q15" s="208">
        <v>2.941999912261963</v>
      </c>
      <c r="R15" s="208">
        <v>1.7020000219345093</v>
      </c>
      <c r="S15" s="208">
        <v>-0.13699999451637268</v>
      </c>
      <c r="T15" s="208">
        <v>-0.609000027179718</v>
      </c>
      <c r="U15" s="208">
        <v>-0.3050000071525574</v>
      </c>
      <c r="V15" s="208">
        <v>-1.2389999628067017</v>
      </c>
      <c r="W15" s="208">
        <v>-2.058000087738037</v>
      </c>
      <c r="X15" s="208">
        <v>-2.384000062942505</v>
      </c>
      <c r="Y15" s="208">
        <v>-3.065999984741211</v>
      </c>
      <c r="Z15" s="215">
        <f t="shared" si="0"/>
        <v>0.07620831951498985</v>
      </c>
      <c r="AA15" s="151">
        <v>5.341000080108643</v>
      </c>
      <c r="AB15" s="152" t="s">
        <v>101</v>
      </c>
      <c r="AC15" s="2">
        <v>13</v>
      </c>
      <c r="AD15" s="151">
        <v>-3.1710000038146973</v>
      </c>
      <c r="AE15" s="254" t="s">
        <v>102</v>
      </c>
      <c r="AF15" s="1"/>
    </row>
    <row r="16" spans="1:32" ht="11.25" customHeight="1">
      <c r="A16" s="216">
        <v>14</v>
      </c>
      <c r="B16" s="208">
        <v>-3.265000104904175</v>
      </c>
      <c r="C16" s="208">
        <v>-3.4749999046325684</v>
      </c>
      <c r="D16" s="208">
        <v>-3.8949999809265137</v>
      </c>
      <c r="E16" s="208">
        <v>-3.747999906539917</v>
      </c>
      <c r="F16" s="208">
        <v>-3.371000051498413</v>
      </c>
      <c r="G16" s="208">
        <v>-3.0139999389648438</v>
      </c>
      <c r="H16" s="208">
        <v>-1.0820000171661377</v>
      </c>
      <c r="I16" s="208">
        <v>3.7119998931884766</v>
      </c>
      <c r="J16" s="208">
        <v>5.638000011444092</v>
      </c>
      <c r="K16" s="208">
        <v>7.869999885559082</v>
      </c>
      <c r="L16" s="208">
        <v>8.949999809265137</v>
      </c>
      <c r="M16" s="208">
        <v>9.369999885559082</v>
      </c>
      <c r="N16" s="208">
        <v>9.819999694824219</v>
      </c>
      <c r="O16" s="208">
        <v>10.109999656677246</v>
      </c>
      <c r="P16" s="208">
        <v>10.1899995803833</v>
      </c>
      <c r="Q16" s="208">
        <v>9.479999542236328</v>
      </c>
      <c r="R16" s="208">
        <v>6.929999828338623</v>
      </c>
      <c r="S16" s="208">
        <v>4.7829999923706055</v>
      </c>
      <c r="T16" s="208">
        <v>3.63700008392334</v>
      </c>
      <c r="U16" s="208">
        <v>4.604000091552734</v>
      </c>
      <c r="V16" s="208">
        <v>4.099999904632568</v>
      </c>
      <c r="W16" s="208">
        <v>3.4260001182556152</v>
      </c>
      <c r="X16" s="208">
        <v>4.8470001220703125</v>
      </c>
      <c r="Y16" s="208">
        <v>3.8469998836517334</v>
      </c>
      <c r="Z16" s="215">
        <f t="shared" si="0"/>
        <v>3.727666586637497</v>
      </c>
      <c r="AA16" s="151">
        <v>11.430000305175781</v>
      </c>
      <c r="AB16" s="152" t="s">
        <v>103</v>
      </c>
      <c r="AC16" s="2">
        <v>14</v>
      </c>
      <c r="AD16" s="151">
        <v>-3.990000009536743</v>
      </c>
      <c r="AE16" s="254" t="s">
        <v>104</v>
      </c>
      <c r="AF16" s="1"/>
    </row>
    <row r="17" spans="1:32" ht="11.25" customHeight="1">
      <c r="A17" s="216">
        <v>15</v>
      </c>
      <c r="B17" s="208">
        <v>5.920000076293945</v>
      </c>
      <c r="C17" s="208">
        <v>6.13100004196167</v>
      </c>
      <c r="D17" s="208">
        <v>6.689000129699707</v>
      </c>
      <c r="E17" s="208">
        <v>6.320000171661377</v>
      </c>
      <c r="F17" s="208">
        <v>6.446000099182129</v>
      </c>
      <c r="G17" s="208">
        <v>5.867000102996826</v>
      </c>
      <c r="H17" s="208">
        <v>8.739999771118164</v>
      </c>
      <c r="I17" s="208">
        <v>11.829999923706055</v>
      </c>
      <c r="J17" s="208">
        <v>10.050000190734863</v>
      </c>
      <c r="K17" s="208">
        <v>12.960000038146973</v>
      </c>
      <c r="L17" s="208">
        <v>15.619999885559082</v>
      </c>
      <c r="M17" s="208">
        <v>12.449999809265137</v>
      </c>
      <c r="N17" s="208">
        <v>14.739999771118164</v>
      </c>
      <c r="O17" s="208">
        <v>16.399999618530273</v>
      </c>
      <c r="P17" s="208">
        <v>14.880000114440918</v>
      </c>
      <c r="Q17" s="208">
        <v>12.3100004196167</v>
      </c>
      <c r="R17" s="208">
        <v>9.65999984741211</v>
      </c>
      <c r="S17" s="208">
        <v>7.889999866485596</v>
      </c>
      <c r="T17" s="208">
        <v>6.2230000495910645</v>
      </c>
      <c r="U17" s="208">
        <v>4.84499979019165</v>
      </c>
      <c r="V17" s="208">
        <v>4.318999767303467</v>
      </c>
      <c r="W17" s="208">
        <v>3.815000057220459</v>
      </c>
      <c r="X17" s="208">
        <v>3.1419999599456787</v>
      </c>
      <c r="Y17" s="208">
        <v>2.763000011444092</v>
      </c>
      <c r="Z17" s="215">
        <f t="shared" si="0"/>
        <v>8.750416646401087</v>
      </c>
      <c r="AA17" s="151">
        <v>17.100000381469727</v>
      </c>
      <c r="AB17" s="152" t="s">
        <v>105</v>
      </c>
      <c r="AC17" s="2">
        <v>15</v>
      </c>
      <c r="AD17" s="151">
        <v>2.447999954223633</v>
      </c>
      <c r="AE17" s="254" t="s">
        <v>106</v>
      </c>
      <c r="AF17" s="1"/>
    </row>
    <row r="18" spans="1:32" ht="11.25" customHeight="1">
      <c r="A18" s="216">
        <v>16</v>
      </c>
      <c r="B18" s="208">
        <v>2.247999906539917</v>
      </c>
      <c r="C18" s="208">
        <v>-0.27300000190734863</v>
      </c>
      <c r="D18" s="208">
        <v>-1.1859999895095825</v>
      </c>
      <c r="E18" s="208">
        <v>-1.3960000276565552</v>
      </c>
      <c r="F18" s="208">
        <v>-2.0369999408721924</v>
      </c>
      <c r="G18" s="208">
        <v>-1.815999984741211</v>
      </c>
      <c r="H18" s="208">
        <v>0</v>
      </c>
      <c r="I18" s="208">
        <v>4.320000171661377</v>
      </c>
      <c r="J18" s="208">
        <v>6.499000072479248</v>
      </c>
      <c r="K18" s="208">
        <v>7.650000095367432</v>
      </c>
      <c r="L18" s="208">
        <v>6.855000019073486</v>
      </c>
      <c r="M18" s="208">
        <v>7.230000019073486</v>
      </c>
      <c r="N18" s="208">
        <v>7.28000020980835</v>
      </c>
      <c r="O18" s="208">
        <v>6.822000026702881</v>
      </c>
      <c r="P18" s="208">
        <v>5.831999778747559</v>
      </c>
      <c r="Q18" s="208">
        <v>5.127999782562256</v>
      </c>
      <c r="R18" s="208">
        <v>4.664999961853027</v>
      </c>
      <c r="S18" s="208">
        <v>2.615000009536743</v>
      </c>
      <c r="T18" s="208">
        <v>1.2710000276565552</v>
      </c>
      <c r="U18" s="208">
        <v>1.0080000162124634</v>
      </c>
      <c r="V18" s="208">
        <v>0.7879999876022339</v>
      </c>
      <c r="W18" s="208">
        <v>1.1660000085830688</v>
      </c>
      <c r="X18" s="208">
        <v>2.111999988555908</v>
      </c>
      <c r="Y18" s="208">
        <v>3.2890000343322754</v>
      </c>
      <c r="Z18" s="215">
        <f t="shared" si="0"/>
        <v>2.919583340485891</v>
      </c>
      <c r="AA18" s="151">
        <v>8.140000343322754</v>
      </c>
      <c r="AB18" s="152" t="s">
        <v>107</v>
      </c>
      <c r="AC18" s="2">
        <v>16</v>
      </c>
      <c r="AD18" s="151">
        <v>-2.13100004196167</v>
      </c>
      <c r="AE18" s="254" t="s">
        <v>108</v>
      </c>
      <c r="AF18" s="1"/>
    </row>
    <row r="19" spans="1:32" ht="11.25" customHeight="1">
      <c r="A19" s="216">
        <v>17</v>
      </c>
      <c r="B19" s="208">
        <v>3.6040000915527344</v>
      </c>
      <c r="C19" s="208">
        <v>3.499000072479248</v>
      </c>
      <c r="D19" s="208">
        <v>2.9100000858306885</v>
      </c>
      <c r="E19" s="208">
        <v>1.3869999647140503</v>
      </c>
      <c r="F19" s="208">
        <v>0.7250000238418579</v>
      </c>
      <c r="G19" s="208">
        <v>0.3779999911785126</v>
      </c>
      <c r="H19" s="208">
        <v>2.3010001182556152</v>
      </c>
      <c r="I19" s="208">
        <v>5.708000183105469</v>
      </c>
      <c r="J19" s="208">
        <v>7.789999961853027</v>
      </c>
      <c r="K19" s="208">
        <v>7.71999979019165</v>
      </c>
      <c r="L19" s="208">
        <v>8.619999885559082</v>
      </c>
      <c r="M19" s="208">
        <v>9.180000305175781</v>
      </c>
      <c r="N19" s="208">
        <v>9.380000114440918</v>
      </c>
      <c r="O19" s="208">
        <v>9.510000228881836</v>
      </c>
      <c r="P19" s="208">
        <v>9.300000190734863</v>
      </c>
      <c r="Q19" s="208">
        <v>7.440000057220459</v>
      </c>
      <c r="R19" s="208">
        <v>7.099999904632568</v>
      </c>
      <c r="S19" s="208">
        <v>6.760000228881836</v>
      </c>
      <c r="T19" s="208">
        <v>6.611999988555908</v>
      </c>
      <c r="U19" s="208">
        <v>6.7179999351501465</v>
      </c>
      <c r="V19" s="208">
        <v>6.875</v>
      </c>
      <c r="W19" s="208">
        <v>7.010000228881836</v>
      </c>
      <c r="X19" s="208">
        <v>6.927999973297119</v>
      </c>
      <c r="Y19" s="208">
        <v>6.822000026702881</v>
      </c>
      <c r="Z19" s="215">
        <f t="shared" si="0"/>
        <v>6.011541722963254</v>
      </c>
      <c r="AA19" s="151">
        <v>10.079999923706055</v>
      </c>
      <c r="AB19" s="152" t="s">
        <v>109</v>
      </c>
      <c r="AC19" s="2">
        <v>17</v>
      </c>
      <c r="AD19" s="151">
        <v>0.335999995470047</v>
      </c>
      <c r="AE19" s="254" t="s">
        <v>110</v>
      </c>
      <c r="AF19" s="1"/>
    </row>
    <row r="20" spans="1:32" ht="11.25" customHeight="1">
      <c r="A20" s="216">
        <v>18</v>
      </c>
      <c r="B20" s="208">
        <v>7.110000133514404</v>
      </c>
      <c r="C20" s="208">
        <v>7.150000095367432</v>
      </c>
      <c r="D20" s="208">
        <v>6.980000019073486</v>
      </c>
      <c r="E20" s="208">
        <v>6.855000019073486</v>
      </c>
      <c r="F20" s="208">
        <v>7.239999771118164</v>
      </c>
      <c r="G20" s="208">
        <v>7.699999809265137</v>
      </c>
      <c r="H20" s="208">
        <v>6.728000164031982</v>
      </c>
      <c r="I20" s="208">
        <v>7.099999904632568</v>
      </c>
      <c r="J20" s="208">
        <v>6.4019999504089355</v>
      </c>
      <c r="K20" s="208">
        <v>6.0960001945495605</v>
      </c>
      <c r="L20" s="208">
        <v>7.690000057220459</v>
      </c>
      <c r="M20" s="208">
        <v>7.639999866485596</v>
      </c>
      <c r="N20" s="208">
        <v>7.630000114440918</v>
      </c>
      <c r="O20" s="208">
        <v>9.260000228881836</v>
      </c>
      <c r="P20" s="208">
        <v>8.359999656677246</v>
      </c>
      <c r="Q20" s="208">
        <v>8.8100004196167</v>
      </c>
      <c r="R20" s="208">
        <v>8.5</v>
      </c>
      <c r="S20" s="208">
        <v>8.239999771118164</v>
      </c>
      <c r="T20" s="208">
        <v>7.300000190734863</v>
      </c>
      <c r="U20" s="208">
        <v>5.622000217437744</v>
      </c>
      <c r="V20" s="208">
        <v>3.309000015258789</v>
      </c>
      <c r="W20" s="208">
        <v>3.1089999675750732</v>
      </c>
      <c r="X20" s="208">
        <v>2.236999988555908</v>
      </c>
      <c r="Y20" s="208">
        <v>2.1010000705718994</v>
      </c>
      <c r="Z20" s="215">
        <f t="shared" si="0"/>
        <v>6.632041692733765</v>
      </c>
      <c r="AA20" s="151">
        <v>11.079999923706055</v>
      </c>
      <c r="AB20" s="152" t="s">
        <v>111</v>
      </c>
      <c r="AC20" s="2">
        <v>18</v>
      </c>
      <c r="AD20" s="151">
        <v>1.9110000133514404</v>
      </c>
      <c r="AE20" s="254" t="s">
        <v>112</v>
      </c>
      <c r="AF20" s="1"/>
    </row>
    <row r="21" spans="1:32" ht="11.25" customHeight="1">
      <c r="A21" s="216">
        <v>19</v>
      </c>
      <c r="B21" s="208">
        <v>2.2269999980926514</v>
      </c>
      <c r="C21" s="208">
        <v>5.664999961853027</v>
      </c>
      <c r="D21" s="208">
        <v>2.1640000343322754</v>
      </c>
      <c r="E21" s="208">
        <v>0.9240000247955322</v>
      </c>
      <c r="F21" s="208">
        <v>2.9830000400543213</v>
      </c>
      <c r="G21" s="208">
        <v>3.4570000171661377</v>
      </c>
      <c r="H21" s="208">
        <v>6.632999897003174</v>
      </c>
      <c r="I21" s="208">
        <v>9.6899995803833</v>
      </c>
      <c r="J21" s="208">
        <v>12.020000457763672</v>
      </c>
      <c r="K21" s="208">
        <v>14.050000190734863</v>
      </c>
      <c r="L21" s="208">
        <v>15.319999694824219</v>
      </c>
      <c r="M21" s="208">
        <v>15.9399995803833</v>
      </c>
      <c r="N21" s="208">
        <v>16.43000030517578</v>
      </c>
      <c r="O21" s="208">
        <v>16.770000457763672</v>
      </c>
      <c r="P21" s="208">
        <v>13.270000457763672</v>
      </c>
      <c r="Q21" s="208">
        <v>11.649999618530273</v>
      </c>
      <c r="R21" s="208">
        <v>10.5</v>
      </c>
      <c r="S21" s="208">
        <v>8</v>
      </c>
      <c r="T21" s="208">
        <v>7.449999809265137</v>
      </c>
      <c r="U21" s="208">
        <v>7.010000228881836</v>
      </c>
      <c r="V21" s="208">
        <v>6.809999942779541</v>
      </c>
      <c r="W21" s="208">
        <v>5.809999942779541</v>
      </c>
      <c r="X21" s="208">
        <v>5.138000011444092</v>
      </c>
      <c r="Y21" s="208">
        <v>4.980000019073486</v>
      </c>
      <c r="Z21" s="215">
        <f t="shared" si="0"/>
        <v>8.537125011285147</v>
      </c>
      <c r="AA21" s="151">
        <v>17.219999313354492</v>
      </c>
      <c r="AB21" s="152" t="s">
        <v>113</v>
      </c>
      <c r="AC21" s="2">
        <v>19</v>
      </c>
      <c r="AD21" s="151">
        <v>0.8080000281333923</v>
      </c>
      <c r="AE21" s="254" t="s">
        <v>114</v>
      </c>
      <c r="AF21" s="1"/>
    </row>
    <row r="22" spans="1:32" ht="11.25" customHeight="1">
      <c r="A22" s="224">
        <v>20</v>
      </c>
      <c r="B22" s="210">
        <v>4.307000160217285</v>
      </c>
      <c r="C22" s="210">
        <v>4.390999794006348</v>
      </c>
      <c r="D22" s="210">
        <v>4.895999908447266</v>
      </c>
      <c r="E22" s="210">
        <v>4.938000202178955</v>
      </c>
      <c r="F22" s="210">
        <v>4.181000232696533</v>
      </c>
      <c r="G22" s="210">
        <v>3.9709999561309814</v>
      </c>
      <c r="H22" s="210">
        <v>6.4629998207092285</v>
      </c>
      <c r="I22" s="210">
        <v>10.649999618530273</v>
      </c>
      <c r="J22" s="210">
        <v>14.600000381469727</v>
      </c>
      <c r="K22" s="210">
        <v>15.710000038146973</v>
      </c>
      <c r="L22" s="210">
        <v>16.530000686645508</v>
      </c>
      <c r="M22" s="210">
        <v>16.8799991607666</v>
      </c>
      <c r="N22" s="210">
        <v>16.760000228881836</v>
      </c>
      <c r="O22" s="210">
        <v>15.520000457763672</v>
      </c>
      <c r="P22" s="210">
        <v>15.319999694824219</v>
      </c>
      <c r="Q22" s="210">
        <v>14.140000343322754</v>
      </c>
      <c r="R22" s="210">
        <v>13.039999961853027</v>
      </c>
      <c r="S22" s="210">
        <v>10.720000267028809</v>
      </c>
      <c r="T22" s="210">
        <v>8.979999542236328</v>
      </c>
      <c r="U22" s="210">
        <v>8.119999885559082</v>
      </c>
      <c r="V22" s="210">
        <v>8.380000114440918</v>
      </c>
      <c r="W22" s="210">
        <v>7.690000057220459</v>
      </c>
      <c r="X22" s="210">
        <v>7.380000114440918</v>
      </c>
      <c r="Y22" s="210">
        <v>6.840000152587891</v>
      </c>
      <c r="Z22" s="225">
        <f t="shared" si="0"/>
        <v>10.016958365837732</v>
      </c>
      <c r="AA22" s="157">
        <v>18.06999969482422</v>
      </c>
      <c r="AB22" s="211" t="s">
        <v>115</v>
      </c>
      <c r="AC22" s="212">
        <v>20</v>
      </c>
      <c r="AD22" s="157">
        <v>3.634000062942505</v>
      </c>
      <c r="AE22" s="255" t="s">
        <v>116</v>
      </c>
      <c r="AF22" s="1"/>
    </row>
    <row r="23" spans="1:32" ht="11.25" customHeight="1">
      <c r="A23" s="216">
        <v>21</v>
      </c>
      <c r="B23" s="208">
        <v>6.955999851226807</v>
      </c>
      <c r="C23" s="208">
        <v>6.978000164031982</v>
      </c>
      <c r="D23" s="208">
        <v>6.589000225067139</v>
      </c>
      <c r="E23" s="208">
        <v>6.335999965667725</v>
      </c>
      <c r="F23" s="208">
        <v>6.230999946594238</v>
      </c>
      <c r="G23" s="208">
        <v>7.050000190734863</v>
      </c>
      <c r="H23" s="208">
        <v>8.899999618530273</v>
      </c>
      <c r="I23" s="208">
        <v>13.770000457763672</v>
      </c>
      <c r="J23" s="208">
        <v>16.3799991607666</v>
      </c>
      <c r="K23" s="208">
        <v>17.690000534057617</v>
      </c>
      <c r="L23" s="208">
        <v>18.6299991607666</v>
      </c>
      <c r="M23" s="208">
        <v>16.950000762939453</v>
      </c>
      <c r="N23" s="208">
        <v>16.790000915527344</v>
      </c>
      <c r="O23" s="208">
        <v>15.640000343322754</v>
      </c>
      <c r="P23" s="208">
        <v>15.119999885559082</v>
      </c>
      <c r="Q23" s="208">
        <v>14.4399995803833</v>
      </c>
      <c r="R23" s="208">
        <v>12.069999694824219</v>
      </c>
      <c r="S23" s="208">
        <v>8.449999809265137</v>
      </c>
      <c r="T23" s="208">
        <v>6.754000186920166</v>
      </c>
      <c r="U23" s="208">
        <v>5.776000022888184</v>
      </c>
      <c r="V23" s="208">
        <v>5.796999931335449</v>
      </c>
      <c r="W23" s="208">
        <v>5.104000091552734</v>
      </c>
      <c r="X23" s="208">
        <v>4.36899995803833</v>
      </c>
      <c r="Y23" s="208">
        <v>4.473999977111816</v>
      </c>
      <c r="Z23" s="215">
        <f t="shared" si="0"/>
        <v>10.301833351453146</v>
      </c>
      <c r="AA23" s="151">
        <v>19.110000610351562</v>
      </c>
      <c r="AB23" s="152" t="s">
        <v>117</v>
      </c>
      <c r="AC23" s="2">
        <v>21</v>
      </c>
      <c r="AD23" s="151">
        <v>3.947999954223633</v>
      </c>
      <c r="AE23" s="254" t="s">
        <v>118</v>
      </c>
      <c r="AF23" s="1"/>
    </row>
    <row r="24" spans="1:32" ht="11.25" customHeight="1">
      <c r="A24" s="216">
        <v>22</v>
      </c>
      <c r="B24" s="208">
        <v>4.085000038146973</v>
      </c>
      <c r="C24" s="208">
        <v>3.749000072479248</v>
      </c>
      <c r="D24" s="208">
        <v>4.673999786376953</v>
      </c>
      <c r="E24" s="208">
        <v>5.598999977111816</v>
      </c>
      <c r="F24" s="208">
        <v>5.1570000648498535</v>
      </c>
      <c r="G24" s="208">
        <v>5.251999855041504</v>
      </c>
      <c r="H24" s="208">
        <v>6.113999843597412</v>
      </c>
      <c r="I24" s="208">
        <v>8.789999961853027</v>
      </c>
      <c r="J24" s="208">
        <v>11.510000228881836</v>
      </c>
      <c r="K24" s="208">
        <v>13</v>
      </c>
      <c r="L24" s="208">
        <v>13.760000228881836</v>
      </c>
      <c r="M24" s="208">
        <v>14.970000267028809</v>
      </c>
      <c r="N24" s="208">
        <v>13.789999961853027</v>
      </c>
      <c r="O24" s="208">
        <v>12.609999656677246</v>
      </c>
      <c r="P24" s="208">
        <v>12.039999961853027</v>
      </c>
      <c r="Q24" s="208">
        <v>11.880000114440918</v>
      </c>
      <c r="R24" s="208">
        <v>11.100000381469727</v>
      </c>
      <c r="S24" s="208">
        <v>11.1899995803833</v>
      </c>
      <c r="T24" s="208">
        <v>11.329999923706055</v>
      </c>
      <c r="U24" s="208">
        <v>10.920000076293945</v>
      </c>
      <c r="V24" s="208">
        <v>11.300000190734863</v>
      </c>
      <c r="W24" s="208">
        <v>11.380000114440918</v>
      </c>
      <c r="X24" s="208">
        <v>11.239999771118164</v>
      </c>
      <c r="Y24" s="208">
        <v>11.329999923706055</v>
      </c>
      <c r="Z24" s="215">
        <f t="shared" si="0"/>
        <v>9.865416665871939</v>
      </c>
      <c r="AA24" s="151">
        <v>15.369999885559082</v>
      </c>
      <c r="AB24" s="152" t="s">
        <v>119</v>
      </c>
      <c r="AC24" s="2">
        <v>22</v>
      </c>
      <c r="AD24" s="151">
        <v>3.2760000228881836</v>
      </c>
      <c r="AE24" s="254" t="s">
        <v>120</v>
      </c>
      <c r="AF24" s="1"/>
    </row>
    <row r="25" spans="1:32" ht="11.25" customHeight="1">
      <c r="A25" s="216">
        <v>23</v>
      </c>
      <c r="B25" s="208">
        <v>10.829999923706055</v>
      </c>
      <c r="C25" s="208">
        <v>10.529999732971191</v>
      </c>
      <c r="D25" s="208">
        <v>10.180000305175781</v>
      </c>
      <c r="E25" s="208">
        <v>8.199999809265137</v>
      </c>
      <c r="F25" s="208">
        <v>6.985000133514404</v>
      </c>
      <c r="G25" s="208">
        <v>7.869999885559082</v>
      </c>
      <c r="H25" s="208">
        <v>9.210000038146973</v>
      </c>
      <c r="I25" s="208">
        <v>10.649999618530273</v>
      </c>
      <c r="J25" s="208">
        <v>13.100000381469727</v>
      </c>
      <c r="K25" s="208">
        <v>12.119999885559082</v>
      </c>
      <c r="L25" s="208">
        <v>11.25</v>
      </c>
      <c r="M25" s="208">
        <v>10.180000305175781</v>
      </c>
      <c r="N25" s="208">
        <v>9.529999732971191</v>
      </c>
      <c r="O25" s="208">
        <v>7.659999847412109</v>
      </c>
      <c r="P25" s="208">
        <v>7.340000152587891</v>
      </c>
      <c r="Q25" s="208">
        <v>6.827000141143799</v>
      </c>
      <c r="R25" s="208">
        <v>6.281000137329102</v>
      </c>
      <c r="S25" s="208">
        <v>5.839000225067139</v>
      </c>
      <c r="T25" s="208">
        <v>4.925000190734863</v>
      </c>
      <c r="U25" s="208">
        <v>4.9039998054504395</v>
      </c>
      <c r="V25" s="208">
        <v>4.9670000076293945</v>
      </c>
      <c r="W25" s="208">
        <v>5.2829999923706055</v>
      </c>
      <c r="X25" s="208">
        <v>5.303999900817871</v>
      </c>
      <c r="Y25" s="208">
        <v>4.946000099182129</v>
      </c>
      <c r="Z25" s="215">
        <f t="shared" si="0"/>
        <v>8.121291677157084</v>
      </c>
      <c r="AA25" s="151">
        <v>13.739999771118164</v>
      </c>
      <c r="AB25" s="152" t="s">
        <v>121</v>
      </c>
      <c r="AC25" s="2">
        <v>23</v>
      </c>
      <c r="AD25" s="151">
        <v>4.379000186920166</v>
      </c>
      <c r="AE25" s="254" t="s">
        <v>55</v>
      </c>
      <c r="AF25" s="1"/>
    </row>
    <row r="26" spans="1:32" ht="11.25" customHeight="1">
      <c r="A26" s="216">
        <v>24</v>
      </c>
      <c r="B26" s="208">
        <v>6.3979997634887695</v>
      </c>
      <c r="C26" s="208">
        <v>6.440000057220459</v>
      </c>
      <c r="D26" s="208">
        <v>6.650000095367432</v>
      </c>
      <c r="E26" s="208">
        <v>5.7769999504089355</v>
      </c>
      <c r="F26" s="208">
        <v>4.306000232696533</v>
      </c>
      <c r="G26" s="208">
        <v>4.284999847412109</v>
      </c>
      <c r="H26" s="208">
        <v>7.210000038146973</v>
      </c>
      <c r="I26" s="208">
        <v>11.710000038146973</v>
      </c>
      <c r="J26" s="208">
        <v>14.479999542236328</v>
      </c>
      <c r="K26" s="208">
        <v>14.989999771118164</v>
      </c>
      <c r="L26" s="208">
        <v>15.960000038146973</v>
      </c>
      <c r="M26" s="208">
        <v>15.520000457763672</v>
      </c>
      <c r="N26" s="208">
        <v>15.739999771118164</v>
      </c>
      <c r="O26" s="208">
        <v>15.25</v>
      </c>
      <c r="P26" s="208">
        <v>14.149999618530273</v>
      </c>
      <c r="Q26" s="208">
        <v>13.180000305175781</v>
      </c>
      <c r="R26" s="208">
        <v>12.220000267028809</v>
      </c>
      <c r="S26" s="208">
        <v>10.989999771118164</v>
      </c>
      <c r="T26" s="208">
        <v>10.319999694824219</v>
      </c>
      <c r="U26" s="208">
        <v>10.970000267028809</v>
      </c>
      <c r="V26" s="208">
        <v>11.520000457763672</v>
      </c>
      <c r="W26" s="208">
        <v>11.5</v>
      </c>
      <c r="X26" s="208">
        <v>10.960000038146973</v>
      </c>
      <c r="Y26" s="208">
        <v>10.5600004196167</v>
      </c>
      <c r="Z26" s="215">
        <f t="shared" si="0"/>
        <v>10.878583351771036</v>
      </c>
      <c r="AA26" s="151">
        <v>17.81999969482422</v>
      </c>
      <c r="AB26" s="152" t="s">
        <v>122</v>
      </c>
      <c r="AC26" s="2">
        <v>24</v>
      </c>
      <c r="AD26" s="151">
        <v>3.9690001010894775</v>
      </c>
      <c r="AE26" s="254" t="s">
        <v>123</v>
      </c>
      <c r="AF26" s="1"/>
    </row>
    <row r="27" spans="1:32" ht="11.25" customHeight="1">
      <c r="A27" s="216">
        <v>25</v>
      </c>
      <c r="B27" s="208">
        <v>9.539999961853027</v>
      </c>
      <c r="C27" s="208">
        <v>9.079999923706055</v>
      </c>
      <c r="D27" s="208">
        <v>8.260000228881836</v>
      </c>
      <c r="E27" s="208">
        <v>8.770000457763672</v>
      </c>
      <c r="F27" s="208">
        <v>8.319999694824219</v>
      </c>
      <c r="G27" s="208">
        <v>7.730000019073486</v>
      </c>
      <c r="H27" s="208">
        <v>11.270000457763672</v>
      </c>
      <c r="I27" s="208">
        <v>12.8100004196167</v>
      </c>
      <c r="J27" s="208">
        <v>13.9399995803833</v>
      </c>
      <c r="K27" s="208">
        <v>14.289999961853027</v>
      </c>
      <c r="L27" s="208">
        <v>13.510000228881836</v>
      </c>
      <c r="M27" s="208">
        <v>13.010000228881836</v>
      </c>
      <c r="N27" s="208">
        <v>12.779999732971191</v>
      </c>
      <c r="O27" s="208">
        <v>12.729999542236328</v>
      </c>
      <c r="P27" s="208">
        <v>12.649999618530273</v>
      </c>
      <c r="Q27" s="208">
        <v>12.640000343322754</v>
      </c>
      <c r="R27" s="208">
        <v>11.680000305175781</v>
      </c>
      <c r="S27" s="208">
        <v>11.09000015258789</v>
      </c>
      <c r="T27" s="208">
        <v>10.890000343322754</v>
      </c>
      <c r="U27" s="208">
        <v>10.510000228881836</v>
      </c>
      <c r="V27" s="208">
        <v>10.579999923706055</v>
      </c>
      <c r="W27" s="208">
        <v>10.279999732971191</v>
      </c>
      <c r="X27" s="208">
        <v>10.0600004196167</v>
      </c>
      <c r="Y27" s="208">
        <v>10.109999656677246</v>
      </c>
      <c r="Z27" s="215">
        <f t="shared" si="0"/>
        <v>11.105416715145111</v>
      </c>
      <c r="AA27" s="151">
        <v>14.430000305175781</v>
      </c>
      <c r="AB27" s="152" t="s">
        <v>124</v>
      </c>
      <c r="AC27" s="2">
        <v>25</v>
      </c>
      <c r="AD27" s="151">
        <v>7.559999942779541</v>
      </c>
      <c r="AE27" s="254" t="s">
        <v>125</v>
      </c>
      <c r="AF27" s="1"/>
    </row>
    <row r="28" spans="1:32" ht="11.25" customHeight="1">
      <c r="A28" s="216">
        <v>26</v>
      </c>
      <c r="B28" s="208">
        <v>10.09000015258789</v>
      </c>
      <c r="C28" s="208">
        <v>10.09000015258789</v>
      </c>
      <c r="D28" s="208">
        <v>10.59000015258789</v>
      </c>
      <c r="E28" s="208">
        <v>10.550000190734863</v>
      </c>
      <c r="F28" s="208">
        <v>10.529999732971191</v>
      </c>
      <c r="G28" s="208">
        <v>10.359999656677246</v>
      </c>
      <c r="H28" s="208">
        <v>10.550000190734863</v>
      </c>
      <c r="I28" s="208">
        <v>10.880000114440918</v>
      </c>
      <c r="J28" s="208">
        <v>11.489999771118164</v>
      </c>
      <c r="K28" s="208">
        <v>12.15999984741211</v>
      </c>
      <c r="L28" s="208">
        <v>12.119999885559082</v>
      </c>
      <c r="M28" s="208">
        <v>12.319999694824219</v>
      </c>
      <c r="N28" s="208">
        <v>10.329999923706055</v>
      </c>
      <c r="O28" s="208">
        <v>8.449999809265137</v>
      </c>
      <c r="P28" s="208">
        <v>8.449999809265137</v>
      </c>
      <c r="Q28" s="208">
        <v>9.390000343322754</v>
      </c>
      <c r="R28" s="208">
        <v>8.880000114440918</v>
      </c>
      <c r="S28" s="208">
        <v>6.2270002365112305</v>
      </c>
      <c r="T28" s="208">
        <v>4.75600004196167</v>
      </c>
      <c r="U28" s="208">
        <v>5.165999889373779</v>
      </c>
      <c r="V28" s="208">
        <v>4.998000144958496</v>
      </c>
      <c r="W28" s="208">
        <v>4.2729997634887695</v>
      </c>
      <c r="X28" s="208">
        <v>4.168000221252441</v>
      </c>
      <c r="Y28" s="208">
        <v>3.747999906539917</v>
      </c>
      <c r="Z28" s="215">
        <f t="shared" si="0"/>
        <v>8.773583322763443</v>
      </c>
      <c r="AA28" s="151">
        <v>12.420000076293945</v>
      </c>
      <c r="AB28" s="152" t="s">
        <v>126</v>
      </c>
      <c r="AC28" s="2">
        <v>26</v>
      </c>
      <c r="AD28" s="151">
        <v>3.4639999866485596</v>
      </c>
      <c r="AE28" s="254" t="s">
        <v>127</v>
      </c>
      <c r="AF28" s="1"/>
    </row>
    <row r="29" spans="1:32" ht="11.25" customHeight="1">
      <c r="A29" s="216">
        <v>27</v>
      </c>
      <c r="B29" s="208">
        <v>2.5299999713897705</v>
      </c>
      <c r="C29" s="208">
        <v>1.3849999904632568</v>
      </c>
      <c r="D29" s="208">
        <v>1.7419999837875366</v>
      </c>
      <c r="E29" s="208">
        <v>0.5559999942779541</v>
      </c>
      <c r="F29" s="208">
        <v>-0.10499999672174454</v>
      </c>
      <c r="G29" s="208">
        <v>0.2409999966621399</v>
      </c>
      <c r="H29" s="208">
        <v>3.6010000705718994</v>
      </c>
      <c r="I29" s="208">
        <v>7.920000076293945</v>
      </c>
      <c r="J29" s="208">
        <v>9.979999542236328</v>
      </c>
      <c r="K29" s="208">
        <v>11.720000267028809</v>
      </c>
      <c r="L29" s="208">
        <v>12.369999885559082</v>
      </c>
      <c r="M29" s="208">
        <v>11.300000190734863</v>
      </c>
      <c r="N29" s="208">
        <v>8.949999809265137</v>
      </c>
      <c r="O29" s="208">
        <v>9.960000038146973</v>
      </c>
      <c r="P29" s="208">
        <v>9.149999618530273</v>
      </c>
      <c r="Q29" s="208">
        <v>6.28000020980835</v>
      </c>
      <c r="R29" s="208">
        <v>5.449999809265137</v>
      </c>
      <c r="S29" s="208">
        <v>4.073999881744385</v>
      </c>
      <c r="T29" s="208">
        <v>2.938999891281128</v>
      </c>
      <c r="U29" s="208">
        <v>2.309000015258789</v>
      </c>
      <c r="V29" s="208">
        <v>3.1389999389648438</v>
      </c>
      <c r="W29" s="208">
        <v>3.947000026702881</v>
      </c>
      <c r="X29" s="208">
        <v>4.263000011444092</v>
      </c>
      <c r="Y29" s="208">
        <v>4.125999927520752</v>
      </c>
      <c r="Z29" s="215">
        <f t="shared" si="0"/>
        <v>5.326124964592357</v>
      </c>
      <c r="AA29" s="151">
        <v>13.390000343322754</v>
      </c>
      <c r="AB29" s="152" t="s">
        <v>128</v>
      </c>
      <c r="AC29" s="2">
        <v>27</v>
      </c>
      <c r="AD29" s="151">
        <v>-0.30399999022483826</v>
      </c>
      <c r="AE29" s="254" t="s">
        <v>129</v>
      </c>
      <c r="AF29" s="1"/>
    </row>
    <row r="30" spans="1:32" ht="11.25" customHeight="1">
      <c r="A30" s="216">
        <v>28</v>
      </c>
      <c r="B30" s="208">
        <v>4.409999847412109</v>
      </c>
      <c r="C30" s="208">
        <v>4.084000110626221</v>
      </c>
      <c r="D30" s="208">
        <v>3.8949999809265137</v>
      </c>
      <c r="E30" s="208">
        <v>4.041999816894531</v>
      </c>
      <c r="F30" s="208">
        <v>3.7899999618530273</v>
      </c>
      <c r="G30" s="208">
        <v>3.7690000534057617</v>
      </c>
      <c r="H30" s="208">
        <v>3.990000009536743</v>
      </c>
      <c r="I30" s="208">
        <v>4.578999996185303</v>
      </c>
      <c r="J30" s="208">
        <v>5.630000114440918</v>
      </c>
      <c r="K30" s="208">
        <v>6.7129998207092285</v>
      </c>
      <c r="L30" s="208">
        <v>6.923999786376953</v>
      </c>
      <c r="M30" s="208">
        <v>7.869999885559082</v>
      </c>
      <c r="N30" s="208">
        <v>7.980000019073486</v>
      </c>
      <c r="O30" s="208">
        <v>8.420000076293945</v>
      </c>
      <c r="P30" s="208">
        <v>8.979999542236328</v>
      </c>
      <c r="Q30" s="208">
        <v>8.6899995803833</v>
      </c>
      <c r="R30" s="208">
        <v>7.809999942779541</v>
      </c>
      <c r="S30" s="208">
        <v>5.923999786376953</v>
      </c>
      <c r="T30" s="208">
        <v>4.4730000495910645</v>
      </c>
      <c r="U30" s="208">
        <v>5.210000038146973</v>
      </c>
      <c r="V30" s="208">
        <v>5.609000205993652</v>
      </c>
      <c r="W30" s="208">
        <v>5.9770002365112305</v>
      </c>
      <c r="X30" s="208">
        <v>5.640999794006348</v>
      </c>
      <c r="Y30" s="208">
        <v>4.704999923706055</v>
      </c>
      <c r="Z30" s="215">
        <f t="shared" si="0"/>
        <v>5.796458274126053</v>
      </c>
      <c r="AA30" s="151">
        <v>9.239999771118164</v>
      </c>
      <c r="AB30" s="152" t="s">
        <v>130</v>
      </c>
      <c r="AC30" s="2">
        <v>28</v>
      </c>
      <c r="AD30" s="151">
        <v>3.6010000705718994</v>
      </c>
      <c r="AE30" s="254" t="s">
        <v>131</v>
      </c>
      <c r="AF30" s="1"/>
    </row>
    <row r="31" spans="1:32" ht="11.25" customHeight="1">
      <c r="A31" s="216">
        <v>29</v>
      </c>
      <c r="B31" s="208">
        <v>4.894000053405762</v>
      </c>
      <c r="C31" s="208">
        <v>4.453000068664551</v>
      </c>
      <c r="D31" s="208">
        <v>4.179999828338623</v>
      </c>
      <c r="E31" s="208">
        <v>3.674999952316284</v>
      </c>
      <c r="F31" s="208">
        <v>3.4649999141693115</v>
      </c>
      <c r="G31" s="208">
        <v>3.1500000953674316</v>
      </c>
      <c r="H31" s="208">
        <v>2.7929999828338623</v>
      </c>
      <c r="I31" s="208">
        <v>2.740000009536743</v>
      </c>
      <c r="J31" s="208">
        <v>2.5929999351501465</v>
      </c>
      <c r="K31" s="208">
        <v>1.9320000410079956</v>
      </c>
      <c r="L31" s="208">
        <v>1.406999945640564</v>
      </c>
      <c r="M31" s="208">
        <v>1.2070000171661377</v>
      </c>
      <c r="N31" s="208">
        <v>1.406999945640564</v>
      </c>
      <c r="O31" s="208">
        <v>2.2679998874664307</v>
      </c>
      <c r="P31" s="208">
        <v>1.9529999494552612</v>
      </c>
      <c r="Q31" s="208">
        <v>1.9110000133514404</v>
      </c>
      <c r="R31" s="208">
        <v>1.5119999647140503</v>
      </c>
      <c r="S31" s="208">
        <v>1.3329999446868896</v>
      </c>
      <c r="T31" s="208">
        <v>1.4910000562667847</v>
      </c>
      <c r="U31" s="208">
        <v>0.9449999928474426</v>
      </c>
      <c r="V31" s="208">
        <v>0.49300000071525574</v>
      </c>
      <c r="W31" s="208">
        <v>0.4300000071525574</v>
      </c>
      <c r="X31" s="208">
        <v>0.5040000081062317</v>
      </c>
      <c r="Y31" s="208">
        <v>0.9660000205039978</v>
      </c>
      <c r="Z31" s="215">
        <f t="shared" si="0"/>
        <v>2.1542499847710133</v>
      </c>
      <c r="AA31" s="151">
        <v>4.988999843597412</v>
      </c>
      <c r="AB31" s="152" t="s">
        <v>132</v>
      </c>
      <c r="AC31" s="2">
        <v>29</v>
      </c>
      <c r="AD31" s="151">
        <v>0.30399999022483826</v>
      </c>
      <c r="AE31" s="254" t="s">
        <v>133</v>
      </c>
      <c r="AF31" s="1"/>
    </row>
    <row r="32" spans="1:32" ht="11.25" customHeight="1">
      <c r="A32" s="216">
        <v>30</v>
      </c>
      <c r="B32" s="208">
        <v>1.0809999704360962</v>
      </c>
      <c r="C32" s="208">
        <v>0.6930000185966492</v>
      </c>
      <c r="D32" s="208">
        <v>0.1469999998807907</v>
      </c>
      <c r="E32" s="208">
        <v>-0.07400000095367432</v>
      </c>
      <c r="F32" s="208">
        <v>-0.12600000202655792</v>
      </c>
      <c r="G32" s="208">
        <v>0.23100000619888306</v>
      </c>
      <c r="H32" s="208">
        <v>0.6399999856948853</v>
      </c>
      <c r="I32" s="208">
        <v>2.058000087738037</v>
      </c>
      <c r="J32" s="208">
        <v>4.285999774932861</v>
      </c>
      <c r="K32" s="208">
        <v>4.369999885559082</v>
      </c>
      <c r="L32" s="208">
        <v>5.801000118255615</v>
      </c>
      <c r="M32" s="208">
        <v>8.520000457763672</v>
      </c>
      <c r="N32" s="208">
        <v>9.109999656677246</v>
      </c>
      <c r="O32" s="208">
        <v>8.319999694824219</v>
      </c>
      <c r="P32" s="208">
        <v>7.090000152587891</v>
      </c>
      <c r="Q32" s="208">
        <v>7.039999961853027</v>
      </c>
      <c r="R32" s="208">
        <v>6.2829999923706055</v>
      </c>
      <c r="S32" s="208">
        <v>3.4130001068115234</v>
      </c>
      <c r="T32" s="208">
        <v>1.4800000190734863</v>
      </c>
      <c r="U32" s="208">
        <v>0.30399999022483826</v>
      </c>
      <c r="V32" s="208">
        <v>-0.3149999976158142</v>
      </c>
      <c r="W32" s="208">
        <v>-0.8920000195503235</v>
      </c>
      <c r="X32" s="208">
        <v>-1.0700000524520874</v>
      </c>
      <c r="Y32" s="208">
        <v>-0.30399999022483826</v>
      </c>
      <c r="Z32" s="215">
        <f t="shared" si="0"/>
        <v>2.836916659027338</v>
      </c>
      <c r="AA32" s="151">
        <v>10.050000190734863</v>
      </c>
      <c r="AB32" s="152" t="s">
        <v>134</v>
      </c>
      <c r="AC32" s="2">
        <v>30</v>
      </c>
      <c r="AD32" s="151">
        <v>-1.3539999723434448</v>
      </c>
      <c r="AE32" s="254" t="s">
        <v>135</v>
      </c>
      <c r="AF32" s="1"/>
    </row>
    <row r="33" spans="1:32" ht="11.25" customHeight="1">
      <c r="A33" s="216">
        <v>31</v>
      </c>
      <c r="B33" s="208">
        <v>0.9129999876022339</v>
      </c>
      <c r="C33" s="208">
        <v>0.5139999985694885</v>
      </c>
      <c r="D33" s="208">
        <v>0.5139999985694885</v>
      </c>
      <c r="E33" s="208">
        <v>0.5770000219345093</v>
      </c>
      <c r="F33" s="208">
        <v>0.9340000152587891</v>
      </c>
      <c r="G33" s="208">
        <v>1.218000054359436</v>
      </c>
      <c r="H33" s="208">
        <v>1.805999994277954</v>
      </c>
      <c r="I33" s="208">
        <v>0.3569999933242798</v>
      </c>
      <c r="J33" s="208">
        <v>0.27300000190734863</v>
      </c>
      <c r="K33" s="208">
        <v>-0.010999999940395355</v>
      </c>
      <c r="L33" s="208">
        <v>0.1889999955892563</v>
      </c>
      <c r="M33" s="208">
        <v>-0.11500000208616257</v>
      </c>
      <c r="N33" s="208">
        <v>0.13600000739097595</v>
      </c>
      <c r="O33" s="208">
        <v>-0.09399999678134918</v>
      </c>
      <c r="P33" s="208">
        <v>-0.07400000095367432</v>
      </c>
      <c r="Q33" s="208">
        <v>-0.32499998807907104</v>
      </c>
      <c r="R33" s="208">
        <v>-0.27300000190734863</v>
      </c>
      <c r="S33" s="208">
        <v>-0.39899998903274536</v>
      </c>
      <c r="T33" s="208">
        <v>-1.0080000162124634</v>
      </c>
      <c r="U33" s="208">
        <v>-0.9340000152587891</v>
      </c>
      <c r="V33" s="208">
        <v>-0.7450000047683716</v>
      </c>
      <c r="W33" s="208">
        <v>-1.6160000562667847</v>
      </c>
      <c r="X33" s="208">
        <v>-2.309000015258789</v>
      </c>
      <c r="Y33" s="208">
        <v>-2.7179999351501465</v>
      </c>
      <c r="Z33" s="215">
        <f t="shared" si="0"/>
        <v>-0.13291666470468044</v>
      </c>
      <c r="AA33" s="151">
        <v>2.058000087738037</v>
      </c>
      <c r="AB33" s="152" t="s">
        <v>136</v>
      </c>
      <c r="AC33" s="2">
        <v>31</v>
      </c>
      <c r="AD33" s="151">
        <v>-2.9170000553131104</v>
      </c>
      <c r="AE33" s="254" t="s">
        <v>63</v>
      </c>
      <c r="AF33" s="1"/>
    </row>
    <row r="34" spans="1:32" ht="15" customHeight="1">
      <c r="A34" s="217" t="s">
        <v>10</v>
      </c>
      <c r="B34" s="218">
        <f aca="true" t="shared" si="1" ref="B34:Q34">AVERAGE(B3:B33)</f>
        <v>2.6895806380217113</v>
      </c>
      <c r="C34" s="218">
        <f t="shared" si="1"/>
        <v>2.642322609020818</v>
      </c>
      <c r="D34" s="218">
        <f t="shared" si="1"/>
        <v>2.4493226096514733</v>
      </c>
      <c r="E34" s="218">
        <f t="shared" si="1"/>
        <v>2.1603548642127746</v>
      </c>
      <c r="F34" s="218">
        <f t="shared" si="1"/>
        <v>1.9595161229372025</v>
      </c>
      <c r="G34" s="218">
        <f t="shared" si="1"/>
        <v>1.7797741851499003</v>
      </c>
      <c r="H34" s="218">
        <f t="shared" si="1"/>
        <v>3.015580631552204</v>
      </c>
      <c r="I34" s="218">
        <f t="shared" si="1"/>
        <v>5.3101612947160195</v>
      </c>
      <c r="J34" s="218">
        <f t="shared" si="1"/>
        <v>6.95925802473099</v>
      </c>
      <c r="K34" s="218">
        <f t="shared" si="1"/>
        <v>7.9252903396564145</v>
      </c>
      <c r="L34" s="218">
        <f t="shared" si="1"/>
        <v>8.60674190088626</v>
      </c>
      <c r="M34" s="218">
        <f t="shared" si="1"/>
        <v>8.697774241287862</v>
      </c>
      <c r="N34" s="218">
        <f t="shared" si="1"/>
        <v>8.59341935092403</v>
      </c>
      <c r="O34" s="218">
        <f t="shared" si="1"/>
        <v>8.388387098908424</v>
      </c>
      <c r="P34" s="218">
        <f t="shared" si="1"/>
        <v>7.746677321772421</v>
      </c>
      <c r="Q34" s="218">
        <f t="shared" si="1"/>
        <v>7.0685806755096685</v>
      </c>
      <c r="R34" s="218">
        <f>AVERAGE(R3:R33)</f>
        <v>5.94770969306269</v>
      </c>
      <c r="S34" s="218">
        <f aca="true" t="shared" si="2" ref="S34:Y34">AVERAGE(S3:S33)</f>
        <v>4.456999980033405</v>
      </c>
      <c r="T34" s="218">
        <f t="shared" si="2"/>
        <v>3.5855483879004755</v>
      </c>
      <c r="U34" s="218">
        <f t="shared" si="2"/>
        <v>3.1630322775773463</v>
      </c>
      <c r="V34" s="218">
        <f t="shared" si="2"/>
        <v>2.943129043545454</v>
      </c>
      <c r="W34" s="218">
        <f t="shared" si="2"/>
        <v>2.672741940425288</v>
      </c>
      <c r="X34" s="218">
        <f t="shared" si="2"/>
        <v>2.441548394219529</v>
      </c>
      <c r="Y34" s="218">
        <f t="shared" si="2"/>
        <v>2.36103225763767</v>
      </c>
      <c r="Z34" s="218">
        <f>AVERAGE(B3:Y33)</f>
        <v>4.731853495139168</v>
      </c>
      <c r="AA34" s="219">
        <f>(AVERAGE(最高))</f>
        <v>10.465000060296827</v>
      </c>
      <c r="AB34" s="220"/>
      <c r="AC34" s="221"/>
      <c r="AD34" s="219">
        <f>(AVERAGE(最低))</f>
        <v>-0.1791612973977481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2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17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19.110000610351562</v>
      </c>
      <c r="C46" s="3">
        <v>21</v>
      </c>
      <c r="D46" s="159" t="s">
        <v>117</v>
      </c>
      <c r="E46" s="198"/>
      <c r="F46" s="156"/>
      <c r="G46" s="157">
        <v>9</v>
      </c>
      <c r="H46" s="3" t="s">
        <v>94</v>
      </c>
      <c r="I46" s="256" t="s">
        <v>137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4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-3.2320001125335693</v>
      </c>
      <c r="C3" s="208">
        <v>-3.6619999408721924</v>
      </c>
      <c r="D3" s="208">
        <v>-3.5889999866485596</v>
      </c>
      <c r="E3" s="208">
        <v>-3.9769999980926514</v>
      </c>
      <c r="F3" s="208">
        <v>-3.8929998874664307</v>
      </c>
      <c r="G3" s="208">
        <v>-3.8299999237060547</v>
      </c>
      <c r="H3" s="208">
        <v>-1.5959999561309814</v>
      </c>
      <c r="I3" s="208">
        <v>2.0169999599456787</v>
      </c>
      <c r="J3" s="208">
        <v>4.224999904632568</v>
      </c>
      <c r="K3" s="208">
        <v>5.823999881744385</v>
      </c>
      <c r="L3" s="208">
        <v>7.289999961853027</v>
      </c>
      <c r="M3" s="208">
        <v>4.11899995803833</v>
      </c>
      <c r="N3" s="208">
        <v>6.339000225067139</v>
      </c>
      <c r="O3" s="208">
        <v>7.059999942779541</v>
      </c>
      <c r="P3" s="208">
        <v>7.829999923706055</v>
      </c>
      <c r="Q3" s="208">
        <v>6.854000091552734</v>
      </c>
      <c r="R3" s="208">
        <v>5.296000003814697</v>
      </c>
      <c r="S3" s="208">
        <v>2.247999906539917</v>
      </c>
      <c r="T3" s="208">
        <v>0.871999979019165</v>
      </c>
      <c r="U3" s="208">
        <v>0.03099999949336052</v>
      </c>
      <c r="V3" s="208">
        <v>-0.335999995470047</v>
      </c>
      <c r="W3" s="208">
        <v>-0.5040000081062317</v>
      </c>
      <c r="X3" s="208">
        <v>-0.0949999988079071</v>
      </c>
      <c r="Y3" s="208">
        <v>-0.2939999997615814</v>
      </c>
      <c r="Z3" s="215">
        <f aca="true" t="shared" si="0" ref="Z3:Z32">AVERAGE(B3:Y3)</f>
        <v>1.4582083304412663</v>
      </c>
      <c r="AA3" s="151">
        <v>8.699999809265137</v>
      </c>
      <c r="AB3" s="152" t="s">
        <v>138</v>
      </c>
      <c r="AC3" s="2">
        <v>1</v>
      </c>
      <c r="AD3" s="151">
        <v>-4.197000026702881</v>
      </c>
      <c r="AE3" s="254" t="s">
        <v>139</v>
      </c>
      <c r="AF3" s="1"/>
    </row>
    <row r="4" spans="1:32" ht="11.25" customHeight="1">
      <c r="A4" s="216">
        <v>2</v>
      </c>
      <c r="B4" s="208">
        <v>-0.49300000071525574</v>
      </c>
      <c r="C4" s="208">
        <v>-0.9240000247955322</v>
      </c>
      <c r="D4" s="208">
        <v>-0.703000009059906</v>
      </c>
      <c r="E4" s="208">
        <v>-0.7450000047683716</v>
      </c>
      <c r="F4" s="208">
        <v>-0.7450000047683716</v>
      </c>
      <c r="G4" s="208">
        <v>-0.3779999911785126</v>
      </c>
      <c r="H4" s="208">
        <v>2.2170000076293945</v>
      </c>
      <c r="I4" s="208">
        <v>7.869999885559082</v>
      </c>
      <c r="J4" s="208">
        <v>10.109999656677246</v>
      </c>
      <c r="K4" s="208">
        <v>11.350000381469727</v>
      </c>
      <c r="L4" s="208">
        <v>11.130000114440918</v>
      </c>
      <c r="M4" s="208">
        <v>12.289999961853027</v>
      </c>
      <c r="N4" s="208">
        <v>11.899999618530273</v>
      </c>
      <c r="O4" s="208">
        <v>11.380000114440918</v>
      </c>
      <c r="P4" s="208">
        <v>11.380000114440918</v>
      </c>
      <c r="Q4" s="208">
        <v>11.65999984741211</v>
      </c>
      <c r="R4" s="208">
        <v>10.850000381469727</v>
      </c>
      <c r="S4" s="209">
        <v>8.390000343322754</v>
      </c>
      <c r="T4" s="208">
        <v>7.099999904632568</v>
      </c>
      <c r="U4" s="208">
        <v>7.760000228881836</v>
      </c>
      <c r="V4" s="208">
        <v>9.449999809265137</v>
      </c>
      <c r="W4" s="208">
        <v>9.170000076293945</v>
      </c>
      <c r="X4" s="208">
        <v>10.010000228881836</v>
      </c>
      <c r="Y4" s="208">
        <v>9.90999984741211</v>
      </c>
      <c r="Z4" s="215">
        <f t="shared" si="0"/>
        <v>7.080791686971982</v>
      </c>
      <c r="AA4" s="151">
        <v>14.050000190734863</v>
      </c>
      <c r="AB4" s="152" t="s">
        <v>119</v>
      </c>
      <c r="AC4" s="2">
        <v>2</v>
      </c>
      <c r="AD4" s="151">
        <v>-1.0180000066757202</v>
      </c>
      <c r="AE4" s="254" t="s">
        <v>140</v>
      </c>
      <c r="AF4" s="1"/>
    </row>
    <row r="5" spans="1:32" ht="11.25" customHeight="1">
      <c r="A5" s="216">
        <v>3</v>
      </c>
      <c r="B5" s="208">
        <v>9.170000076293945</v>
      </c>
      <c r="C5" s="208">
        <v>10.319999694824219</v>
      </c>
      <c r="D5" s="208">
        <v>10.59000015258789</v>
      </c>
      <c r="E5" s="208">
        <v>10.710000038146973</v>
      </c>
      <c r="F5" s="208">
        <v>10.8100004196167</v>
      </c>
      <c r="G5" s="208">
        <v>10.800000190734863</v>
      </c>
      <c r="H5" s="208">
        <v>11.199999809265137</v>
      </c>
      <c r="I5" s="208">
        <v>12.1899995803833</v>
      </c>
      <c r="J5" s="208">
        <v>14.5600004196167</v>
      </c>
      <c r="K5" s="208">
        <v>15.210000038146973</v>
      </c>
      <c r="L5" s="208">
        <v>18.280000686645508</v>
      </c>
      <c r="M5" s="208">
        <v>18.6200008392334</v>
      </c>
      <c r="N5" s="208">
        <v>9.380000114440918</v>
      </c>
      <c r="O5" s="208">
        <v>8.630000114440918</v>
      </c>
      <c r="P5" s="208">
        <v>9.359999656677246</v>
      </c>
      <c r="Q5" s="208">
        <v>7.980000019073486</v>
      </c>
      <c r="R5" s="208">
        <v>5.515999794006348</v>
      </c>
      <c r="S5" s="208">
        <v>4.359000205993652</v>
      </c>
      <c r="T5" s="208">
        <v>3.8970000743865967</v>
      </c>
      <c r="U5" s="208">
        <v>3.7290000915527344</v>
      </c>
      <c r="V5" s="208">
        <v>3.3399999141693115</v>
      </c>
      <c r="W5" s="208">
        <v>3.140000104904175</v>
      </c>
      <c r="X5" s="208">
        <v>2.9619998931884766</v>
      </c>
      <c r="Y5" s="208">
        <v>3.3610000610351562</v>
      </c>
      <c r="Z5" s="215">
        <f t="shared" si="0"/>
        <v>9.088083416223526</v>
      </c>
      <c r="AA5" s="151">
        <v>18.920000076293945</v>
      </c>
      <c r="AB5" s="152" t="s">
        <v>141</v>
      </c>
      <c r="AC5" s="2">
        <v>3</v>
      </c>
      <c r="AD5" s="151">
        <v>2.825000047683716</v>
      </c>
      <c r="AE5" s="254" t="s">
        <v>142</v>
      </c>
      <c r="AF5" s="1"/>
    </row>
    <row r="6" spans="1:32" ht="11.25" customHeight="1">
      <c r="A6" s="216">
        <v>4</v>
      </c>
      <c r="B6" s="208">
        <v>2.825000047683716</v>
      </c>
      <c r="C6" s="208">
        <v>2.4159998893737793</v>
      </c>
      <c r="D6" s="208">
        <v>3.2880001068115234</v>
      </c>
      <c r="E6" s="208">
        <v>1.9950000047683716</v>
      </c>
      <c r="F6" s="208">
        <v>2.8570001125335693</v>
      </c>
      <c r="G6" s="208">
        <v>3.0460000038146973</v>
      </c>
      <c r="H6" s="208">
        <v>4.234000205993652</v>
      </c>
      <c r="I6" s="208">
        <v>6.695000171661377</v>
      </c>
      <c r="J6" s="208">
        <v>7.809999942779541</v>
      </c>
      <c r="K6" s="208">
        <v>9.59000015258789</v>
      </c>
      <c r="L6" s="208">
        <v>10.300000190734863</v>
      </c>
      <c r="M6" s="208">
        <v>11.350000381469727</v>
      </c>
      <c r="N6" s="208">
        <v>11.90999984741211</v>
      </c>
      <c r="O6" s="208">
        <v>12.050000190734863</v>
      </c>
      <c r="P6" s="208">
        <v>11.520000457763672</v>
      </c>
      <c r="Q6" s="208">
        <v>9.449999809265137</v>
      </c>
      <c r="R6" s="208">
        <v>8.239999771118164</v>
      </c>
      <c r="S6" s="208">
        <v>6.408999919891357</v>
      </c>
      <c r="T6" s="208">
        <v>4.232999801635742</v>
      </c>
      <c r="U6" s="208">
        <v>2.4570000171661377</v>
      </c>
      <c r="V6" s="208">
        <v>1.6269999742507935</v>
      </c>
      <c r="W6" s="208">
        <v>2.372999906539917</v>
      </c>
      <c r="X6" s="208">
        <v>1.4800000190734863</v>
      </c>
      <c r="Y6" s="208">
        <v>1.5750000476837158</v>
      </c>
      <c r="Z6" s="215">
        <f t="shared" si="0"/>
        <v>5.8220833738644915</v>
      </c>
      <c r="AA6" s="151">
        <v>13</v>
      </c>
      <c r="AB6" s="152" t="s">
        <v>143</v>
      </c>
      <c r="AC6" s="2">
        <v>4</v>
      </c>
      <c r="AD6" s="151">
        <v>1.2599999904632568</v>
      </c>
      <c r="AE6" s="254" t="s">
        <v>144</v>
      </c>
      <c r="AF6" s="1"/>
    </row>
    <row r="7" spans="1:32" ht="11.25" customHeight="1">
      <c r="A7" s="216">
        <v>5</v>
      </c>
      <c r="B7" s="208">
        <v>0.9760000109672546</v>
      </c>
      <c r="C7" s="208">
        <v>1.218000054359436</v>
      </c>
      <c r="D7" s="208">
        <v>1.6380000114440918</v>
      </c>
      <c r="E7" s="208">
        <v>0.5979999899864197</v>
      </c>
      <c r="F7" s="208">
        <v>0.3779999911785126</v>
      </c>
      <c r="G7" s="208">
        <v>1.4390000104904175</v>
      </c>
      <c r="H7" s="208">
        <v>5.947999954223633</v>
      </c>
      <c r="I7" s="208">
        <v>9.239999771118164</v>
      </c>
      <c r="J7" s="208">
        <v>11.300000190734863</v>
      </c>
      <c r="K7" s="208">
        <v>12.289999961853027</v>
      </c>
      <c r="L7" s="208">
        <v>13.229999542236328</v>
      </c>
      <c r="M7" s="208">
        <v>14.40999984741211</v>
      </c>
      <c r="N7" s="208">
        <v>16.290000915527344</v>
      </c>
      <c r="O7" s="208">
        <v>16.360000610351562</v>
      </c>
      <c r="P7" s="208">
        <v>17.15999984741211</v>
      </c>
      <c r="Q7" s="208">
        <v>14.770000457763672</v>
      </c>
      <c r="R7" s="208">
        <v>13.390000343322754</v>
      </c>
      <c r="S7" s="208">
        <v>11.260000228881836</v>
      </c>
      <c r="T7" s="208">
        <v>11.069999694824219</v>
      </c>
      <c r="U7" s="208">
        <v>10.359999656677246</v>
      </c>
      <c r="V7" s="208">
        <v>10.329999923706055</v>
      </c>
      <c r="W7" s="208">
        <v>10.279999732971191</v>
      </c>
      <c r="X7" s="208">
        <v>9.619999885559082</v>
      </c>
      <c r="Y7" s="208">
        <v>7.360000133514404</v>
      </c>
      <c r="Z7" s="215">
        <f t="shared" si="0"/>
        <v>9.204791698604822</v>
      </c>
      <c r="AA7" s="151">
        <v>17.559999465942383</v>
      </c>
      <c r="AB7" s="152" t="s">
        <v>145</v>
      </c>
      <c r="AC7" s="2">
        <v>5</v>
      </c>
      <c r="AD7" s="151">
        <v>0.2619999945163727</v>
      </c>
      <c r="AE7" s="254" t="s">
        <v>146</v>
      </c>
      <c r="AF7" s="1"/>
    </row>
    <row r="8" spans="1:32" ht="11.25" customHeight="1">
      <c r="A8" s="216">
        <v>6</v>
      </c>
      <c r="B8" s="208">
        <v>5.894000053405762</v>
      </c>
      <c r="C8" s="208">
        <v>5.7779998779296875</v>
      </c>
      <c r="D8" s="208">
        <v>5.368000030517578</v>
      </c>
      <c r="E8" s="208">
        <v>5.3470001220703125</v>
      </c>
      <c r="F8" s="208">
        <v>5.084000110626221</v>
      </c>
      <c r="G8" s="208">
        <v>4.915999889373779</v>
      </c>
      <c r="H8" s="208">
        <v>8.649999618530273</v>
      </c>
      <c r="I8" s="208">
        <v>12.369999885559082</v>
      </c>
      <c r="J8" s="208">
        <v>15.600000381469727</v>
      </c>
      <c r="K8" s="208">
        <v>14.619999885559082</v>
      </c>
      <c r="L8" s="208">
        <v>13.390000343322754</v>
      </c>
      <c r="M8" s="208">
        <v>14.270000457763672</v>
      </c>
      <c r="N8" s="208">
        <v>13.520000457763672</v>
      </c>
      <c r="O8" s="208">
        <v>12.819999694824219</v>
      </c>
      <c r="P8" s="208">
        <v>12.90999984741211</v>
      </c>
      <c r="Q8" s="208">
        <v>11.899999618530273</v>
      </c>
      <c r="R8" s="208">
        <v>10.949999809265137</v>
      </c>
      <c r="S8" s="208">
        <v>9.619999885559082</v>
      </c>
      <c r="T8" s="208">
        <v>8.59000015258789</v>
      </c>
      <c r="U8" s="208">
        <v>8.850000381469727</v>
      </c>
      <c r="V8" s="208">
        <v>9.229999542236328</v>
      </c>
      <c r="W8" s="208">
        <v>10.069999694824219</v>
      </c>
      <c r="X8" s="208">
        <v>10.380000114440918</v>
      </c>
      <c r="Y8" s="208">
        <v>10.149999618530273</v>
      </c>
      <c r="Z8" s="215">
        <f t="shared" si="0"/>
        <v>10.011541644732157</v>
      </c>
      <c r="AA8" s="151">
        <v>16.200000762939453</v>
      </c>
      <c r="AB8" s="152" t="s">
        <v>121</v>
      </c>
      <c r="AC8" s="2">
        <v>6</v>
      </c>
      <c r="AD8" s="151">
        <v>4.599999904632568</v>
      </c>
      <c r="AE8" s="254" t="s">
        <v>147</v>
      </c>
      <c r="AF8" s="1"/>
    </row>
    <row r="9" spans="1:32" ht="11.25" customHeight="1">
      <c r="A9" s="216">
        <v>7</v>
      </c>
      <c r="B9" s="208">
        <v>10.319999694824219</v>
      </c>
      <c r="C9" s="208">
        <v>8.420000076293945</v>
      </c>
      <c r="D9" s="208">
        <v>9.760000228881836</v>
      </c>
      <c r="E9" s="208">
        <v>9.600000381469727</v>
      </c>
      <c r="F9" s="208">
        <v>8.630000114440918</v>
      </c>
      <c r="G9" s="208">
        <v>7.980000019073486</v>
      </c>
      <c r="H9" s="208">
        <v>9.979999542236328</v>
      </c>
      <c r="I9" s="208">
        <v>12.640000343322754</v>
      </c>
      <c r="J9" s="208">
        <v>12</v>
      </c>
      <c r="K9" s="208">
        <v>13.989999771118164</v>
      </c>
      <c r="L9" s="208">
        <v>14.760000228881836</v>
      </c>
      <c r="M9" s="208">
        <v>15.010000228881836</v>
      </c>
      <c r="N9" s="208">
        <v>14.420000076293945</v>
      </c>
      <c r="O9" s="208">
        <v>14.369999885559082</v>
      </c>
      <c r="P9" s="208">
        <v>12.890000343322754</v>
      </c>
      <c r="Q9" s="208">
        <v>11.359999656677246</v>
      </c>
      <c r="R9" s="208">
        <v>10.3100004196167</v>
      </c>
      <c r="S9" s="208">
        <v>8.90999984741211</v>
      </c>
      <c r="T9" s="208">
        <v>8.149999618530273</v>
      </c>
      <c r="U9" s="208">
        <v>8.0600004196167</v>
      </c>
      <c r="V9" s="208">
        <v>8.039999961853027</v>
      </c>
      <c r="W9" s="208">
        <v>7.809999942779541</v>
      </c>
      <c r="X9" s="208">
        <v>7.25</v>
      </c>
      <c r="Y9" s="208">
        <v>8.069999694824219</v>
      </c>
      <c r="Z9" s="215">
        <f t="shared" si="0"/>
        <v>10.53041668732961</v>
      </c>
      <c r="AA9" s="151">
        <v>15.289999961853027</v>
      </c>
      <c r="AB9" s="152" t="s">
        <v>148</v>
      </c>
      <c r="AC9" s="2">
        <v>7</v>
      </c>
      <c r="AD9" s="151">
        <v>7.010000228881836</v>
      </c>
      <c r="AE9" s="254" t="s">
        <v>149</v>
      </c>
      <c r="AF9" s="1"/>
    </row>
    <row r="10" spans="1:32" ht="11.25" customHeight="1">
      <c r="A10" s="216">
        <v>8</v>
      </c>
      <c r="B10" s="208">
        <v>8.699999809265137</v>
      </c>
      <c r="C10" s="208">
        <v>9.800000190734863</v>
      </c>
      <c r="D10" s="208">
        <v>9.319999694824219</v>
      </c>
      <c r="E10" s="208">
        <v>9.460000038146973</v>
      </c>
      <c r="F10" s="208">
        <v>9.449999809265137</v>
      </c>
      <c r="G10" s="208">
        <v>9.979999542236328</v>
      </c>
      <c r="H10" s="208">
        <v>10.170000076293945</v>
      </c>
      <c r="I10" s="208">
        <v>10.930000305175781</v>
      </c>
      <c r="J10" s="208">
        <v>13</v>
      </c>
      <c r="K10" s="208">
        <v>14.529999732971191</v>
      </c>
      <c r="L10" s="208">
        <v>15.869999885559082</v>
      </c>
      <c r="M10" s="208">
        <v>17.860000610351562</v>
      </c>
      <c r="N10" s="208">
        <v>16.059999465942383</v>
      </c>
      <c r="O10" s="208">
        <v>16.010000228881836</v>
      </c>
      <c r="P10" s="208">
        <v>15.359999656677246</v>
      </c>
      <c r="Q10" s="208">
        <v>14.199999809265137</v>
      </c>
      <c r="R10" s="208">
        <v>13.4399995803833</v>
      </c>
      <c r="S10" s="208">
        <v>11.850000381469727</v>
      </c>
      <c r="T10" s="208">
        <v>11.34000015258789</v>
      </c>
      <c r="U10" s="208">
        <v>10.350000381469727</v>
      </c>
      <c r="V10" s="208">
        <v>9.40999984741211</v>
      </c>
      <c r="W10" s="208">
        <v>9.520000457763672</v>
      </c>
      <c r="X10" s="208">
        <v>8.75</v>
      </c>
      <c r="Y10" s="208">
        <v>8.5600004196167</v>
      </c>
      <c r="Z10" s="215">
        <f t="shared" si="0"/>
        <v>11.830000003178915</v>
      </c>
      <c r="AA10" s="151">
        <v>17.8700008392334</v>
      </c>
      <c r="AB10" s="152" t="s">
        <v>42</v>
      </c>
      <c r="AC10" s="2">
        <v>8</v>
      </c>
      <c r="AD10" s="151">
        <v>7.980000019073486</v>
      </c>
      <c r="AE10" s="254" t="s">
        <v>150</v>
      </c>
      <c r="AF10" s="1"/>
    </row>
    <row r="11" spans="1:32" ht="11.25" customHeight="1">
      <c r="A11" s="216">
        <v>9</v>
      </c>
      <c r="B11" s="208">
        <v>8.609999656677246</v>
      </c>
      <c r="C11" s="208">
        <v>9.210000038146973</v>
      </c>
      <c r="D11" s="208">
        <v>10.279999732971191</v>
      </c>
      <c r="E11" s="208">
        <v>11.479999542236328</v>
      </c>
      <c r="F11" s="208">
        <v>12.09000015258789</v>
      </c>
      <c r="G11" s="208">
        <v>11.960000038146973</v>
      </c>
      <c r="H11" s="208">
        <v>13.260000228881836</v>
      </c>
      <c r="I11" s="208">
        <v>14.109999656677246</v>
      </c>
      <c r="J11" s="208">
        <v>15.119999885559082</v>
      </c>
      <c r="K11" s="208">
        <v>17.200000762939453</v>
      </c>
      <c r="L11" s="208">
        <v>17.31999969482422</v>
      </c>
      <c r="M11" s="208">
        <v>17.219999313354492</v>
      </c>
      <c r="N11" s="208">
        <v>16.170000076293945</v>
      </c>
      <c r="O11" s="208">
        <v>17.059999465942383</v>
      </c>
      <c r="P11" s="208">
        <v>16.219999313354492</v>
      </c>
      <c r="Q11" s="208">
        <v>15.020000457763672</v>
      </c>
      <c r="R11" s="208">
        <v>14.470000267028809</v>
      </c>
      <c r="S11" s="208">
        <v>12.649999618530273</v>
      </c>
      <c r="T11" s="208">
        <v>11.069999694824219</v>
      </c>
      <c r="U11" s="208">
        <v>10.850000381469727</v>
      </c>
      <c r="V11" s="208">
        <v>12</v>
      </c>
      <c r="W11" s="208">
        <v>11.789999961853027</v>
      </c>
      <c r="X11" s="208">
        <v>11.229999542236328</v>
      </c>
      <c r="Y11" s="208">
        <v>12.3100004196167</v>
      </c>
      <c r="Z11" s="215">
        <f t="shared" si="0"/>
        <v>13.279166579246521</v>
      </c>
      <c r="AA11" s="151">
        <v>18.31999969482422</v>
      </c>
      <c r="AB11" s="152" t="s">
        <v>151</v>
      </c>
      <c r="AC11" s="2">
        <v>9</v>
      </c>
      <c r="AD11" s="151">
        <v>8.359999656677246</v>
      </c>
      <c r="AE11" s="254" t="s">
        <v>152</v>
      </c>
      <c r="AF11" s="1"/>
    </row>
    <row r="12" spans="1:32" ht="11.25" customHeight="1">
      <c r="A12" s="224">
        <v>10</v>
      </c>
      <c r="B12" s="210">
        <v>12.699999809265137</v>
      </c>
      <c r="C12" s="210">
        <v>12</v>
      </c>
      <c r="D12" s="210">
        <v>10.960000038146973</v>
      </c>
      <c r="E12" s="210">
        <v>10.8100004196167</v>
      </c>
      <c r="F12" s="210">
        <v>10.649999618530273</v>
      </c>
      <c r="G12" s="210">
        <v>10.449999809265137</v>
      </c>
      <c r="H12" s="210">
        <v>12.930000305175781</v>
      </c>
      <c r="I12" s="210">
        <v>14.920000076293945</v>
      </c>
      <c r="J12" s="210">
        <v>16.200000762939453</v>
      </c>
      <c r="K12" s="210">
        <v>16.510000228881836</v>
      </c>
      <c r="L12" s="210">
        <v>18.260000228881836</v>
      </c>
      <c r="M12" s="210">
        <v>18.450000762939453</v>
      </c>
      <c r="N12" s="210">
        <v>18.56999969482422</v>
      </c>
      <c r="O12" s="210">
        <v>17.479999542236328</v>
      </c>
      <c r="P12" s="210">
        <v>16.899999618530273</v>
      </c>
      <c r="Q12" s="210">
        <v>15.479999542236328</v>
      </c>
      <c r="R12" s="210">
        <v>14.40999984741211</v>
      </c>
      <c r="S12" s="210">
        <v>13.4399995803833</v>
      </c>
      <c r="T12" s="210">
        <v>12.470000267028809</v>
      </c>
      <c r="U12" s="210">
        <v>11.819999694824219</v>
      </c>
      <c r="V12" s="210">
        <v>13.40999984741211</v>
      </c>
      <c r="W12" s="210">
        <v>12.8100004196167</v>
      </c>
      <c r="X12" s="210">
        <v>11.569999694824219</v>
      </c>
      <c r="Y12" s="210">
        <v>10.800000190734863</v>
      </c>
      <c r="Z12" s="225">
        <f t="shared" si="0"/>
        <v>13.916666666666666</v>
      </c>
      <c r="AA12" s="157">
        <v>19.219999313354492</v>
      </c>
      <c r="AB12" s="211" t="s">
        <v>153</v>
      </c>
      <c r="AC12" s="212">
        <v>10</v>
      </c>
      <c r="AD12" s="157">
        <v>10.1899995803833</v>
      </c>
      <c r="AE12" s="255" t="s">
        <v>154</v>
      </c>
      <c r="AF12" s="1"/>
    </row>
    <row r="13" spans="1:32" ht="11.25" customHeight="1">
      <c r="A13" s="216">
        <v>11</v>
      </c>
      <c r="B13" s="208">
        <v>11.6899995803833</v>
      </c>
      <c r="C13" s="208">
        <v>12.0600004196167</v>
      </c>
      <c r="D13" s="208">
        <v>13.029999732971191</v>
      </c>
      <c r="E13" s="208">
        <v>12.84000015258789</v>
      </c>
      <c r="F13" s="208">
        <v>12.5</v>
      </c>
      <c r="G13" s="208">
        <v>13.430000305175781</v>
      </c>
      <c r="H13" s="208">
        <v>14.229999542236328</v>
      </c>
      <c r="I13" s="208">
        <v>16.09000015258789</v>
      </c>
      <c r="J13" s="208">
        <v>16.459999084472656</v>
      </c>
      <c r="K13" s="208">
        <v>17.739999771118164</v>
      </c>
      <c r="L13" s="208">
        <v>18.209999084472656</v>
      </c>
      <c r="M13" s="208">
        <v>18.25</v>
      </c>
      <c r="N13" s="208">
        <v>18.700000762939453</v>
      </c>
      <c r="O13" s="208">
        <v>17.040000915527344</v>
      </c>
      <c r="P13" s="208">
        <v>16.649999618530273</v>
      </c>
      <c r="Q13" s="208">
        <v>15.119999885559082</v>
      </c>
      <c r="R13" s="208">
        <v>14.949999809265137</v>
      </c>
      <c r="S13" s="208">
        <v>13.970000267028809</v>
      </c>
      <c r="T13" s="208">
        <v>14.100000381469727</v>
      </c>
      <c r="U13" s="208">
        <v>14.220000267028809</v>
      </c>
      <c r="V13" s="208">
        <v>14.479999542236328</v>
      </c>
      <c r="W13" s="208">
        <v>14.65999984741211</v>
      </c>
      <c r="X13" s="208">
        <v>14.420000076293945</v>
      </c>
      <c r="Y13" s="208">
        <v>12.90999984741211</v>
      </c>
      <c r="Z13" s="215">
        <f t="shared" si="0"/>
        <v>14.90624996026357</v>
      </c>
      <c r="AA13" s="151">
        <v>19.5</v>
      </c>
      <c r="AB13" s="152" t="s">
        <v>52</v>
      </c>
      <c r="AC13" s="2">
        <v>11</v>
      </c>
      <c r="AD13" s="151">
        <v>10.609999656677246</v>
      </c>
      <c r="AE13" s="254" t="s">
        <v>155</v>
      </c>
      <c r="AF13" s="1"/>
    </row>
    <row r="14" spans="1:32" ht="11.25" customHeight="1">
      <c r="A14" s="216">
        <v>12</v>
      </c>
      <c r="B14" s="208">
        <v>12.180000305175781</v>
      </c>
      <c r="C14" s="208">
        <v>11.619999885559082</v>
      </c>
      <c r="D14" s="208">
        <v>11.039999961853027</v>
      </c>
      <c r="E14" s="208">
        <v>10.5</v>
      </c>
      <c r="F14" s="208">
        <v>10.020000457763672</v>
      </c>
      <c r="G14" s="208">
        <v>12.140000343322754</v>
      </c>
      <c r="H14" s="208">
        <v>14.390000343322754</v>
      </c>
      <c r="I14" s="208">
        <v>16.780000686645508</v>
      </c>
      <c r="J14" s="208">
        <v>18.399999618530273</v>
      </c>
      <c r="K14" s="208">
        <v>20.690000534057617</v>
      </c>
      <c r="L14" s="208">
        <v>18.360000610351562</v>
      </c>
      <c r="M14" s="208">
        <v>17.270000457763672</v>
      </c>
      <c r="N14" s="208">
        <v>14.760000228881836</v>
      </c>
      <c r="O14" s="208">
        <v>15.180000305175781</v>
      </c>
      <c r="P14" s="208">
        <v>17.450000762939453</v>
      </c>
      <c r="Q14" s="208">
        <v>18.540000915527344</v>
      </c>
      <c r="R14" s="208">
        <v>17.719999313354492</v>
      </c>
      <c r="S14" s="208">
        <v>17.15999984741211</v>
      </c>
      <c r="T14" s="208">
        <v>11.600000381469727</v>
      </c>
      <c r="U14" s="208">
        <v>10.369999885559082</v>
      </c>
      <c r="V14" s="208">
        <v>9.6899995803833</v>
      </c>
      <c r="W14" s="208">
        <v>7.769999980926514</v>
      </c>
      <c r="X14" s="208">
        <v>7.800000190734863</v>
      </c>
      <c r="Y14" s="208">
        <v>6.8420000076293945</v>
      </c>
      <c r="Z14" s="215">
        <f t="shared" si="0"/>
        <v>13.678000191847483</v>
      </c>
      <c r="AA14" s="151">
        <v>20.989999771118164</v>
      </c>
      <c r="AB14" s="152" t="s">
        <v>156</v>
      </c>
      <c r="AC14" s="2">
        <v>12</v>
      </c>
      <c r="AD14" s="151">
        <v>6.810999870300293</v>
      </c>
      <c r="AE14" s="254" t="s">
        <v>72</v>
      </c>
      <c r="AF14" s="1"/>
    </row>
    <row r="15" spans="1:32" ht="11.25" customHeight="1">
      <c r="A15" s="216">
        <v>13</v>
      </c>
      <c r="B15" s="208">
        <v>6.474999904632568</v>
      </c>
      <c r="C15" s="208">
        <v>5.571000099182129</v>
      </c>
      <c r="D15" s="208">
        <v>6.191999912261963</v>
      </c>
      <c r="E15" s="208">
        <v>5.13100004196167</v>
      </c>
      <c r="F15" s="208">
        <v>4.994999885559082</v>
      </c>
      <c r="G15" s="208">
        <v>5.824999809265137</v>
      </c>
      <c r="H15" s="208">
        <v>8.199999809265137</v>
      </c>
      <c r="I15" s="208">
        <v>11.40999984741211</v>
      </c>
      <c r="J15" s="208">
        <v>13.670000076293945</v>
      </c>
      <c r="K15" s="208">
        <v>14.8100004196167</v>
      </c>
      <c r="L15" s="208">
        <v>17.100000381469727</v>
      </c>
      <c r="M15" s="208">
        <v>14.569999694824219</v>
      </c>
      <c r="N15" s="208">
        <v>14.710000038146973</v>
      </c>
      <c r="O15" s="208">
        <v>14.800000190734863</v>
      </c>
      <c r="P15" s="208">
        <v>14.40999984741211</v>
      </c>
      <c r="Q15" s="208">
        <v>13.100000381469727</v>
      </c>
      <c r="R15" s="208">
        <v>12.270000457763672</v>
      </c>
      <c r="S15" s="208">
        <v>10.479999542236328</v>
      </c>
      <c r="T15" s="208">
        <v>9.0600004196167</v>
      </c>
      <c r="U15" s="208">
        <v>8.109999656677246</v>
      </c>
      <c r="V15" s="208">
        <v>7.53000020980835</v>
      </c>
      <c r="W15" s="208">
        <v>7.360000133514404</v>
      </c>
      <c r="X15" s="208">
        <v>6.96999979019165</v>
      </c>
      <c r="Y15" s="208">
        <v>6.948999881744385</v>
      </c>
      <c r="Z15" s="215">
        <f t="shared" si="0"/>
        <v>9.987416684627533</v>
      </c>
      <c r="AA15" s="151">
        <v>17.6200008392334</v>
      </c>
      <c r="AB15" s="152" t="s">
        <v>157</v>
      </c>
      <c r="AC15" s="2">
        <v>13</v>
      </c>
      <c r="AD15" s="151">
        <v>4.3429999351501465</v>
      </c>
      <c r="AE15" s="254" t="s">
        <v>158</v>
      </c>
      <c r="AF15" s="1"/>
    </row>
    <row r="16" spans="1:32" ht="11.25" customHeight="1">
      <c r="A16" s="216">
        <v>14</v>
      </c>
      <c r="B16" s="208">
        <v>6.9070000648498535</v>
      </c>
      <c r="C16" s="208">
        <v>6.434000015258789</v>
      </c>
      <c r="D16" s="208">
        <v>6.034999847412109</v>
      </c>
      <c r="E16" s="208">
        <v>5.730000019073486</v>
      </c>
      <c r="F16" s="208">
        <v>5.4679999351501465</v>
      </c>
      <c r="G16" s="208">
        <v>6.130000114440918</v>
      </c>
      <c r="H16" s="208">
        <v>9.09000015258789</v>
      </c>
      <c r="I16" s="208">
        <v>13.550000190734863</v>
      </c>
      <c r="J16" s="208">
        <v>14.289999961853027</v>
      </c>
      <c r="K16" s="208">
        <v>15.119999885559082</v>
      </c>
      <c r="L16" s="208">
        <v>14.079999923706055</v>
      </c>
      <c r="M16" s="208">
        <v>14.369999885559082</v>
      </c>
      <c r="N16" s="208">
        <v>15.739999771118164</v>
      </c>
      <c r="O16" s="208">
        <v>15.90999984741211</v>
      </c>
      <c r="P16" s="208">
        <v>14.289999961853027</v>
      </c>
      <c r="Q16" s="208">
        <v>13.680000305175781</v>
      </c>
      <c r="R16" s="208">
        <v>13.800000190734863</v>
      </c>
      <c r="S16" s="208">
        <v>13.579999923706055</v>
      </c>
      <c r="T16" s="208">
        <v>12.380000114440918</v>
      </c>
      <c r="U16" s="208">
        <v>11.789999961853027</v>
      </c>
      <c r="V16" s="208">
        <v>11.260000228881836</v>
      </c>
      <c r="W16" s="208">
        <v>10.069999694824219</v>
      </c>
      <c r="X16" s="208">
        <v>8.739999771118164</v>
      </c>
      <c r="Y16" s="208">
        <v>8.34000015258789</v>
      </c>
      <c r="Z16" s="215">
        <f t="shared" si="0"/>
        <v>11.11599999666214</v>
      </c>
      <c r="AA16" s="151">
        <v>17.040000915527344</v>
      </c>
      <c r="AB16" s="152" t="s">
        <v>103</v>
      </c>
      <c r="AC16" s="2">
        <v>14</v>
      </c>
      <c r="AD16" s="151">
        <v>5.394000053405762</v>
      </c>
      <c r="AE16" s="254" t="s">
        <v>159</v>
      </c>
      <c r="AF16" s="1"/>
    </row>
    <row r="17" spans="1:32" ht="11.25" customHeight="1">
      <c r="A17" s="216">
        <v>15</v>
      </c>
      <c r="B17" s="208">
        <v>7.599999904632568</v>
      </c>
      <c r="C17" s="208">
        <v>7.119999885559082</v>
      </c>
      <c r="D17" s="208">
        <v>6.781000137329102</v>
      </c>
      <c r="E17" s="208">
        <v>6.539000034332275</v>
      </c>
      <c r="F17" s="208">
        <v>5.814000129699707</v>
      </c>
      <c r="G17" s="208">
        <v>6.550000190734863</v>
      </c>
      <c r="H17" s="208">
        <v>9.630000114440918</v>
      </c>
      <c r="I17" s="208">
        <v>13.850000381469727</v>
      </c>
      <c r="J17" s="208">
        <v>15.3100004196167</v>
      </c>
      <c r="K17" s="208">
        <v>15.649999618530273</v>
      </c>
      <c r="L17" s="208">
        <v>15.869999885559082</v>
      </c>
      <c r="M17" s="208">
        <v>15.260000228881836</v>
      </c>
      <c r="N17" s="208">
        <v>14.949999809265137</v>
      </c>
      <c r="O17" s="208">
        <v>14.5600004196167</v>
      </c>
      <c r="P17" s="208">
        <v>14.069999694824219</v>
      </c>
      <c r="Q17" s="208">
        <v>12.710000038146973</v>
      </c>
      <c r="R17" s="208">
        <v>11.729999542236328</v>
      </c>
      <c r="S17" s="208">
        <v>10.649999618530273</v>
      </c>
      <c r="T17" s="208">
        <v>10.779999732971191</v>
      </c>
      <c r="U17" s="208">
        <v>10.739999771118164</v>
      </c>
      <c r="V17" s="208">
        <v>8.890000343322754</v>
      </c>
      <c r="W17" s="208">
        <v>8.880000114440918</v>
      </c>
      <c r="X17" s="208">
        <v>9.069999694824219</v>
      </c>
      <c r="Y17" s="208">
        <v>9.149999618530273</v>
      </c>
      <c r="Z17" s="215">
        <f t="shared" si="0"/>
        <v>10.923083305358887</v>
      </c>
      <c r="AA17" s="151">
        <v>16.549999237060547</v>
      </c>
      <c r="AB17" s="152" t="s">
        <v>160</v>
      </c>
      <c r="AC17" s="2">
        <v>15</v>
      </c>
      <c r="AD17" s="151">
        <v>5.709000110626221</v>
      </c>
      <c r="AE17" s="254" t="s">
        <v>161</v>
      </c>
      <c r="AF17" s="1"/>
    </row>
    <row r="18" spans="1:32" ht="11.25" customHeight="1">
      <c r="A18" s="216">
        <v>16</v>
      </c>
      <c r="B18" s="208">
        <v>7.929999828338623</v>
      </c>
      <c r="C18" s="208">
        <v>6.11899995803833</v>
      </c>
      <c r="D18" s="208">
        <v>5.645999908447266</v>
      </c>
      <c r="E18" s="208">
        <v>6.697000026702881</v>
      </c>
      <c r="F18" s="208">
        <v>5.7829999923706055</v>
      </c>
      <c r="G18" s="208">
        <v>7.769999980926514</v>
      </c>
      <c r="H18" s="208">
        <v>8.890000343322754</v>
      </c>
      <c r="I18" s="208">
        <v>14.199999809265137</v>
      </c>
      <c r="J18" s="208">
        <v>14.239999771118164</v>
      </c>
      <c r="K18" s="208">
        <v>14.829999923706055</v>
      </c>
      <c r="L18" s="208">
        <v>16.059999465942383</v>
      </c>
      <c r="M18" s="208">
        <v>15.760000228881836</v>
      </c>
      <c r="N18" s="208">
        <v>16.219999313354492</v>
      </c>
      <c r="O18" s="208">
        <v>15.920000076293945</v>
      </c>
      <c r="P18" s="208">
        <v>14.25</v>
      </c>
      <c r="Q18" s="208">
        <v>12.819999694824219</v>
      </c>
      <c r="R18" s="208">
        <v>12.489999771118164</v>
      </c>
      <c r="S18" s="208">
        <v>11.079999923706055</v>
      </c>
      <c r="T18" s="208">
        <v>10.09000015258789</v>
      </c>
      <c r="U18" s="208">
        <v>9.75</v>
      </c>
      <c r="V18" s="208">
        <v>9.619999885559082</v>
      </c>
      <c r="W18" s="208">
        <v>10.119999885559082</v>
      </c>
      <c r="X18" s="208">
        <v>11.300000190734863</v>
      </c>
      <c r="Y18" s="208">
        <v>11.050000190734863</v>
      </c>
      <c r="Z18" s="215">
        <f t="shared" si="0"/>
        <v>11.193124930063883</v>
      </c>
      <c r="AA18" s="151">
        <v>16.850000381469727</v>
      </c>
      <c r="AB18" s="152" t="s">
        <v>162</v>
      </c>
      <c r="AC18" s="2">
        <v>16</v>
      </c>
      <c r="AD18" s="151">
        <v>5.193999767303467</v>
      </c>
      <c r="AE18" s="254" t="s">
        <v>163</v>
      </c>
      <c r="AF18" s="1"/>
    </row>
    <row r="19" spans="1:32" ht="11.25" customHeight="1">
      <c r="A19" s="216">
        <v>17</v>
      </c>
      <c r="B19" s="208">
        <v>12.09000015258789</v>
      </c>
      <c r="C19" s="208">
        <v>10.920000076293945</v>
      </c>
      <c r="D19" s="208">
        <v>10.859999656677246</v>
      </c>
      <c r="E19" s="208">
        <v>9.989999771118164</v>
      </c>
      <c r="F19" s="208">
        <v>9.5</v>
      </c>
      <c r="G19" s="208">
        <v>9.449999809265137</v>
      </c>
      <c r="H19" s="208">
        <v>12.75</v>
      </c>
      <c r="I19" s="208">
        <v>16.200000762939453</v>
      </c>
      <c r="J19" s="208">
        <v>17.450000762939453</v>
      </c>
      <c r="K19" s="208">
        <v>19.75</v>
      </c>
      <c r="L19" s="208">
        <v>22.530000686645508</v>
      </c>
      <c r="M19" s="208">
        <v>21.260000228881836</v>
      </c>
      <c r="N19" s="208">
        <v>21</v>
      </c>
      <c r="O19" s="208">
        <v>19.479999542236328</v>
      </c>
      <c r="P19" s="208">
        <v>19.399999618530273</v>
      </c>
      <c r="Q19" s="208">
        <v>18.479999542236328</v>
      </c>
      <c r="R19" s="208">
        <v>17.6200008392334</v>
      </c>
      <c r="S19" s="208">
        <v>14.930000305175781</v>
      </c>
      <c r="T19" s="208">
        <v>13.279999732971191</v>
      </c>
      <c r="U19" s="208">
        <v>13.270000457763672</v>
      </c>
      <c r="V19" s="208">
        <v>14.880000114440918</v>
      </c>
      <c r="W19" s="208">
        <v>13.979999542236328</v>
      </c>
      <c r="X19" s="208">
        <v>12.770000457763672</v>
      </c>
      <c r="Y19" s="208">
        <v>11.5600004196167</v>
      </c>
      <c r="Z19" s="215">
        <f t="shared" si="0"/>
        <v>15.141666769981384</v>
      </c>
      <c r="AA19" s="151">
        <v>22.700000762939453</v>
      </c>
      <c r="AB19" s="152" t="s">
        <v>90</v>
      </c>
      <c r="AC19" s="2">
        <v>17</v>
      </c>
      <c r="AD19" s="151">
        <v>9.069999694824219</v>
      </c>
      <c r="AE19" s="254" t="s">
        <v>139</v>
      </c>
      <c r="AF19" s="1"/>
    </row>
    <row r="20" spans="1:32" ht="11.25" customHeight="1">
      <c r="A20" s="216">
        <v>18</v>
      </c>
      <c r="B20" s="208">
        <v>11.220000267028809</v>
      </c>
      <c r="C20" s="208">
        <v>10.199999809265137</v>
      </c>
      <c r="D20" s="208">
        <v>9.170000076293945</v>
      </c>
      <c r="E20" s="208">
        <v>8.90999984741211</v>
      </c>
      <c r="F20" s="208">
        <v>8.569999694824219</v>
      </c>
      <c r="G20" s="208">
        <v>9.720000267028809</v>
      </c>
      <c r="H20" s="208">
        <v>13.350000381469727</v>
      </c>
      <c r="I20" s="208">
        <v>16.959999084472656</v>
      </c>
      <c r="J20" s="208">
        <v>18.219999313354492</v>
      </c>
      <c r="K20" s="208">
        <v>18.75</v>
      </c>
      <c r="L20" s="208">
        <v>18.280000686645508</v>
      </c>
      <c r="M20" s="208">
        <v>17.809999465942383</v>
      </c>
      <c r="N20" s="208">
        <v>16.850000381469727</v>
      </c>
      <c r="O20" s="208">
        <v>15.819999694824219</v>
      </c>
      <c r="P20" s="208">
        <v>15.260000228881836</v>
      </c>
      <c r="Q20" s="208">
        <v>14.65999984741211</v>
      </c>
      <c r="R20" s="208">
        <v>14.619999885559082</v>
      </c>
      <c r="S20" s="208">
        <v>14.050000190734863</v>
      </c>
      <c r="T20" s="208">
        <v>13.270000457763672</v>
      </c>
      <c r="U20" s="208">
        <v>13.619999885559082</v>
      </c>
      <c r="V20" s="208">
        <v>14.239999771118164</v>
      </c>
      <c r="W20" s="208">
        <v>14.130000114440918</v>
      </c>
      <c r="X20" s="208">
        <v>13.619999885559082</v>
      </c>
      <c r="Y20" s="208">
        <v>13.1899995803833</v>
      </c>
      <c r="Z20" s="215">
        <f t="shared" si="0"/>
        <v>13.93708328406016</v>
      </c>
      <c r="AA20" s="151">
        <v>19.440000534057617</v>
      </c>
      <c r="AB20" s="152" t="s">
        <v>164</v>
      </c>
      <c r="AC20" s="2">
        <v>18</v>
      </c>
      <c r="AD20" s="151">
        <v>8.34000015258789</v>
      </c>
      <c r="AE20" s="254" t="s">
        <v>68</v>
      </c>
      <c r="AF20" s="1"/>
    </row>
    <row r="21" spans="1:32" ht="11.25" customHeight="1">
      <c r="A21" s="216">
        <v>19</v>
      </c>
      <c r="B21" s="208">
        <v>12.9399995803833</v>
      </c>
      <c r="C21" s="208">
        <v>12.649999618530273</v>
      </c>
      <c r="D21" s="208">
        <v>12.65999984741211</v>
      </c>
      <c r="E21" s="208">
        <v>12.8100004196167</v>
      </c>
      <c r="F21" s="208">
        <v>12.65999984741211</v>
      </c>
      <c r="G21" s="208">
        <v>12.770000457763672</v>
      </c>
      <c r="H21" s="208">
        <v>12.029999732971191</v>
      </c>
      <c r="I21" s="208">
        <v>12.529999732971191</v>
      </c>
      <c r="J21" s="208">
        <v>13.619999885559082</v>
      </c>
      <c r="K21" s="208">
        <v>15.460000038146973</v>
      </c>
      <c r="L21" s="208">
        <v>14.569999694824219</v>
      </c>
      <c r="M21" s="208">
        <v>13.4399995803833</v>
      </c>
      <c r="N21" s="208">
        <v>13.140000343322754</v>
      </c>
      <c r="O21" s="208">
        <v>14.710000038146973</v>
      </c>
      <c r="P21" s="208">
        <v>16.299999237060547</v>
      </c>
      <c r="Q21" s="208">
        <v>15.270000457763672</v>
      </c>
      <c r="R21" s="208">
        <v>14.720000267028809</v>
      </c>
      <c r="S21" s="208">
        <v>14.0600004196167</v>
      </c>
      <c r="T21" s="208">
        <v>11.8100004196167</v>
      </c>
      <c r="U21" s="208">
        <v>11.300000190734863</v>
      </c>
      <c r="V21" s="208">
        <v>10.34000015258789</v>
      </c>
      <c r="W21" s="208">
        <v>10.050000190734863</v>
      </c>
      <c r="X21" s="208">
        <v>9.59000015258789</v>
      </c>
      <c r="Y21" s="208">
        <v>9.079999923706055</v>
      </c>
      <c r="Z21" s="215">
        <f t="shared" si="0"/>
        <v>12.854583342870077</v>
      </c>
      <c r="AA21" s="151">
        <v>16.75</v>
      </c>
      <c r="AB21" s="152" t="s">
        <v>165</v>
      </c>
      <c r="AC21" s="2">
        <v>19</v>
      </c>
      <c r="AD21" s="151">
        <v>8.90999984741211</v>
      </c>
      <c r="AE21" s="254" t="s">
        <v>166</v>
      </c>
      <c r="AF21" s="1"/>
    </row>
    <row r="22" spans="1:32" ht="11.25" customHeight="1">
      <c r="A22" s="224">
        <v>20</v>
      </c>
      <c r="B22" s="210">
        <v>8.470000267028809</v>
      </c>
      <c r="C22" s="210">
        <v>8.489999771118164</v>
      </c>
      <c r="D22" s="210">
        <v>9.329999923706055</v>
      </c>
      <c r="E22" s="210">
        <v>8.640000343322754</v>
      </c>
      <c r="F22" s="210">
        <v>9.510000228881836</v>
      </c>
      <c r="G22" s="210">
        <v>9.890000343322754</v>
      </c>
      <c r="H22" s="210">
        <v>13.609999656677246</v>
      </c>
      <c r="I22" s="210">
        <v>16.309999465942383</v>
      </c>
      <c r="J22" s="210">
        <v>18.809999465942383</v>
      </c>
      <c r="K22" s="210">
        <v>20.479999542236328</v>
      </c>
      <c r="L22" s="210">
        <v>18.8799991607666</v>
      </c>
      <c r="M22" s="210">
        <v>18.799999237060547</v>
      </c>
      <c r="N22" s="210">
        <v>18.440000534057617</v>
      </c>
      <c r="O22" s="210">
        <v>17.899999618530273</v>
      </c>
      <c r="P22" s="210">
        <v>18.959999084472656</v>
      </c>
      <c r="Q22" s="210">
        <v>17.149999618530273</v>
      </c>
      <c r="R22" s="210">
        <v>16.139999389648438</v>
      </c>
      <c r="S22" s="210">
        <v>13.680000305175781</v>
      </c>
      <c r="T22" s="210">
        <v>11.350000381469727</v>
      </c>
      <c r="U22" s="210">
        <v>10.539999961853027</v>
      </c>
      <c r="V22" s="210">
        <v>9.5600004196167</v>
      </c>
      <c r="W22" s="210">
        <v>8.75</v>
      </c>
      <c r="X22" s="210">
        <v>7.960000038146973</v>
      </c>
      <c r="Y22" s="210">
        <v>7.869999885559082</v>
      </c>
      <c r="Z22" s="225">
        <f t="shared" si="0"/>
        <v>13.3133331934611</v>
      </c>
      <c r="AA22" s="157">
        <v>21.18000030517578</v>
      </c>
      <c r="AB22" s="211" t="s">
        <v>167</v>
      </c>
      <c r="AC22" s="212">
        <v>20</v>
      </c>
      <c r="AD22" s="157">
        <v>7.690000057220459</v>
      </c>
      <c r="AE22" s="255" t="s">
        <v>102</v>
      </c>
      <c r="AF22" s="1"/>
    </row>
    <row r="23" spans="1:32" ht="11.25" customHeight="1">
      <c r="A23" s="216">
        <v>21</v>
      </c>
      <c r="B23" s="208">
        <v>7.269999980926514</v>
      </c>
      <c r="C23" s="208">
        <v>6.831999778747559</v>
      </c>
      <c r="D23" s="208">
        <v>6.401000022888184</v>
      </c>
      <c r="E23" s="208">
        <v>5.770999908447266</v>
      </c>
      <c r="F23" s="208">
        <v>5.288000106811523</v>
      </c>
      <c r="G23" s="208">
        <v>4.888999938964844</v>
      </c>
      <c r="H23" s="208">
        <v>4.616000175476074</v>
      </c>
      <c r="I23" s="208">
        <v>4.815999984741211</v>
      </c>
      <c r="J23" s="208">
        <v>4.99399995803833</v>
      </c>
      <c r="K23" s="208">
        <v>5.4670000076293945</v>
      </c>
      <c r="L23" s="208">
        <v>5.26800012588501</v>
      </c>
      <c r="M23" s="208">
        <v>5.982999801635742</v>
      </c>
      <c r="N23" s="208">
        <v>6.234000205993652</v>
      </c>
      <c r="O23" s="208">
        <v>6.980999946594238</v>
      </c>
      <c r="P23" s="208">
        <v>7.289999961853027</v>
      </c>
      <c r="Q23" s="208">
        <v>7.130000114440918</v>
      </c>
      <c r="R23" s="208">
        <v>6.7179999351501465</v>
      </c>
      <c r="S23" s="208">
        <v>6.046000003814697</v>
      </c>
      <c r="T23" s="208">
        <v>6.361000061035156</v>
      </c>
      <c r="U23" s="208">
        <v>6.875999927520752</v>
      </c>
      <c r="V23" s="208">
        <v>8</v>
      </c>
      <c r="W23" s="208">
        <v>7.96999979019165</v>
      </c>
      <c r="X23" s="208">
        <v>7.980000019073486</v>
      </c>
      <c r="Y23" s="208">
        <v>8.270000457763672</v>
      </c>
      <c r="Z23" s="215">
        <f t="shared" si="0"/>
        <v>6.393791675567627</v>
      </c>
      <c r="AA23" s="151">
        <v>8.329999923706055</v>
      </c>
      <c r="AB23" s="152" t="s">
        <v>168</v>
      </c>
      <c r="AC23" s="2">
        <v>21</v>
      </c>
      <c r="AD23" s="151">
        <v>4.468999862670898</v>
      </c>
      <c r="AE23" s="254" t="s">
        <v>169</v>
      </c>
      <c r="AF23" s="1"/>
    </row>
    <row r="24" spans="1:32" ht="11.25" customHeight="1">
      <c r="A24" s="216">
        <v>22</v>
      </c>
      <c r="B24" s="208">
        <v>8.270000457763672</v>
      </c>
      <c r="C24" s="208">
        <v>8.420000076293945</v>
      </c>
      <c r="D24" s="208">
        <v>8.680000305175781</v>
      </c>
      <c r="E24" s="208">
        <v>8.65999984741211</v>
      </c>
      <c r="F24" s="208">
        <v>8.649999618530273</v>
      </c>
      <c r="G24" s="208">
        <v>8.59000015258789</v>
      </c>
      <c r="H24" s="208">
        <v>8.819999694824219</v>
      </c>
      <c r="I24" s="208">
        <v>9.539999961853027</v>
      </c>
      <c r="J24" s="208">
        <v>10.220000267028809</v>
      </c>
      <c r="K24" s="208">
        <v>11.739999771118164</v>
      </c>
      <c r="L24" s="208">
        <v>12.289999961853027</v>
      </c>
      <c r="M24" s="208">
        <v>12.9399995803833</v>
      </c>
      <c r="N24" s="208">
        <v>13.5</v>
      </c>
      <c r="O24" s="208">
        <v>15.239999771118164</v>
      </c>
      <c r="P24" s="208">
        <v>14</v>
      </c>
      <c r="Q24" s="208">
        <v>11.899999618530273</v>
      </c>
      <c r="R24" s="208">
        <v>10.729999542236328</v>
      </c>
      <c r="S24" s="208">
        <v>9.289999961853027</v>
      </c>
      <c r="T24" s="208">
        <v>7.769999980926514</v>
      </c>
      <c r="U24" s="208">
        <v>6.11899995803833</v>
      </c>
      <c r="V24" s="208">
        <v>5.394000053405762</v>
      </c>
      <c r="W24" s="208">
        <v>3.9549999237060547</v>
      </c>
      <c r="X24" s="208">
        <v>2.559000015258789</v>
      </c>
      <c r="Y24" s="208">
        <v>1.1740000247955322</v>
      </c>
      <c r="Z24" s="215">
        <f t="shared" si="0"/>
        <v>9.102124939362207</v>
      </c>
      <c r="AA24" s="151">
        <v>15.819999694824219</v>
      </c>
      <c r="AB24" s="152" t="s">
        <v>170</v>
      </c>
      <c r="AC24" s="2">
        <v>22</v>
      </c>
      <c r="AD24" s="151">
        <v>1.1640000343322754</v>
      </c>
      <c r="AE24" s="254" t="s">
        <v>72</v>
      </c>
      <c r="AF24" s="1"/>
    </row>
    <row r="25" spans="1:32" ht="11.25" customHeight="1">
      <c r="A25" s="216">
        <v>23</v>
      </c>
      <c r="B25" s="208">
        <v>0.7860000133514404</v>
      </c>
      <c r="C25" s="208">
        <v>0.5239999890327454</v>
      </c>
      <c r="D25" s="208">
        <v>0.08399999886751175</v>
      </c>
      <c r="E25" s="208">
        <v>0.4300000071525574</v>
      </c>
      <c r="F25" s="208">
        <v>0.6819999814033508</v>
      </c>
      <c r="G25" s="208">
        <v>2.0880000591278076</v>
      </c>
      <c r="H25" s="208">
        <v>6.119999885559082</v>
      </c>
      <c r="I25" s="208">
        <v>8.949999809265137</v>
      </c>
      <c r="J25" s="208">
        <v>10.239999771118164</v>
      </c>
      <c r="K25" s="208">
        <v>11.970000267028809</v>
      </c>
      <c r="L25" s="208">
        <v>14.100000381469727</v>
      </c>
      <c r="M25" s="208">
        <v>13.609999656677246</v>
      </c>
      <c r="N25" s="208">
        <v>14.279999732971191</v>
      </c>
      <c r="O25" s="208">
        <v>13.760000228881836</v>
      </c>
      <c r="P25" s="208">
        <v>13.220000267028809</v>
      </c>
      <c r="Q25" s="208">
        <v>13.65999984741211</v>
      </c>
      <c r="R25" s="208">
        <v>13.649999618530273</v>
      </c>
      <c r="S25" s="208">
        <v>12.739999771118164</v>
      </c>
      <c r="T25" s="208">
        <v>10.680000305175781</v>
      </c>
      <c r="U25" s="208">
        <v>9.789999961853027</v>
      </c>
      <c r="V25" s="208">
        <v>9.449999809265137</v>
      </c>
      <c r="W25" s="208">
        <v>9.210000038146973</v>
      </c>
      <c r="X25" s="208">
        <v>9.319999694824219</v>
      </c>
      <c r="Y25" s="208">
        <v>9.680000305175781</v>
      </c>
      <c r="Z25" s="215">
        <f t="shared" si="0"/>
        <v>8.709333308351537</v>
      </c>
      <c r="AA25" s="151">
        <v>15.3100004196167</v>
      </c>
      <c r="AB25" s="152" t="s">
        <v>171</v>
      </c>
      <c r="AC25" s="2">
        <v>23</v>
      </c>
      <c r="AD25" s="151">
        <v>-0.0729999989271164</v>
      </c>
      <c r="AE25" s="254" t="s">
        <v>172</v>
      </c>
      <c r="AF25" s="1"/>
    </row>
    <row r="26" spans="1:32" ht="11.25" customHeight="1">
      <c r="A26" s="216">
        <v>24</v>
      </c>
      <c r="B26" s="208">
        <v>8.329999923706055</v>
      </c>
      <c r="C26" s="208">
        <v>9.75</v>
      </c>
      <c r="D26" s="208">
        <v>10.329999923706055</v>
      </c>
      <c r="E26" s="208">
        <v>10.380000114440918</v>
      </c>
      <c r="F26" s="208">
        <v>10.100000381469727</v>
      </c>
      <c r="G26" s="208">
        <v>10.770000457763672</v>
      </c>
      <c r="H26" s="208">
        <v>12.3100004196167</v>
      </c>
      <c r="I26" s="208">
        <v>12.989999771118164</v>
      </c>
      <c r="J26" s="208">
        <v>13.65999984741211</v>
      </c>
      <c r="K26" s="208">
        <v>14.449999809265137</v>
      </c>
      <c r="L26" s="208">
        <v>15.84000015258789</v>
      </c>
      <c r="M26" s="208">
        <v>16.90999984741211</v>
      </c>
      <c r="N26" s="208">
        <v>17.229999542236328</v>
      </c>
      <c r="O26" s="208">
        <v>17.350000381469727</v>
      </c>
      <c r="P26" s="208">
        <v>15.970000267028809</v>
      </c>
      <c r="Q26" s="208">
        <v>13.789999961853027</v>
      </c>
      <c r="R26" s="208">
        <v>12.550000190734863</v>
      </c>
      <c r="S26" s="208">
        <v>11.569999694824219</v>
      </c>
      <c r="T26" s="208">
        <v>11.300000190734863</v>
      </c>
      <c r="U26" s="208">
        <v>12</v>
      </c>
      <c r="V26" s="208">
        <v>11.09000015258789</v>
      </c>
      <c r="W26" s="208">
        <v>10.65999984741211</v>
      </c>
      <c r="X26" s="208">
        <v>10.670000076293945</v>
      </c>
      <c r="Y26" s="208">
        <v>10.84000015258789</v>
      </c>
      <c r="Z26" s="215">
        <f t="shared" si="0"/>
        <v>12.53500004609426</v>
      </c>
      <c r="AA26" s="151">
        <v>17.639999389648438</v>
      </c>
      <c r="AB26" s="152" t="s">
        <v>173</v>
      </c>
      <c r="AC26" s="2">
        <v>24</v>
      </c>
      <c r="AD26" s="151">
        <v>7.739999771118164</v>
      </c>
      <c r="AE26" s="254" t="s">
        <v>174</v>
      </c>
      <c r="AF26" s="1"/>
    </row>
    <row r="27" spans="1:32" ht="11.25" customHeight="1">
      <c r="A27" s="216">
        <v>25</v>
      </c>
      <c r="B27" s="208">
        <v>10.779999732971191</v>
      </c>
      <c r="C27" s="208">
        <v>10.0600004196167</v>
      </c>
      <c r="D27" s="208">
        <v>9.949999809265137</v>
      </c>
      <c r="E27" s="208">
        <v>9.149999618530273</v>
      </c>
      <c r="F27" s="208">
        <v>9.170000076293945</v>
      </c>
      <c r="G27" s="208">
        <v>8.890000343322754</v>
      </c>
      <c r="H27" s="208">
        <v>8.739999771118164</v>
      </c>
      <c r="I27" s="208">
        <v>8.8100004196167</v>
      </c>
      <c r="J27" s="208">
        <v>8.720000267028809</v>
      </c>
      <c r="K27" s="208">
        <v>8.079999923706055</v>
      </c>
      <c r="L27" s="208">
        <v>7.789999961853027</v>
      </c>
      <c r="M27" s="208">
        <v>7.599999904632568</v>
      </c>
      <c r="N27" s="208">
        <v>7.320000171661377</v>
      </c>
      <c r="O27" s="208">
        <v>7.510000228881836</v>
      </c>
      <c r="P27" s="208">
        <v>7.460000038146973</v>
      </c>
      <c r="Q27" s="208">
        <v>7.690000057220459</v>
      </c>
      <c r="R27" s="208">
        <v>7.639999866485596</v>
      </c>
      <c r="S27" s="208">
        <v>7.429999828338623</v>
      </c>
      <c r="T27" s="208">
        <v>7.289999961853027</v>
      </c>
      <c r="U27" s="208">
        <v>7.400000095367432</v>
      </c>
      <c r="V27" s="208">
        <v>7.260000228881836</v>
      </c>
      <c r="W27" s="208">
        <v>7.019999980926514</v>
      </c>
      <c r="X27" s="208">
        <v>6.676000118255615</v>
      </c>
      <c r="Y27" s="208">
        <v>6.434999942779541</v>
      </c>
      <c r="Z27" s="215">
        <f t="shared" si="0"/>
        <v>8.11962503194809</v>
      </c>
      <c r="AA27" s="151">
        <v>11.229999542236328</v>
      </c>
      <c r="AB27" s="152" t="s">
        <v>175</v>
      </c>
      <c r="AC27" s="2">
        <v>25</v>
      </c>
      <c r="AD27" s="151">
        <v>6.423999786376953</v>
      </c>
      <c r="AE27" s="254" t="s">
        <v>72</v>
      </c>
      <c r="AF27" s="1"/>
    </row>
    <row r="28" spans="1:32" ht="11.25" customHeight="1">
      <c r="A28" s="216">
        <v>26</v>
      </c>
      <c r="B28" s="208">
        <v>6.320000171661377</v>
      </c>
      <c r="C28" s="208">
        <v>6.341000080108643</v>
      </c>
      <c r="D28" s="208">
        <v>6.1620001792907715</v>
      </c>
      <c r="E28" s="208">
        <v>6.140999794006348</v>
      </c>
      <c r="F28" s="208">
        <v>5.836999893188477</v>
      </c>
      <c r="G28" s="208">
        <v>6.193999767303467</v>
      </c>
      <c r="H28" s="208">
        <v>8.09000015258789</v>
      </c>
      <c r="I28" s="208">
        <v>10.289999961853027</v>
      </c>
      <c r="J28" s="208">
        <v>12.460000038146973</v>
      </c>
      <c r="K28" s="208">
        <v>13.399999618530273</v>
      </c>
      <c r="L28" s="208">
        <v>11.449999809265137</v>
      </c>
      <c r="M28" s="208">
        <v>12.65999984741211</v>
      </c>
      <c r="N28" s="208">
        <v>12.149999618530273</v>
      </c>
      <c r="O28" s="208">
        <v>12.050000190734863</v>
      </c>
      <c r="P28" s="208">
        <v>11.300000190734863</v>
      </c>
      <c r="Q28" s="208">
        <v>11.050000190734863</v>
      </c>
      <c r="R28" s="208">
        <v>9.960000038146973</v>
      </c>
      <c r="S28" s="208">
        <v>7.849999904632568</v>
      </c>
      <c r="T28" s="208">
        <v>6.309000015258789</v>
      </c>
      <c r="U28" s="208">
        <v>5.541999816894531</v>
      </c>
      <c r="V28" s="208">
        <v>5.0269999504089355</v>
      </c>
      <c r="W28" s="208">
        <v>5.248000144958496</v>
      </c>
      <c r="X28" s="208">
        <v>4.848999977111816</v>
      </c>
      <c r="Y28" s="208">
        <v>5.10099983215332</v>
      </c>
      <c r="Z28" s="215">
        <f t="shared" si="0"/>
        <v>8.407541632652283</v>
      </c>
      <c r="AA28" s="151">
        <v>14.640000343322754</v>
      </c>
      <c r="AB28" s="152" t="s">
        <v>176</v>
      </c>
      <c r="AC28" s="2">
        <v>26</v>
      </c>
      <c r="AD28" s="151">
        <v>4.5970001220703125</v>
      </c>
      <c r="AE28" s="254" t="s">
        <v>177</v>
      </c>
      <c r="AF28" s="1"/>
    </row>
    <row r="29" spans="1:32" ht="11.25" customHeight="1">
      <c r="A29" s="216">
        <v>27</v>
      </c>
      <c r="B29" s="208">
        <v>5.331999778747559</v>
      </c>
      <c r="C29" s="208">
        <v>4.974999904632568</v>
      </c>
      <c r="D29" s="208">
        <v>4.702000141143799</v>
      </c>
      <c r="E29" s="208">
        <v>4.702000141143799</v>
      </c>
      <c r="F29" s="208">
        <v>4.88100004196167</v>
      </c>
      <c r="G29" s="208">
        <v>6.888000011444092</v>
      </c>
      <c r="H29" s="208">
        <v>10.420000076293945</v>
      </c>
      <c r="I29" s="208">
        <v>13.630000114440918</v>
      </c>
      <c r="J29" s="208">
        <v>15.380000114440918</v>
      </c>
      <c r="K29" s="208">
        <v>16.84000015258789</v>
      </c>
      <c r="L29" s="208">
        <v>17.3700008392334</v>
      </c>
      <c r="M29" s="208">
        <v>19</v>
      </c>
      <c r="N29" s="208">
        <v>17.139999389648438</v>
      </c>
      <c r="O29" s="208">
        <v>15.569999694824219</v>
      </c>
      <c r="P29" s="208">
        <v>15.649999618530273</v>
      </c>
      <c r="Q29" s="208">
        <v>14.5600004196167</v>
      </c>
      <c r="R29" s="208">
        <v>14.100000381469727</v>
      </c>
      <c r="S29" s="208">
        <v>13.529999732971191</v>
      </c>
      <c r="T29" s="208">
        <v>11.489999771118164</v>
      </c>
      <c r="U29" s="208">
        <v>10.720000267028809</v>
      </c>
      <c r="V29" s="208">
        <v>10.930000305175781</v>
      </c>
      <c r="W29" s="208">
        <v>11.960000038146973</v>
      </c>
      <c r="X29" s="208">
        <v>11.800000190734863</v>
      </c>
      <c r="Y29" s="208">
        <v>11.0600004196167</v>
      </c>
      <c r="Z29" s="215">
        <f t="shared" si="0"/>
        <v>11.776250064373016</v>
      </c>
      <c r="AA29" s="151">
        <v>19.1299991607666</v>
      </c>
      <c r="AB29" s="152" t="s">
        <v>42</v>
      </c>
      <c r="AC29" s="2">
        <v>27</v>
      </c>
      <c r="AD29" s="151">
        <v>4.545000076293945</v>
      </c>
      <c r="AE29" s="254" t="s">
        <v>36</v>
      </c>
      <c r="AF29" s="1"/>
    </row>
    <row r="30" spans="1:32" ht="11.25" customHeight="1">
      <c r="A30" s="216">
        <v>28</v>
      </c>
      <c r="B30" s="208">
        <v>11.670000076293945</v>
      </c>
      <c r="C30" s="208">
        <v>11.770000457763672</v>
      </c>
      <c r="D30" s="208">
        <v>10.65999984741211</v>
      </c>
      <c r="E30" s="208">
        <v>9.619999885559082</v>
      </c>
      <c r="F30" s="208">
        <v>8.949999809265137</v>
      </c>
      <c r="G30" s="208">
        <v>11.470000267028809</v>
      </c>
      <c r="H30" s="208">
        <v>13.699999809265137</v>
      </c>
      <c r="I30" s="208">
        <v>15.949999809265137</v>
      </c>
      <c r="J30" s="208">
        <v>17.979999542236328</v>
      </c>
      <c r="K30" s="208">
        <v>19.420000076293945</v>
      </c>
      <c r="L30" s="208">
        <v>20.010000228881836</v>
      </c>
      <c r="M30" s="208">
        <v>21.399999618530273</v>
      </c>
      <c r="N30" s="208">
        <v>20.68000030517578</v>
      </c>
      <c r="O30" s="208">
        <v>18.889999389648438</v>
      </c>
      <c r="P30" s="208">
        <v>18.18000030517578</v>
      </c>
      <c r="Q30" s="208">
        <v>17.3799991607666</v>
      </c>
      <c r="R30" s="208">
        <v>16.520000457763672</v>
      </c>
      <c r="S30" s="208">
        <v>15.399999618530273</v>
      </c>
      <c r="T30" s="208">
        <v>14.1899995803833</v>
      </c>
      <c r="U30" s="208">
        <v>13.270000457763672</v>
      </c>
      <c r="V30" s="208">
        <v>13.010000228881836</v>
      </c>
      <c r="W30" s="208">
        <v>13.989999771118164</v>
      </c>
      <c r="X30" s="208">
        <v>13.670000076293945</v>
      </c>
      <c r="Y30" s="208">
        <v>12.989999771118164</v>
      </c>
      <c r="Z30" s="215">
        <f t="shared" si="0"/>
        <v>15.03208327293396</v>
      </c>
      <c r="AA30" s="151">
        <v>22.43000030517578</v>
      </c>
      <c r="AB30" s="152" t="s">
        <v>178</v>
      </c>
      <c r="AC30" s="2">
        <v>28</v>
      </c>
      <c r="AD30" s="151">
        <v>8.850000381469727</v>
      </c>
      <c r="AE30" s="254" t="s">
        <v>179</v>
      </c>
      <c r="AF30" s="1"/>
    </row>
    <row r="31" spans="1:32" ht="11.25" customHeight="1">
      <c r="A31" s="216">
        <v>29</v>
      </c>
      <c r="B31" s="208">
        <v>13.449999809265137</v>
      </c>
      <c r="C31" s="208">
        <v>13.489999771118164</v>
      </c>
      <c r="D31" s="208">
        <v>13.350000381469727</v>
      </c>
      <c r="E31" s="208">
        <v>12.9399995803833</v>
      </c>
      <c r="F31" s="208">
        <v>12.65999984741211</v>
      </c>
      <c r="G31" s="208">
        <v>14.640000343322754</v>
      </c>
      <c r="H31" s="208">
        <v>16.020000457763672</v>
      </c>
      <c r="I31" s="208">
        <v>17.1299991607666</v>
      </c>
      <c r="J31" s="208">
        <v>17.170000076293945</v>
      </c>
      <c r="K31" s="208">
        <v>17.479999542236328</v>
      </c>
      <c r="L31" s="208">
        <v>19.610000610351562</v>
      </c>
      <c r="M31" s="208">
        <v>18.270000457763672</v>
      </c>
      <c r="N31" s="208">
        <v>17.950000762939453</v>
      </c>
      <c r="O31" s="208">
        <v>17.81999969482422</v>
      </c>
      <c r="P31" s="208">
        <v>17.84000015258789</v>
      </c>
      <c r="Q31" s="208">
        <v>17.799999237060547</v>
      </c>
      <c r="R31" s="208">
        <v>17.649999618530273</v>
      </c>
      <c r="S31" s="208">
        <v>16.84000015258789</v>
      </c>
      <c r="T31" s="208">
        <v>16.290000915527344</v>
      </c>
      <c r="U31" s="208">
        <v>15.930000305175781</v>
      </c>
      <c r="V31" s="208">
        <v>15.520000457763672</v>
      </c>
      <c r="W31" s="208">
        <v>15.1899995803833</v>
      </c>
      <c r="X31" s="208">
        <v>14.539999961853027</v>
      </c>
      <c r="Y31" s="208">
        <v>14.329999923706055</v>
      </c>
      <c r="Z31" s="215">
        <f t="shared" si="0"/>
        <v>15.996250033378601</v>
      </c>
      <c r="AA31" s="151">
        <v>20.229999542236328</v>
      </c>
      <c r="AB31" s="152" t="s">
        <v>180</v>
      </c>
      <c r="AC31" s="2">
        <v>29</v>
      </c>
      <c r="AD31" s="151">
        <v>12.170000076293945</v>
      </c>
      <c r="AE31" s="254" t="s">
        <v>158</v>
      </c>
      <c r="AF31" s="1"/>
    </row>
    <row r="32" spans="1:32" ht="11.25" customHeight="1">
      <c r="A32" s="216">
        <v>30</v>
      </c>
      <c r="B32" s="208">
        <v>13.899999618530273</v>
      </c>
      <c r="C32" s="208">
        <v>13.5</v>
      </c>
      <c r="D32" s="208">
        <v>13.069999694824219</v>
      </c>
      <c r="E32" s="208">
        <v>12.649999618530273</v>
      </c>
      <c r="F32" s="208">
        <v>12.220000267028809</v>
      </c>
      <c r="G32" s="208">
        <v>12.09000015258789</v>
      </c>
      <c r="H32" s="208">
        <v>12.720000267028809</v>
      </c>
      <c r="I32" s="208">
        <v>13.569999694824219</v>
      </c>
      <c r="J32" s="208">
        <v>14.130000114440918</v>
      </c>
      <c r="K32" s="208">
        <v>14.65999984741211</v>
      </c>
      <c r="L32" s="208">
        <v>14.510000228881836</v>
      </c>
      <c r="M32" s="208">
        <v>14.3100004196167</v>
      </c>
      <c r="N32" s="208">
        <v>11.890000343322754</v>
      </c>
      <c r="O32" s="208">
        <v>11</v>
      </c>
      <c r="P32" s="208">
        <v>11.5600004196167</v>
      </c>
      <c r="Q32" s="208">
        <v>11</v>
      </c>
      <c r="R32" s="208">
        <v>9.510000228881836</v>
      </c>
      <c r="S32" s="208">
        <v>7.960000038146973</v>
      </c>
      <c r="T32" s="208">
        <v>6.915999889373779</v>
      </c>
      <c r="U32" s="208">
        <v>6.275000095367432</v>
      </c>
      <c r="V32" s="208">
        <v>5.560999870300293</v>
      </c>
      <c r="W32" s="208">
        <v>4.9730000495910645</v>
      </c>
      <c r="X32" s="208">
        <v>4.763000011444092</v>
      </c>
      <c r="Y32" s="208">
        <v>4.6579999923706055</v>
      </c>
      <c r="Z32" s="215">
        <f t="shared" si="0"/>
        <v>10.724833369255066</v>
      </c>
      <c r="AA32" s="151">
        <v>15.0600004196167</v>
      </c>
      <c r="AB32" s="152" t="s">
        <v>181</v>
      </c>
      <c r="AC32" s="2">
        <v>30</v>
      </c>
      <c r="AD32" s="151">
        <v>4.63700008392334</v>
      </c>
      <c r="AE32" s="254" t="s">
        <v>39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10</v>
      </c>
      <c r="B34" s="218">
        <f aca="true" t="shared" si="1" ref="B34:Q34">AVERAGE(B3:B33)</f>
        <v>7.969333282113075</v>
      </c>
      <c r="C34" s="218">
        <f t="shared" si="1"/>
        <v>7.714066662391027</v>
      </c>
      <c r="D34" s="218">
        <f t="shared" si="1"/>
        <v>7.701499976962805</v>
      </c>
      <c r="E34" s="218">
        <f t="shared" si="1"/>
        <v>7.450299990177155</v>
      </c>
      <c r="F34" s="218">
        <f t="shared" si="1"/>
        <v>7.285633354385694</v>
      </c>
      <c r="G34" s="218">
        <f t="shared" si="1"/>
        <v>7.884900090098381</v>
      </c>
      <c r="H34" s="218">
        <f t="shared" si="1"/>
        <v>9.823966685930888</v>
      </c>
      <c r="I34" s="218">
        <f t="shared" si="1"/>
        <v>12.217933281262715</v>
      </c>
      <c r="J34" s="218">
        <f t="shared" si="1"/>
        <v>13.511633316675821</v>
      </c>
      <c r="K34" s="218">
        <f t="shared" si="1"/>
        <v>14.596699984868367</v>
      </c>
      <c r="L34" s="218">
        <f t="shared" si="1"/>
        <v>15.066933425267537</v>
      </c>
      <c r="M34" s="218">
        <f t="shared" si="1"/>
        <v>15.102400016784667</v>
      </c>
      <c r="N34" s="218">
        <f t="shared" si="1"/>
        <v>14.581433391571045</v>
      </c>
      <c r="O34" s="218">
        <f t="shared" si="1"/>
        <v>14.357033332188925</v>
      </c>
      <c r="P34" s="218">
        <f t="shared" si="1"/>
        <v>14.167999935150146</v>
      </c>
      <c r="Q34" s="218">
        <f t="shared" si="1"/>
        <v>13.20546662012736</v>
      </c>
      <c r="R34" s="218">
        <f>AVERAGE(R3:R33)</f>
        <v>12.39866665204366</v>
      </c>
      <c r="S34" s="218">
        <f aca="true" t="shared" si="2" ref="S34:Y34">AVERAGE(S3:S33)</f>
        <v>11.04773329893748</v>
      </c>
      <c r="T34" s="218">
        <f t="shared" si="2"/>
        <v>9.836933406194051</v>
      </c>
      <c r="U34" s="218">
        <f t="shared" si="2"/>
        <v>9.396633405859271</v>
      </c>
      <c r="V34" s="218">
        <f t="shared" si="2"/>
        <v>9.27443333764871</v>
      </c>
      <c r="W34" s="218">
        <f t="shared" si="2"/>
        <v>9.080166631937027</v>
      </c>
      <c r="X34" s="218">
        <f t="shared" si="2"/>
        <v>8.740799992283184</v>
      </c>
      <c r="Y34" s="218">
        <f t="shared" si="2"/>
        <v>8.442700025439262</v>
      </c>
      <c r="Z34" s="218">
        <f>AVERAGE(B3:Y33)</f>
        <v>10.86897083734576</v>
      </c>
      <c r="AA34" s="219">
        <f>(AVERAGE(最高))</f>
        <v>16.91900005340576</v>
      </c>
      <c r="AB34" s="220"/>
      <c r="AC34" s="221"/>
      <c r="AD34" s="219">
        <f>(AVERAGE(最低))</f>
        <v>5.462199957668782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3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22.700000762939453</v>
      </c>
      <c r="C46" s="3">
        <v>17</v>
      </c>
      <c r="D46" s="159" t="s">
        <v>90</v>
      </c>
      <c r="E46" s="198"/>
      <c r="F46" s="156"/>
      <c r="G46" s="157">
        <f>MIN(最低)</f>
        <v>-4.197000026702881</v>
      </c>
      <c r="H46" s="3">
        <v>1</v>
      </c>
      <c r="I46" s="256" t="s">
        <v>139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95"/>
      <c r="I48" s="19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5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4.290999889373779</v>
      </c>
      <c r="C3" s="208">
        <v>4.132999897003174</v>
      </c>
      <c r="D3" s="208">
        <v>4.175000190734863</v>
      </c>
      <c r="E3" s="208">
        <v>4.15500020980835</v>
      </c>
      <c r="F3" s="208">
        <v>3.996999979019165</v>
      </c>
      <c r="G3" s="208">
        <v>4.291999816894531</v>
      </c>
      <c r="H3" s="208">
        <v>4.64900016784668</v>
      </c>
      <c r="I3" s="208">
        <v>4.921999931335449</v>
      </c>
      <c r="J3" s="208">
        <v>5.751999855041504</v>
      </c>
      <c r="K3" s="208">
        <v>6.677000045776367</v>
      </c>
      <c r="L3" s="208">
        <v>8.0600004196167</v>
      </c>
      <c r="M3" s="208">
        <v>9.739999771118164</v>
      </c>
      <c r="N3" s="208">
        <v>10.40999984741211</v>
      </c>
      <c r="O3" s="208">
        <v>8.84000015258789</v>
      </c>
      <c r="P3" s="208">
        <v>8.270000457763672</v>
      </c>
      <c r="Q3" s="208">
        <v>7.25</v>
      </c>
      <c r="R3" s="208">
        <v>6.813000202178955</v>
      </c>
      <c r="S3" s="208">
        <v>6.370999813079834</v>
      </c>
      <c r="T3" s="208">
        <v>6.025000095367432</v>
      </c>
      <c r="U3" s="208">
        <v>5.951000213623047</v>
      </c>
      <c r="V3" s="208">
        <v>5.9720001220703125</v>
      </c>
      <c r="W3" s="208">
        <v>5.908999919891357</v>
      </c>
      <c r="X3" s="208">
        <v>5.614999771118164</v>
      </c>
      <c r="Y3" s="208">
        <v>5.353000164031982</v>
      </c>
      <c r="Z3" s="215">
        <f aca="true" t="shared" si="0" ref="Z3:Z33">AVERAGE(B3:Y3)</f>
        <v>6.150916705528895</v>
      </c>
      <c r="AA3" s="151">
        <v>10.670000076293945</v>
      </c>
      <c r="AB3" s="152" t="s">
        <v>182</v>
      </c>
      <c r="AC3" s="2">
        <v>1</v>
      </c>
      <c r="AD3" s="151">
        <v>3.934000015258789</v>
      </c>
      <c r="AE3" s="254" t="s">
        <v>183</v>
      </c>
      <c r="AF3" s="1"/>
    </row>
    <row r="4" spans="1:32" ht="11.25" customHeight="1">
      <c r="A4" s="216">
        <v>2</v>
      </c>
      <c r="B4" s="208">
        <v>5.499000072479248</v>
      </c>
      <c r="C4" s="208">
        <v>6.046000003814697</v>
      </c>
      <c r="D4" s="208">
        <v>5.940999984741211</v>
      </c>
      <c r="E4" s="208">
        <v>6.183000087738037</v>
      </c>
      <c r="F4" s="208">
        <v>6.078000068664551</v>
      </c>
      <c r="G4" s="208">
        <v>6.214000225067139</v>
      </c>
      <c r="H4" s="208">
        <v>6.224999904632568</v>
      </c>
      <c r="I4" s="208">
        <v>6.25600004196167</v>
      </c>
      <c r="J4" s="208">
        <v>6.603000164031982</v>
      </c>
      <c r="K4" s="208">
        <v>6.561999797821045</v>
      </c>
      <c r="L4" s="208">
        <v>6.876999855041504</v>
      </c>
      <c r="M4" s="208">
        <v>6.8460001945495605</v>
      </c>
      <c r="N4" s="208">
        <v>7.199999809265137</v>
      </c>
      <c r="O4" s="208">
        <v>7.5</v>
      </c>
      <c r="P4" s="208">
        <v>8.380000114440918</v>
      </c>
      <c r="Q4" s="208">
        <v>8.550000190734863</v>
      </c>
      <c r="R4" s="208">
        <v>7.920000076293945</v>
      </c>
      <c r="S4" s="209">
        <v>7.400000095367432</v>
      </c>
      <c r="T4" s="208">
        <v>7.130000114440918</v>
      </c>
      <c r="U4" s="208">
        <v>7.380000114440918</v>
      </c>
      <c r="V4" s="208">
        <v>7.380000114440918</v>
      </c>
      <c r="W4" s="208">
        <v>7.659999847412109</v>
      </c>
      <c r="X4" s="208">
        <v>7.789999961853027</v>
      </c>
      <c r="Y4" s="208">
        <v>7.559999942779541</v>
      </c>
      <c r="Z4" s="215">
        <f t="shared" si="0"/>
        <v>6.965833365917206</v>
      </c>
      <c r="AA4" s="151">
        <v>8.9399995803833</v>
      </c>
      <c r="AB4" s="152" t="s">
        <v>184</v>
      </c>
      <c r="AC4" s="2">
        <v>2</v>
      </c>
      <c r="AD4" s="151">
        <v>5.26800012588501</v>
      </c>
      <c r="AE4" s="254" t="s">
        <v>185</v>
      </c>
      <c r="AF4" s="1"/>
    </row>
    <row r="5" spans="1:32" ht="11.25" customHeight="1">
      <c r="A5" s="216">
        <v>3</v>
      </c>
      <c r="B5" s="208">
        <v>7.599999904632568</v>
      </c>
      <c r="C5" s="208">
        <v>7.389999866485596</v>
      </c>
      <c r="D5" s="208">
        <v>7.650000095367432</v>
      </c>
      <c r="E5" s="208">
        <v>7.46999979019165</v>
      </c>
      <c r="F5" s="208">
        <v>7.360000133514404</v>
      </c>
      <c r="G5" s="208">
        <v>7.340000152587891</v>
      </c>
      <c r="H5" s="208">
        <v>7.349999904632568</v>
      </c>
      <c r="I5" s="208">
        <v>7.900000095367432</v>
      </c>
      <c r="J5" s="208">
        <v>8.84000015258789</v>
      </c>
      <c r="K5" s="208">
        <v>8.729999542236328</v>
      </c>
      <c r="L5" s="208">
        <v>8.619999885559082</v>
      </c>
      <c r="M5" s="208">
        <v>9.239999771118164</v>
      </c>
      <c r="N5" s="208">
        <v>11.180000305175781</v>
      </c>
      <c r="O5" s="208">
        <v>10.510000228881836</v>
      </c>
      <c r="P5" s="208">
        <v>10.130000114440918</v>
      </c>
      <c r="Q5" s="208">
        <v>9.300000190734863</v>
      </c>
      <c r="R5" s="208">
        <v>8.470000267028809</v>
      </c>
      <c r="S5" s="208">
        <v>7.590000152587891</v>
      </c>
      <c r="T5" s="208">
        <v>7.300000190734863</v>
      </c>
      <c r="U5" s="208">
        <v>7.039999961853027</v>
      </c>
      <c r="V5" s="208">
        <v>6.920000076293945</v>
      </c>
      <c r="W5" s="208">
        <v>6.6570000648498535</v>
      </c>
      <c r="X5" s="208">
        <v>6.068999767303467</v>
      </c>
      <c r="Y5" s="208">
        <v>5.815999984741211</v>
      </c>
      <c r="Z5" s="215">
        <f t="shared" si="0"/>
        <v>8.019666691621145</v>
      </c>
      <c r="AA5" s="151">
        <v>11.430000305175781</v>
      </c>
      <c r="AB5" s="152" t="s">
        <v>162</v>
      </c>
      <c r="AC5" s="2">
        <v>3</v>
      </c>
      <c r="AD5" s="151">
        <v>5.7220001220703125</v>
      </c>
      <c r="AE5" s="254" t="s">
        <v>186</v>
      </c>
      <c r="AF5" s="1"/>
    </row>
    <row r="6" spans="1:32" ht="11.25" customHeight="1">
      <c r="A6" s="216">
        <v>4</v>
      </c>
      <c r="B6" s="208">
        <v>5.889999866485596</v>
      </c>
      <c r="C6" s="208">
        <v>6.142000198364258</v>
      </c>
      <c r="D6" s="208">
        <v>5.626999855041504</v>
      </c>
      <c r="E6" s="208">
        <v>5.091000080108643</v>
      </c>
      <c r="F6" s="208">
        <v>4.986000061035156</v>
      </c>
      <c r="G6" s="208">
        <v>5.375</v>
      </c>
      <c r="H6" s="208">
        <v>6.204999923706055</v>
      </c>
      <c r="I6" s="208">
        <v>8.15999984741211</v>
      </c>
      <c r="J6" s="208">
        <v>9.9399995803833</v>
      </c>
      <c r="K6" s="208">
        <v>11.920000076293945</v>
      </c>
      <c r="L6" s="208">
        <v>11.6899995803833</v>
      </c>
      <c r="M6" s="208">
        <v>11.989999771118164</v>
      </c>
      <c r="N6" s="208">
        <v>11.130000114440918</v>
      </c>
      <c r="O6" s="208">
        <v>11.149999618530273</v>
      </c>
      <c r="P6" s="208">
        <v>11.529999732971191</v>
      </c>
      <c r="Q6" s="208">
        <v>9.84000015258789</v>
      </c>
      <c r="R6" s="208">
        <v>9.0600004196167</v>
      </c>
      <c r="S6" s="208">
        <v>8.899999618530273</v>
      </c>
      <c r="T6" s="208">
        <v>7.940000057220459</v>
      </c>
      <c r="U6" s="208">
        <v>7.079999923706055</v>
      </c>
      <c r="V6" s="208">
        <v>6.940000057220459</v>
      </c>
      <c r="W6" s="208">
        <v>8.1899995803833</v>
      </c>
      <c r="X6" s="208">
        <v>8.039999961853027</v>
      </c>
      <c r="Y6" s="208">
        <v>7.829999923706055</v>
      </c>
      <c r="Z6" s="215">
        <f t="shared" si="0"/>
        <v>8.360249916712442</v>
      </c>
      <c r="AA6" s="151">
        <v>12.800000190734863</v>
      </c>
      <c r="AB6" s="152" t="s">
        <v>187</v>
      </c>
      <c r="AC6" s="2">
        <v>4</v>
      </c>
      <c r="AD6" s="151">
        <v>4.892000198364258</v>
      </c>
      <c r="AE6" s="254" t="s">
        <v>188</v>
      </c>
      <c r="AF6" s="1"/>
    </row>
    <row r="7" spans="1:32" ht="11.25" customHeight="1">
      <c r="A7" s="216">
        <v>5</v>
      </c>
      <c r="B7" s="208">
        <v>7.869999885559082</v>
      </c>
      <c r="C7" s="208">
        <v>8.020000457763672</v>
      </c>
      <c r="D7" s="208">
        <v>8.300000190734863</v>
      </c>
      <c r="E7" s="208">
        <v>8.149999618530273</v>
      </c>
      <c r="F7" s="208">
        <v>7.760000228881836</v>
      </c>
      <c r="G7" s="208">
        <v>9.460000038146973</v>
      </c>
      <c r="H7" s="208">
        <v>10.609999656677246</v>
      </c>
      <c r="I7" s="208">
        <v>12.970000267028809</v>
      </c>
      <c r="J7" s="208">
        <v>13.869999885559082</v>
      </c>
      <c r="K7" s="208">
        <v>13.729999542236328</v>
      </c>
      <c r="L7" s="208">
        <v>14.380000114440918</v>
      </c>
      <c r="M7" s="208">
        <v>13.739999771118164</v>
      </c>
      <c r="N7" s="208">
        <v>14.170000076293945</v>
      </c>
      <c r="O7" s="208">
        <v>14.1899995803833</v>
      </c>
      <c r="P7" s="208">
        <v>14.220000267028809</v>
      </c>
      <c r="Q7" s="208">
        <v>12.989999771118164</v>
      </c>
      <c r="R7" s="208">
        <v>12.949999809265137</v>
      </c>
      <c r="S7" s="208">
        <v>12.579999923706055</v>
      </c>
      <c r="T7" s="208">
        <v>10.850000381469727</v>
      </c>
      <c r="U7" s="208">
        <v>9.850000381469727</v>
      </c>
      <c r="V7" s="208">
        <v>9.270000457763672</v>
      </c>
      <c r="W7" s="208">
        <v>9.40999984741211</v>
      </c>
      <c r="X7" s="208">
        <v>9.399999618530273</v>
      </c>
      <c r="Y7" s="208">
        <v>11.050000190734863</v>
      </c>
      <c r="Z7" s="215">
        <f t="shared" si="0"/>
        <v>11.241249998410543</v>
      </c>
      <c r="AA7" s="151">
        <v>15.229999542236328</v>
      </c>
      <c r="AB7" s="152" t="s">
        <v>189</v>
      </c>
      <c r="AC7" s="2">
        <v>5</v>
      </c>
      <c r="AD7" s="151">
        <v>7.5</v>
      </c>
      <c r="AE7" s="254" t="s">
        <v>190</v>
      </c>
      <c r="AF7" s="1"/>
    </row>
    <row r="8" spans="1:32" ht="11.25" customHeight="1">
      <c r="A8" s="216">
        <v>6</v>
      </c>
      <c r="B8" s="208">
        <v>11.399999618530273</v>
      </c>
      <c r="C8" s="208">
        <v>11.3100004196167</v>
      </c>
      <c r="D8" s="208">
        <v>10.25</v>
      </c>
      <c r="E8" s="208">
        <v>9.239999771118164</v>
      </c>
      <c r="F8" s="208">
        <v>9.289999961853027</v>
      </c>
      <c r="G8" s="208">
        <v>11.550000190734863</v>
      </c>
      <c r="H8" s="208">
        <v>13.220000267028809</v>
      </c>
      <c r="I8" s="208">
        <v>14.739999771118164</v>
      </c>
      <c r="J8" s="208">
        <v>17.59000015258789</v>
      </c>
      <c r="K8" s="208">
        <v>17.93000030517578</v>
      </c>
      <c r="L8" s="208">
        <v>20.229999542236328</v>
      </c>
      <c r="M8" s="208">
        <v>20.399999618530273</v>
      </c>
      <c r="N8" s="208">
        <v>19.489999771118164</v>
      </c>
      <c r="O8" s="208">
        <v>18.719999313354492</v>
      </c>
      <c r="P8" s="208">
        <v>19.360000610351562</v>
      </c>
      <c r="Q8" s="208">
        <v>18.049999237060547</v>
      </c>
      <c r="R8" s="208">
        <v>17.100000381469727</v>
      </c>
      <c r="S8" s="208">
        <v>15.4399995803833</v>
      </c>
      <c r="T8" s="208">
        <v>13.779999732971191</v>
      </c>
      <c r="U8" s="208">
        <v>13.539999961853027</v>
      </c>
      <c r="V8" s="208">
        <v>14.020000457763672</v>
      </c>
      <c r="W8" s="208">
        <v>14.4399995803833</v>
      </c>
      <c r="X8" s="208">
        <v>13.979999542236328</v>
      </c>
      <c r="Y8" s="208">
        <v>14.550000190734863</v>
      </c>
      <c r="Z8" s="215">
        <f t="shared" si="0"/>
        <v>14.984166582425436</v>
      </c>
      <c r="AA8" s="151">
        <v>21.700000762939453</v>
      </c>
      <c r="AB8" s="152" t="s">
        <v>191</v>
      </c>
      <c r="AC8" s="2">
        <v>6</v>
      </c>
      <c r="AD8" s="151">
        <v>9.039999961853027</v>
      </c>
      <c r="AE8" s="254" t="s">
        <v>192</v>
      </c>
      <c r="AF8" s="1"/>
    </row>
    <row r="9" spans="1:32" ht="11.25" customHeight="1">
      <c r="A9" s="216">
        <v>7</v>
      </c>
      <c r="B9" s="208">
        <v>14.0600004196167</v>
      </c>
      <c r="C9" s="208">
        <v>14.029999732971191</v>
      </c>
      <c r="D9" s="208">
        <v>13.15999984741211</v>
      </c>
      <c r="E9" s="208">
        <v>12.399999618530273</v>
      </c>
      <c r="F9" s="208">
        <v>13.220000267028809</v>
      </c>
      <c r="G9" s="208">
        <v>14.100000381469727</v>
      </c>
      <c r="H9" s="208">
        <v>15.289999961853027</v>
      </c>
      <c r="I9" s="208">
        <v>18.260000228881836</v>
      </c>
      <c r="J9" s="208">
        <v>19.6200008392334</v>
      </c>
      <c r="K9" s="208">
        <v>20.950000762939453</v>
      </c>
      <c r="L9" s="208">
        <v>21.81999969482422</v>
      </c>
      <c r="M9" s="208">
        <v>23.100000381469727</v>
      </c>
      <c r="N9" s="208">
        <v>22.56999969482422</v>
      </c>
      <c r="O9" s="208">
        <v>22.56999969482422</v>
      </c>
      <c r="P9" s="208">
        <v>23.1299991607666</v>
      </c>
      <c r="Q9" s="208">
        <v>21.389999389648438</v>
      </c>
      <c r="R9" s="208">
        <v>20.100000381469727</v>
      </c>
      <c r="S9" s="208">
        <v>18.899999618530273</v>
      </c>
      <c r="T9" s="208">
        <v>17.809999465942383</v>
      </c>
      <c r="U9" s="208">
        <v>16.90999984741211</v>
      </c>
      <c r="V9" s="208">
        <v>16.389999389648438</v>
      </c>
      <c r="W9" s="208">
        <v>16</v>
      </c>
      <c r="X9" s="208">
        <v>14.970000267028809</v>
      </c>
      <c r="Y9" s="208">
        <v>15.569999694824219</v>
      </c>
      <c r="Z9" s="215">
        <f t="shared" si="0"/>
        <v>17.763333280881245</v>
      </c>
      <c r="AA9" s="151">
        <v>23.75</v>
      </c>
      <c r="AB9" s="152" t="s">
        <v>193</v>
      </c>
      <c r="AC9" s="2">
        <v>7</v>
      </c>
      <c r="AD9" s="151">
        <v>12.010000228881836</v>
      </c>
      <c r="AE9" s="254" t="s">
        <v>194</v>
      </c>
      <c r="AF9" s="1"/>
    </row>
    <row r="10" spans="1:32" ht="11.25" customHeight="1">
      <c r="A10" s="216">
        <v>8</v>
      </c>
      <c r="B10" s="208">
        <v>15.5600004196167</v>
      </c>
      <c r="C10" s="208">
        <v>15.010000228881836</v>
      </c>
      <c r="D10" s="208">
        <v>15.229999542236328</v>
      </c>
      <c r="E10" s="208">
        <v>15.369999885559082</v>
      </c>
      <c r="F10" s="208">
        <v>15.40999984741211</v>
      </c>
      <c r="G10" s="208">
        <v>15.359999656677246</v>
      </c>
      <c r="H10" s="208">
        <v>15.880000114440918</v>
      </c>
      <c r="I10" s="208">
        <v>17.030000686645508</v>
      </c>
      <c r="J10" s="208">
        <v>18.690000534057617</v>
      </c>
      <c r="K10" s="208">
        <v>18.399999618530273</v>
      </c>
      <c r="L10" s="208">
        <v>19.280000686645508</v>
      </c>
      <c r="M10" s="208">
        <v>18.600000381469727</v>
      </c>
      <c r="N10" s="208">
        <v>17.110000610351562</v>
      </c>
      <c r="O10" s="208">
        <v>16.610000610351562</v>
      </c>
      <c r="P10" s="208">
        <v>16.479999542236328</v>
      </c>
      <c r="Q10" s="208">
        <v>16.389999389648438</v>
      </c>
      <c r="R10" s="208">
        <v>16.31999969482422</v>
      </c>
      <c r="S10" s="208">
        <v>16.280000686645508</v>
      </c>
      <c r="T10" s="208">
        <v>16.079999923706055</v>
      </c>
      <c r="U10" s="208">
        <v>16.15999984741211</v>
      </c>
      <c r="V10" s="208">
        <v>15.9399995803833</v>
      </c>
      <c r="W10" s="208">
        <v>16.219999313354492</v>
      </c>
      <c r="X10" s="208">
        <v>16.1200008392334</v>
      </c>
      <c r="Y10" s="208">
        <v>16.170000076293945</v>
      </c>
      <c r="Z10" s="215">
        <f t="shared" si="0"/>
        <v>16.487500071525574</v>
      </c>
      <c r="AA10" s="151">
        <v>19.8799991607666</v>
      </c>
      <c r="AB10" s="152" t="s">
        <v>195</v>
      </c>
      <c r="AC10" s="2">
        <v>8</v>
      </c>
      <c r="AD10" s="151">
        <v>14.710000038146973</v>
      </c>
      <c r="AE10" s="254" t="s">
        <v>196</v>
      </c>
      <c r="AF10" s="1"/>
    </row>
    <row r="11" spans="1:32" ht="11.25" customHeight="1">
      <c r="A11" s="216">
        <v>9</v>
      </c>
      <c r="B11" s="208">
        <v>16.280000686645508</v>
      </c>
      <c r="C11" s="208">
        <v>16.399999618530273</v>
      </c>
      <c r="D11" s="208">
        <v>16.329999923706055</v>
      </c>
      <c r="E11" s="208">
        <v>13.890000343322754</v>
      </c>
      <c r="F11" s="208">
        <v>13.199999809265137</v>
      </c>
      <c r="G11" s="208">
        <v>13.329999923706055</v>
      </c>
      <c r="H11" s="208">
        <v>13.729999542236328</v>
      </c>
      <c r="I11" s="208">
        <v>14.109999656677246</v>
      </c>
      <c r="J11" s="208">
        <v>14.40999984741211</v>
      </c>
      <c r="K11" s="208">
        <v>14.619999885559082</v>
      </c>
      <c r="L11" s="208">
        <v>15.649999618530273</v>
      </c>
      <c r="M11" s="208">
        <v>17.25</v>
      </c>
      <c r="N11" s="208">
        <v>17.889999389648438</v>
      </c>
      <c r="O11" s="208">
        <v>19.719999313354492</v>
      </c>
      <c r="P11" s="208">
        <v>19.229999542236328</v>
      </c>
      <c r="Q11" s="208">
        <v>17.1299991607666</v>
      </c>
      <c r="R11" s="208">
        <v>16.350000381469727</v>
      </c>
      <c r="S11" s="208">
        <v>15.770000457763672</v>
      </c>
      <c r="T11" s="208">
        <v>15.0600004196167</v>
      </c>
      <c r="U11" s="208">
        <v>14.34000015258789</v>
      </c>
      <c r="V11" s="208">
        <v>13.350000381469727</v>
      </c>
      <c r="W11" s="208">
        <v>13.390000343322754</v>
      </c>
      <c r="X11" s="208">
        <v>13.960000038146973</v>
      </c>
      <c r="Y11" s="208">
        <v>13.119999885559082</v>
      </c>
      <c r="Z11" s="215">
        <f t="shared" si="0"/>
        <v>15.354583263397217</v>
      </c>
      <c r="AA11" s="151">
        <v>20.040000915527344</v>
      </c>
      <c r="AB11" s="152" t="s">
        <v>197</v>
      </c>
      <c r="AC11" s="2">
        <v>9</v>
      </c>
      <c r="AD11" s="151">
        <v>13.039999961853027</v>
      </c>
      <c r="AE11" s="254" t="s">
        <v>51</v>
      </c>
      <c r="AF11" s="1"/>
    </row>
    <row r="12" spans="1:32" ht="11.25" customHeight="1">
      <c r="A12" s="224">
        <v>10</v>
      </c>
      <c r="B12" s="210">
        <v>12.800000190734863</v>
      </c>
      <c r="C12" s="210">
        <v>12.979999542236328</v>
      </c>
      <c r="D12" s="210">
        <v>12.640000343322754</v>
      </c>
      <c r="E12" s="210">
        <v>12.550000190734863</v>
      </c>
      <c r="F12" s="210">
        <v>12.779999732971191</v>
      </c>
      <c r="G12" s="210">
        <v>12.420000076293945</v>
      </c>
      <c r="H12" s="210">
        <v>14.710000038146973</v>
      </c>
      <c r="I12" s="210">
        <v>15.359999656677246</v>
      </c>
      <c r="J12" s="210">
        <v>17.950000762939453</v>
      </c>
      <c r="K12" s="210">
        <v>18.139999389648438</v>
      </c>
      <c r="L12" s="210">
        <v>19.260000228881836</v>
      </c>
      <c r="M12" s="210">
        <v>20.56999969482422</v>
      </c>
      <c r="N12" s="210">
        <v>20.43000030517578</v>
      </c>
      <c r="O12" s="210">
        <v>21.579999923706055</v>
      </c>
      <c r="P12" s="210">
        <v>21.530000686645508</v>
      </c>
      <c r="Q12" s="210">
        <v>17.920000076293945</v>
      </c>
      <c r="R12" s="210">
        <v>14.34000015258789</v>
      </c>
      <c r="S12" s="210">
        <v>13.890000343322754</v>
      </c>
      <c r="T12" s="210">
        <v>12.420000076293945</v>
      </c>
      <c r="U12" s="210">
        <v>11.8100004196167</v>
      </c>
      <c r="V12" s="210">
        <v>10.170000076293945</v>
      </c>
      <c r="W12" s="210">
        <v>10.619999885559082</v>
      </c>
      <c r="X12" s="210">
        <v>11.420000076293945</v>
      </c>
      <c r="Y12" s="210">
        <v>10.180000305175781</v>
      </c>
      <c r="Z12" s="225">
        <f t="shared" si="0"/>
        <v>14.93625009059906</v>
      </c>
      <c r="AA12" s="157">
        <v>23.100000381469727</v>
      </c>
      <c r="AB12" s="211" t="s">
        <v>198</v>
      </c>
      <c r="AC12" s="212">
        <v>10</v>
      </c>
      <c r="AD12" s="157">
        <v>10.039999961853027</v>
      </c>
      <c r="AE12" s="255" t="s">
        <v>199</v>
      </c>
      <c r="AF12" s="1"/>
    </row>
    <row r="13" spans="1:32" ht="11.25" customHeight="1">
      <c r="A13" s="216">
        <v>11</v>
      </c>
      <c r="B13" s="208">
        <v>9.420000076293945</v>
      </c>
      <c r="C13" s="208">
        <v>10.050000190734863</v>
      </c>
      <c r="D13" s="208">
        <v>9.869999885559082</v>
      </c>
      <c r="E13" s="208">
        <v>9.020000457763672</v>
      </c>
      <c r="F13" s="208">
        <v>9.350000381469727</v>
      </c>
      <c r="G13" s="208">
        <v>10.800000190734863</v>
      </c>
      <c r="H13" s="208">
        <v>12.390000343322754</v>
      </c>
      <c r="I13" s="208">
        <v>14.75</v>
      </c>
      <c r="J13" s="208">
        <v>16.350000381469727</v>
      </c>
      <c r="K13" s="208">
        <v>17.290000915527344</v>
      </c>
      <c r="L13" s="208">
        <v>18.43000030517578</v>
      </c>
      <c r="M13" s="208">
        <v>18.559999465942383</v>
      </c>
      <c r="N13" s="208">
        <v>19.3799991607666</v>
      </c>
      <c r="O13" s="208">
        <v>18.90999984741211</v>
      </c>
      <c r="P13" s="208">
        <v>17.239999771118164</v>
      </c>
      <c r="Q13" s="208">
        <v>14.539999961853027</v>
      </c>
      <c r="R13" s="208">
        <v>14.180000305175781</v>
      </c>
      <c r="S13" s="208">
        <v>13.989999771118164</v>
      </c>
      <c r="T13" s="208">
        <v>13.180000305175781</v>
      </c>
      <c r="U13" s="208">
        <v>10.819999694824219</v>
      </c>
      <c r="V13" s="208">
        <v>9.960000038146973</v>
      </c>
      <c r="W13" s="208">
        <v>8.890000343322754</v>
      </c>
      <c r="X13" s="208">
        <v>8.149999618530273</v>
      </c>
      <c r="Y13" s="208">
        <v>7.840000152587891</v>
      </c>
      <c r="Z13" s="215">
        <f t="shared" si="0"/>
        <v>13.056666731834412</v>
      </c>
      <c r="AA13" s="151">
        <v>19.950000762939453</v>
      </c>
      <c r="AB13" s="152" t="s">
        <v>200</v>
      </c>
      <c r="AC13" s="2">
        <v>11</v>
      </c>
      <c r="AD13" s="151">
        <v>7.840000152587891</v>
      </c>
      <c r="AE13" s="254" t="s">
        <v>72</v>
      </c>
      <c r="AF13" s="1"/>
    </row>
    <row r="14" spans="1:32" ht="11.25" customHeight="1">
      <c r="A14" s="216">
        <v>12</v>
      </c>
      <c r="B14" s="208">
        <v>7.650000095367432</v>
      </c>
      <c r="C14" s="208">
        <v>7.400000095367432</v>
      </c>
      <c r="D14" s="208">
        <v>7.159999847412109</v>
      </c>
      <c r="E14" s="208">
        <v>7.21999979019165</v>
      </c>
      <c r="F14" s="208">
        <v>7.199999809265137</v>
      </c>
      <c r="G14" s="208">
        <v>8.65999984741211</v>
      </c>
      <c r="H14" s="208">
        <v>13.210000038146973</v>
      </c>
      <c r="I14" s="208">
        <v>16.100000381469727</v>
      </c>
      <c r="J14" s="208">
        <v>18.670000076293945</v>
      </c>
      <c r="K14" s="208">
        <v>19.520000457763672</v>
      </c>
      <c r="L14" s="208">
        <v>21.3700008392334</v>
      </c>
      <c r="M14" s="208">
        <v>22.90999984741211</v>
      </c>
      <c r="N14" s="208">
        <v>23.809999465942383</v>
      </c>
      <c r="O14" s="208">
        <v>23.65999984741211</v>
      </c>
      <c r="P14" s="208">
        <v>22.56999969482422</v>
      </c>
      <c r="Q14" s="208">
        <v>21.200000762939453</v>
      </c>
      <c r="R14" s="208">
        <v>18.510000228881836</v>
      </c>
      <c r="S14" s="208">
        <v>15.819999694824219</v>
      </c>
      <c r="T14" s="208">
        <v>14.050000190734863</v>
      </c>
      <c r="U14" s="208">
        <v>13.350000381469727</v>
      </c>
      <c r="V14" s="208">
        <v>14.720000267028809</v>
      </c>
      <c r="W14" s="208">
        <v>12.979999542236328</v>
      </c>
      <c r="X14" s="208">
        <v>13.029999732971191</v>
      </c>
      <c r="Y14" s="208">
        <v>13.84000015258789</v>
      </c>
      <c r="Z14" s="215">
        <f t="shared" si="0"/>
        <v>15.192083378632864</v>
      </c>
      <c r="AA14" s="151">
        <v>24.979999542236328</v>
      </c>
      <c r="AB14" s="152" t="s">
        <v>201</v>
      </c>
      <c r="AC14" s="2">
        <v>12</v>
      </c>
      <c r="AD14" s="151">
        <v>6.914000034332275</v>
      </c>
      <c r="AE14" s="254" t="s">
        <v>202</v>
      </c>
      <c r="AF14" s="1"/>
    </row>
    <row r="15" spans="1:32" ht="11.25" customHeight="1">
      <c r="A15" s="216">
        <v>13</v>
      </c>
      <c r="B15" s="208">
        <v>13.8100004196167</v>
      </c>
      <c r="C15" s="208">
        <v>13.800000190734863</v>
      </c>
      <c r="D15" s="208">
        <v>13.600000381469727</v>
      </c>
      <c r="E15" s="208">
        <v>13.390000343322754</v>
      </c>
      <c r="F15" s="208">
        <v>12.279999732971191</v>
      </c>
      <c r="G15" s="208">
        <v>12.970000267028809</v>
      </c>
      <c r="H15" s="208">
        <v>15.75</v>
      </c>
      <c r="I15" s="208">
        <v>19.68000030517578</v>
      </c>
      <c r="J15" s="208">
        <v>21</v>
      </c>
      <c r="K15" s="208">
        <v>21.350000381469727</v>
      </c>
      <c r="L15" s="208">
        <v>22.329999923706055</v>
      </c>
      <c r="M15" s="208">
        <v>22.170000076293945</v>
      </c>
      <c r="N15" s="208">
        <v>22.079999923706055</v>
      </c>
      <c r="O15" s="208">
        <v>20.84000015258789</v>
      </c>
      <c r="P15" s="208">
        <v>21.219999313354492</v>
      </c>
      <c r="Q15" s="208">
        <v>20.110000610351562</v>
      </c>
      <c r="R15" s="208">
        <v>18.56999969482422</v>
      </c>
      <c r="S15" s="208">
        <v>16.6299991607666</v>
      </c>
      <c r="T15" s="208">
        <v>15.15999984741211</v>
      </c>
      <c r="U15" s="208">
        <v>14.130000114440918</v>
      </c>
      <c r="V15" s="208">
        <v>13.5</v>
      </c>
      <c r="W15" s="208">
        <v>13.170000076293945</v>
      </c>
      <c r="X15" s="208">
        <v>14.210000038146973</v>
      </c>
      <c r="Y15" s="208">
        <v>13.260000228881836</v>
      </c>
      <c r="Z15" s="215">
        <f t="shared" si="0"/>
        <v>16.87541671593984</v>
      </c>
      <c r="AA15" s="151">
        <v>23.700000762939453</v>
      </c>
      <c r="AB15" s="152" t="s">
        <v>203</v>
      </c>
      <c r="AC15" s="2">
        <v>13</v>
      </c>
      <c r="AD15" s="151">
        <v>12.010000228881836</v>
      </c>
      <c r="AE15" s="254" t="s">
        <v>204</v>
      </c>
      <c r="AF15" s="1"/>
    </row>
    <row r="16" spans="1:32" ht="11.25" customHeight="1">
      <c r="A16" s="216">
        <v>14</v>
      </c>
      <c r="B16" s="208">
        <v>13.350000381469727</v>
      </c>
      <c r="C16" s="208">
        <v>12.4399995803833</v>
      </c>
      <c r="D16" s="208">
        <v>13.670000076293945</v>
      </c>
      <c r="E16" s="208">
        <v>12.380000114440918</v>
      </c>
      <c r="F16" s="208">
        <v>11.880000114440918</v>
      </c>
      <c r="G16" s="208">
        <v>13.09000015258789</v>
      </c>
      <c r="H16" s="208">
        <v>16.1200008392334</v>
      </c>
      <c r="I16" s="208">
        <v>19.920000076293945</v>
      </c>
      <c r="J16" s="208">
        <v>22.950000762939453</v>
      </c>
      <c r="K16" s="208">
        <v>24.31999969482422</v>
      </c>
      <c r="L16" s="208">
        <v>23.84000015258789</v>
      </c>
      <c r="M16" s="208">
        <v>24.8799991607666</v>
      </c>
      <c r="N16" s="208">
        <v>22.860000610351562</v>
      </c>
      <c r="O16" s="208">
        <v>23.049999237060547</v>
      </c>
      <c r="P16" s="208">
        <v>22.81999969482422</v>
      </c>
      <c r="Q16" s="208">
        <v>22.190000534057617</v>
      </c>
      <c r="R16" s="208">
        <v>20.510000228881836</v>
      </c>
      <c r="S16" s="208">
        <v>19.200000762939453</v>
      </c>
      <c r="T16" s="208">
        <v>17.260000228881836</v>
      </c>
      <c r="U16" s="208">
        <v>18.389999389648438</v>
      </c>
      <c r="V16" s="208">
        <v>17.350000381469727</v>
      </c>
      <c r="W16" s="208">
        <v>14.970000267028809</v>
      </c>
      <c r="X16" s="208">
        <v>14.529999732971191</v>
      </c>
      <c r="Y16" s="208">
        <v>15.140000343322754</v>
      </c>
      <c r="Z16" s="215">
        <f t="shared" si="0"/>
        <v>18.212916771570843</v>
      </c>
      <c r="AA16" s="151">
        <v>26.760000228881836</v>
      </c>
      <c r="AB16" s="152" t="s">
        <v>157</v>
      </c>
      <c r="AC16" s="2">
        <v>14</v>
      </c>
      <c r="AD16" s="151">
        <v>11.680000305175781</v>
      </c>
      <c r="AE16" s="254" t="s">
        <v>205</v>
      </c>
      <c r="AF16" s="1"/>
    </row>
    <row r="17" spans="1:32" ht="11.25" customHeight="1">
      <c r="A17" s="216">
        <v>15</v>
      </c>
      <c r="B17" s="208">
        <v>15.300000190734863</v>
      </c>
      <c r="C17" s="208">
        <v>15.869999885559082</v>
      </c>
      <c r="D17" s="208">
        <v>15.619999885559082</v>
      </c>
      <c r="E17" s="208">
        <v>15.470000267028809</v>
      </c>
      <c r="F17" s="208">
        <v>15.380000114440918</v>
      </c>
      <c r="G17" s="208">
        <v>16.149999618530273</v>
      </c>
      <c r="H17" s="208">
        <v>17.610000610351562</v>
      </c>
      <c r="I17" s="208">
        <v>19.690000534057617</v>
      </c>
      <c r="J17" s="208">
        <v>21.040000915527344</v>
      </c>
      <c r="K17" s="208">
        <v>20.579999923706055</v>
      </c>
      <c r="L17" s="208">
        <v>22.40999984741211</v>
      </c>
      <c r="M17" s="208">
        <v>22</v>
      </c>
      <c r="N17" s="208">
        <v>22.549999237060547</v>
      </c>
      <c r="O17" s="208">
        <v>22.3799991607666</v>
      </c>
      <c r="P17" s="208">
        <v>21.809999465942383</v>
      </c>
      <c r="Q17" s="208">
        <v>21.030000686645508</v>
      </c>
      <c r="R17" s="208">
        <v>19.65999984741211</v>
      </c>
      <c r="S17" s="208">
        <v>18.690000534057617</v>
      </c>
      <c r="T17" s="208">
        <v>18.1200008392334</v>
      </c>
      <c r="U17" s="208">
        <v>18.190000534057617</v>
      </c>
      <c r="V17" s="208">
        <v>17.940000534057617</v>
      </c>
      <c r="W17" s="208">
        <v>17.920000076293945</v>
      </c>
      <c r="X17" s="208">
        <v>17.84000015258789</v>
      </c>
      <c r="Y17" s="208">
        <v>17.8700008392334</v>
      </c>
      <c r="Z17" s="215">
        <f t="shared" si="0"/>
        <v>18.796666820844013</v>
      </c>
      <c r="AA17" s="151">
        <v>23.489999771118164</v>
      </c>
      <c r="AB17" s="152" t="s">
        <v>206</v>
      </c>
      <c r="AC17" s="2">
        <v>15</v>
      </c>
      <c r="AD17" s="151">
        <v>14.819999694824219</v>
      </c>
      <c r="AE17" s="254" t="s">
        <v>207</v>
      </c>
      <c r="AF17" s="1"/>
    </row>
    <row r="18" spans="1:32" ht="11.25" customHeight="1">
      <c r="A18" s="216">
        <v>16</v>
      </c>
      <c r="B18" s="208">
        <v>17.809999465942383</v>
      </c>
      <c r="C18" s="208">
        <v>17.65999984741211</v>
      </c>
      <c r="D18" s="208">
        <v>17.489999771118164</v>
      </c>
      <c r="E18" s="208">
        <v>17.1299991607666</v>
      </c>
      <c r="F18" s="208">
        <v>17.020000457763672</v>
      </c>
      <c r="G18" s="208">
        <v>17.059999465942383</v>
      </c>
      <c r="H18" s="208">
        <v>17.010000228881836</v>
      </c>
      <c r="I18" s="208">
        <v>17.280000686645508</v>
      </c>
      <c r="J18" s="208">
        <v>17.280000686645508</v>
      </c>
      <c r="K18" s="208">
        <v>16.940000534057617</v>
      </c>
      <c r="L18" s="208">
        <v>17.030000686645508</v>
      </c>
      <c r="M18" s="208">
        <v>16.93000030517578</v>
      </c>
      <c r="N18" s="208">
        <v>16.989999771118164</v>
      </c>
      <c r="O18" s="208">
        <v>17.059999465942383</v>
      </c>
      <c r="P18" s="208">
        <v>16.969999313354492</v>
      </c>
      <c r="Q18" s="208">
        <v>16.770000457763672</v>
      </c>
      <c r="R18" s="208">
        <v>16.899999618530273</v>
      </c>
      <c r="S18" s="208">
        <v>16.719999313354492</v>
      </c>
      <c r="T18" s="208">
        <v>16.219999313354492</v>
      </c>
      <c r="U18" s="208">
        <v>15.470000267028809</v>
      </c>
      <c r="V18" s="208">
        <v>12.90999984741211</v>
      </c>
      <c r="W18" s="208">
        <v>12.25</v>
      </c>
      <c r="X18" s="208">
        <v>10.930000305175781</v>
      </c>
      <c r="Y18" s="208">
        <v>10.239999771118164</v>
      </c>
      <c r="Z18" s="215">
        <f t="shared" si="0"/>
        <v>16.086249947547913</v>
      </c>
      <c r="AA18" s="151">
        <v>18.110000610351562</v>
      </c>
      <c r="AB18" s="152" t="s">
        <v>208</v>
      </c>
      <c r="AC18" s="2">
        <v>16</v>
      </c>
      <c r="AD18" s="151">
        <v>10.130000114440918</v>
      </c>
      <c r="AE18" s="254" t="s">
        <v>209</v>
      </c>
      <c r="AF18" s="1"/>
    </row>
    <row r="19" spans="1:32" ht="11.25" customHeight="1">
      <c r="A19" s="216">
        <v>17</v>
      </c>
      <c r="B19" s="208">
        <v>9.479999542236328</v>
      </c>
      <c r="C19" s="208">
        <v>8.989999771118164</v>
      </c>
      <c r="D19" s="208">
        <v>7.980000019073486</v>
      </c>
      <c r="E19" s="208">
        <v>7.079999923706055</v>
      </c>
      <c r="F19" s="208">
        <v>6.827000141143799</v>
      </c>
      <c r="G19" s="208">
        <v>7.710000038146973</v>
      </c>
      <c r="H19" s="208">
        <v>9.520000457763672</v>
      </c>
      <c r="I19" s="208">
        <v>15.609999656677246</v>
      </c>
      <c r="J19" s="208">
        <v>17.40999984741211</v>
      </c>
      <c r="K19" s="208">
        <v>19.139999389648438</v>
      </c>
      <c r="L19" s="208">
        <v>21.06999969482422</v>
      </c>
      <c r="M19" s="208">
        <v>18.280000686645508</v>
      </c>
      <c r="N19" s="208">
        <v>17.18000030517578</v>
      </c>
      <c r="O19" s="208">
        <v>17.719999313354492</v>
      </c>
      <c r="P19" s="208">
        <v>17.770000457763672</v>
      </c>
      <c r="Q19" s="208">
        <v>16.700000762939453</v>
      </c>
      <c r="R19" s="208">
        <v>14.960000038146973</v>
      </c>
      <c r="S19" s="208">
        <v>13.109999656677246</v>
      </c>
      <c r="T19" s="208">
        <v>10.989999771118164</v>
      </c>
      <c r="U19" s="208">
        <v>9.949999809265137</v>
      </c>
      <c r="V19" s="208">
        <v>9.5600004196167</v>
      </c>
      <c r="W19" s="208">
        <v>9.510000228881836</v>
      </c>
      <c r="X19" s="208">
        <v>9.399999618530273</v>
      </c>
      <c r="Y19" s="208">
        <v>9.520000457763672</v>
      </c>
      <c r="Z19" s="215">
        <f t="shared" si="0"/>
        <v>12.727791666984558</v>
      </c>
      <c r="AA19" s="151">
        <v>21.200000762939453</v>
      </c>
      <c r="AB19" s="152" t="s">
        <v>84</v>
      </c>
      <c r="AC19" s="2">
        <v>17</v>
      </c>
      <c r="AD19" s="151">
        <v>6.491000175476074</v>
      </c>
      <c r="AE19" s="254" t="s">
        <v>188</v>
      </c>
      <c r="AF19" s="1"/>
    </row>
    <row r="20" spans="1:32" ht="11.25" customHeight="1">
      <c r="A20" s="216">
        <v>18</v>
      </c>
      <c r="B20" s="208">
        <v>10.15999984741211</v>
      </c>
      <c r="C20" s="208">
        <v>10.25</v>
      </c>
      <c r="D20" s="208">
        <v>9.859999656677246</v>
      </c>
      <c r="E20" s="208">
        <v>11.220000267028809</v>
      </c>
      <c r="F20" s="208">
        <v>10.359999656677246</v>
      </c>
      <c r="G20" s="208">
        <v>11.989999771118164</v>
      </c>
      <c r="H20" s="208">
        <v>15.40999984741211</v>
      </c>
      <c r="I20" s="208">
        <v>17.700000762939453</v>
      </c>
      <c r="J20" s="208">
        <v>19.610000610351562</v>
      </c>
      <c r="K20" s="208">
        <v>21.81999969482422</v>
      </c>
      <c r="L20" s="208">
        <v>22.290000915527344</v>
      </c>
      <c r="M20" s="208">
        <v>22.729999542236328</v>
      </c>
      <c r="N20" s="208">
        <v>24.040000915527344</v>
      </c>
      <c r="O20" s="208">
        <v>24.149999618530273</v>
      </c>
      <c r="P20" s="208">
        <v>23.760000228881836</v>
      </c>
      <c r="Q20" s="208">
        <v>21.59000015258789</v>
      </c>
      <c r="R20" s="208">
        <v>19.770000457763672</v>
      </c>
      <c r="S20" s="208">
        <v>17.979999542236328</v>
      </c>
      <c r="T20" s="208">
        <v>17.40999984741211</v>
      </c>
      <c r="U20" s="208">
        <v>17.219999313354492</v>
      </c>
      <c r="V20" s="208">
        <v>16.440000534057617</v>
      </c>
      <c r="W20" s="208">
        <v>14.819999694824219</v>
      </c>
      <c r="X20" s="208">
        <v>14.920000076293945</v>
      </c>
      <c r="Y20" s="208">
        <v>15.199999809265137</v>
      </c>
      <c r="Z20" s="215">
        <f t="shared" si="0"/>
        <v>17.112500031789143</v>
      </c>
      <c r="AA20" s="151">
        <v>24.690000534057617</v>
      </c>
      <c r="AB20" s="152" t="s">
        <v>210</v>
      </c>
      <c r="AC20" s="2">
        <v>18</v>
      </c>
      <c r="AD20" s="151">
        <v>9.449999809265137</v>
      </c>
      <c r="AE20" s="254" t="s">
        <v>211</v>
      </c>
      <c r="AF20" s="1"/>
    </row>
    <row r="21" spans="1:32" ht="11.25" customHeight="1">
      <c r="A21" s="216">
        <v>19</v>
      </c>
      <c r="B21" s="208">
        <v>15.390000343322754</v>
      </c>
      <c r="C21" s="208">
        <v>15.479999542236328</v>
      </c>
      <c r="D21" s="208">
        <v>15.90999984741211</v>
      </c>
      <c r="E21" s="208">
        <v>15.710000038146973</v>
      </c>
      <c r="F21" s="208">
        <v>15.279999732971191</v>
      </c>
      <c r="G21" s="208">
        <v>15.770000457763672</v>
      </c>
      <c r="H21" s="208">
        <v>17.440000534057617</v>
      </c>
      <c r="I21" s="208">
        <v>19.229999542236328</v>
      </c>
      <c r="J21" s="208">
        <v>20.450000762939453</v>
      </c>
      <c r="K21" s="208">
        <v>22.25</v>
      </c>
      <c r="L21" s="208">
        <v>23.3799991607666</v>
      </c>
      <c r="M21" s="208">
        <v>23.270000457763672</v>
      </c>
      <c r="N21" s="208">
        <v>22.079999923706055</v>
      </c>
      <c r="O21" s="208">
        <v>21.829999923706055</v>
      </c>
      <c r="P21" s="208">
        <v>20.450000762939453</v>
      </c>
      <c r="Q21" s="208">
        <v>16.559999465942383</v>
      </c>
      <c r="R21" s="208">
        <v>15.180000305175781</v>
      </c>
      <c r="S21" s="208">
        <v>15.789999961853027</v>
      </c>
      <c r="T21" s="208">
        <v>15.039999961853027</v>
      </c>
      <c r="U21" s="208">
        <v>14.300000190734863</v>
      </c>
      <c r="V21" s="208">
        <v>13.859999656677246</v>
      </c>
      <c r="W21" s="208">
        <v>13.5600004196167</v>
      </c>
      <c r="X21" s="208">
        <v>13.380000114440918</v>
      </c>
      <c r="Y21" s="208">
        <v>14.329999923706055</v>
      </c>
      <c r="Z21" s="215">
        <f t="shared" si="0"/>
        <v>17.330000042915344</v>
      </c>
      <c r="AA21" s="151">
        <v>25</v>
      </c>
      <c r="AB21" s="152" t="s">
        <v>212</v>
      </c>
      <c r="AC21" s="2">
        <v>19</v>
      </c>
      <c r="AD21" s="151">
        <v>13.170000076293945</v>
      </c>
      <c r="AE21" s="254" t="s">
        <v>213</v>
      </c>
      <c r="AF21" s="1"/>
    </row>
    <row r="22" spans="1:32" ht="11.25" customHeight="1">
      <c r="A22" s="224">
        <v>20</v>
      </c>
      <c r="B22" s="210">
        <v>14.260000228881836</v>
      </c>
      <c r="C22" s="210">
        <v>14.460000038146973</v>
      </c>
      <c r="D22" s="210">
        <v>13.949999809265137</v>
      </c>
      <c r="E22" s="210">
        <v>13.829999923706055</v>
      </c>
      <c r="F22" s="210">
        <v>13.970000267028809</v>
      </c>
      <c r="G22" s="210">
        <v>14.770000457763672</v>
      </c>
      <c r="H22" s="210">
        <v>16.149999618530273</v>
      </c>
      <c r="I22" s="210">
        <v>19.719999313354492</v>
      </c>
      <c r="J22" s="210">
        <v>19.760000228881836</v>
      </c>
      <c r="K22" s="210">
        <v>23.040000915527344</v>
      </c>
      <c r="L22" s="210">
        <v>22.489999771118164</v>
      </c>
      <c r="M22" s="210">
        <v>22.510000228881836</v>
      </c>
      <c r="N22" s="210">
        <v>23.260000228881836</v>
      </c>
      <c r="O22" s="210">
        <v>22.700000762939453</v>
      </c>
      <c r="P22" s="210">
        <v>22.959999084472656</v>
      </c>
      <c r="Q22" s="210">
        <v>20.719999313354492</v>
      </c>
      <c r="R22" s="210">
        <v>18.920000076293945</v>
      </c>
      <c r="S22" s="210">
        <v>17.979999542236328</v>
      </c>
      <c r="T22" s="210">
        <v>16.239999771118164</v>
      </c>
      <c r="U22" s="210">
        <v>15.0600004196167</v>
      </c>
      <c r="V22" s="210">
        <v>14.75</v>
      </c>
      <c r="W22" s="210">
        <v>15</v>
      </c>
      <c r="X22" s="210">
        <v>14.970000267028809</v>
      </c>
      <c r="Y22" s="210">
        <v>14.880000114440918</v>
      </c>
      <c r="Z22" s="225">
        <f t="shared" si="0"/>
        <v>17.764583349227905</v>
      </c>
      <c r="AA22" s="157">
        <v>23.93000030517578</v>
      </c>
      <c r="AB22" s="211" t="s">
        <v>214</v>
      </c>
      <c r="AC22" s="212">
        <v>20</v>
      </c>
      <c r="AD22" s="157">
        <v>13.6899995803833</v>
      </c>
      <c r="AE22" s="255" t="s">
        <v>215</v>
      </c>
      <c r="AF22" s="1"/>
    </row>
    <row r="23" spans="1:32" ht="11.25" customHeight="1">
      <c r="A23" s="216">
        <v>21</v>
      </c>
      <c r="B23" s="208">
        <v>14.899999618530273</v>
      </c>
      <c r="C23" s="208">
        <v>15.170000076293945</v>
      </c>
      <c r="D23" s="208">
        <v>14.5600004196167</v>
      </c>
      <c r="E23" s="208">
        <v>14</v>
      </c>
      <c r="F23" s="208">
        <v>14.0600004196167</v>
      </c>
      <c r="G23" s="208">
        <v>15.180000305175781</v>
      </c>
      <c r="H23" s="208">
        <v>17.399999618530273</v>
      </c>
      <c r="I23" s="208">
        <v>19.350000381469727</v>
      </c>
      <c r="J23" s="208">
        <v>21.34000015258789</v>
      </c>
      <c r="K23" s="208">
        <v>23.790000915527344</v>
      </c>
      <c r="L23" s="208">
        <v>23.059999465942383</v>
      </c>
      <c r="M23" s="208">
        <v>23.09000015258789</v>
      </c>
      <c r="N23" s="208">
        <v>23.139999389648438</v>
      </c>
      <c r="O23" s="208">
        <v>23.299999237060547</v>
      </c>
      <c r="P23" s="208">
        <v>20.770000457763672</v>
      </c>
      <c r="Q23" s="208">
        <v>18.809999465942383</v>
      </c>
      <c r="R23" s="208">
        <v>15.899999618530273</v>
      </c>
      <c r="S23" s="208">
        <v>14.800000190734863</v>
      </c>
      <c r="T23" s="208">
        <v>14.579999923706055</v>
      </c>
      <c r="U23" s="208">
        <v>16.030000686645508</v>
      </c>
      <c r="V23" s="208">
        <v>16.459999084472656</v>
      </c>
      <c r="W23" s="208">
        <v>16.6299991607666</v>
      </c>
      <c r="X23" s="208">
        <v>16.920000076293945</v>
      </c>
      <c r="Y23" s="208">
        <v>16.670000076293945</v>
      </c>
      <c r="Z23" s="215">
        <f t="shared" si="0"/>
        <v>17.912916620572407</v>
      </c>
      <c r="AA23" s="151">
        <v>24.670000076293945</v>
      </c>
      <c r="AB23" s="152" t="s">
        <v>216</v>
      </c>
      <c r="AC23" s="2">
        <v>21</v>
      </c>
      <c r="AD23" s="151">
        <v>13.739999771118164</v>
      </c>
      <c r="AE23" s="254" t="s">
        <v>188</v>
      </c>
      <c r="AF23" s="1"/>
    </row>
    <row r="24" spans="1:32" ht="11.25" customHeight="1">
      <c r="A24" s="216">
        <v>22</v>
      </c>
      <c r="B24" s="208">
        <v>15.6899995803833</v>
      </c>
      <c r="C24" s="208">
        <v>15.010000228881836</v>
      </c>
      <c r="D24" s="208">
        <v>14.449999809265137</v>
      </c>
      <c r="E24" s="208">
        <v>14.739999771118164</v>
      </c>
      <c r="F24" s="208">
        <v>14.479999542236328</v>
      </c>
      <c r="G24" s="208">
        <v>14.279999732971191</v>
      </c>
      <c r="H24" s="208">
        <v>14.40999984741211</v>
      </c>
      <c r="I24" s="208">
        <v>14.880000114440918</v>
      </c>
      <c r="J24" s="208">
        <v>15.140000343322754</v>
      </c>
      <c r="K24" s="208">
        <v>15.529999732971191</v>
      </c>
      <c r="L24" s="208">
        <v>17.600000381469727</v>
      </c>
      <c r="M24" s="208">
        <v>17.6299991607666</v>
      </c>
      <c r="N24" s="208">
        <v>17.389999389648438</v>
      </c>
      <c r="O24" s="208">
        <v>17.520000457763672</v>
      </c>
      <c r="P24" s="208">
        <v>17.360000610351562</v>
      </c>
      <c r="Q24" s="208">
        <v>17.43000030517578</v>
      </c>
      <c r="R24" s="208">
        <v>17.719999313354492</v>
      </c>
      <c r="S24" s="208">
        <v>17.440000534057617</v>
      </c>
      <c r="T24" s="208">
        <v>17.139999389648438</v>
      </c>
      <c r="U24" s="208">
        <v>16.940000534057617</v>
      </c>
      <c r="V24" s="208">
        <v>16.850000381469727</v>
      </c>
      <c r="W24" s="208">
        <v>16.670000076293945</v>
      </c>
      <c r="X24" s="208">
        <v>16.700000762939453</v>
      </c>
      <c r="Y24" s="208">
        <v>16.799999237060547</v>
      </c>
      <c r="Z24" s="215">
        <f t="shared" si="0"/>
        <v>16.24166663487752</v>
      </c>
      <c r="AA24" s="151">
        <v>19.579999923706055</v>
      </c>
      <c r="AB24" s="152" t="s">
        <v>217</v>
      </c>
      <c r="AC24" s="2">
        <v>22</v>
      </c>
      <c r="AD24" s="151">
        <v>14.029999732971191</v>
      </c>
      <c r="AE24" s="254" t="s">
        <v>218</v>
      </c>
      <c r="AF24" s="1"/>
    </row>
    <row r="25" spans="1:32" ht="11.25" customHeight="1">
      <c r="A25" s="216">
        <v>23</v>
      </c>
      <c r="B25" s="208">
        <v>16.940000534057617</v>
      </c>
      <c r="C25" s="208">
        <v>16.31999969482422</v>
      </c>
      <c r="D25" s="208">
        <v>15.550000190734863</v>
      </c>
      <c r="E25" s="208">
        <v>15.649999618530273</v>
      </c>
      <c r="F25" s="208">
        <v>15.699999809265137</v>
      </c>
      <c r="G25" s="208">
        <v>16.459999084472656</v>
      </c>
      <c r="H25" s="208">
        <v>17.75</v>
      </c>
      <c r="I25" s="208">
        <v>18.139999389648438</v>
      </c>
      <c r="J25" s="208">
        <v>19.149999618530273</v>
      </c>
      <c r="K25" s="208">
        <v>18.459999084472656</v>
      </c>
      <c r="L25" s="208">
        <v>17.6299991607666</v>
      </c>
      <c r="M25" s="208">
        <v>18.170000076293945</v>
      </c>
      <c r="N25" s="208">
        <v>17.6299991607666</v>
      </c>
      <c r="O25" s="208">
        <v>16.920000076293945</v>
      </c>
      <c r="P25" s="208">
        <v>16.93000030517578</v>
      </c>
      <c r="Q25" s="208">
        <v>16.549999237060547</v>
      </c>
      <c r="R25" s="208">
        <v>16.709999084472656</v>
      </c>
      <c r="S25" s="208">
        <v>16.639999389648438</v>
      </c>
      <c r="T25" s="208">
        <v>16.760000228881836</v>
      </c>
      <c r="U25" s="208">
        <v>16.790000915527344</v>
      </c>
      <c r="V25" s="208">
        <v>16.889999389648438</v>
      </c>
      <c r="W25" s="208">
        <v>16.920000076293945</v>
      </c>
      <c r="X25" s="208">
        <v>17.1200008392334</v>
      </c>
      <c r="Y25" s="208">
        <v>16.969999313354492</v>
      </c>
      <c r="Z25" s="215">
        <f t="shared" si="0"/>
        <v>17.03124976158142</v>
      </c>
      <c r="AA25" s="151">
        <v>19.280000686645508</v>
      </c>
      <c r="AB25" s="152" t="s">
        <v>219</v>
      </c>
      <c r="AC25" s="2">
        <v>23</v>
      </c>
      <c r="AD25" s="151">
        <v>15.329999923706055</v>
      </c>
      <c r="AE25" s="254" t="s">
        <v>220</v>
      </c>
      <c r="AF25" s="1"/>
    </row>
    <row r="26" spans="1:32" ht="11.25" customHeight="1">
      <c r="A26" s="216">
        <v>24</v>
      </c>
      <c r="B26" s="208">
        <v>16.959999084472656</v>
      </c>
      <c r="C26" s="208">
        <v>16.90999984741211</v>
      </c>
      <c r="D26" s="208">
        <v>17.110000610351562</v>
      </c>
      <c r="E26" s="208">
        <v>17.190000534057617</v>
      </c>
      <c r="F26" s="208">
        <v>17.030000686645508</v>
      </c>
      <c r="G26" s="208">
        <v>16.790000915527344</v>
      </c>
      <c r="H26" s="208">
        <v>16.90999984741211</v>
      </c>
      <c r="I26" s="208">
        <v>16.8799991607666</v>
      </c>
      <c r="J26" s="208">
        <v>16.860000610351562</v>
      </c>
      <c r="K26" s="208">
        <v>16.719999313354492</v>
      </c>
      <c r="L26" s="208">
        <v>16.75</v>
      </c>
      <c r="M26" s="208">
        <v>16.93000030517578</v>
      </c>
      <c r="N26" s="208">
        <v>17.450000762939453</v>
      </c>
      <c r="O26" s="208">
        <v>17.989999771118164</v>
      </c>
      <c r="P26" s="208">
        <v>17.649999618530273</v>
      </c>
      <c r="Q26" s="208">
        <v>17.670000076293945</v>
      </c>
      <c r="R26" s="208">
        <v>17.700000762939453</v>
      </c>
      <c r="S26" s="208">
        <v>16.889999389648438</v>
      </c>
      <c r="T26" s="208">
        <v>16.299999237060547</v>
      </c>
      <c r="U26" s="208">
        <v>15.619999885559082</v>
      </c>
      <c r="V26" s="208">
        <v>15.579999923706055</v>
      </c>
      <c r="W26" s="208">
        <v>15.1899995803833</v>
      </c>
      <c r="X26" s="208">
        <v>15.180000305175781</v>
      </c>
      <c r="Y26" s="208">
        <v>15.079999923706055</v>
      </c>
      <c r="Z26" s="215">
        <f t="shared" si="0"/>
        <v>16.72250000635783</v>
      </c>
      <c r="AA26" s="151">
        <v>18.15999984741211</v>
      </c>
      <c r="AB26" s="152" t="s">
        <v>221</v>
      </c>
      <c r="AC26" s="2">
        <v>24</v>
      </c>
      <c r="AD26" s="151">
        <v>14.949999809265137</v>
      </c>
      <c r="AE26" s="254" t="s">
        <v>222</v>
      </c>
      <c r="AF26" s="1"/>
    </row>
    <row r="27" spans="1:32" ht="11.25" customHeight="1">
      <c r="A27" s="216">
        <v>25</v>
      </c>
      <c r="B27" s="208">
        <v>15.029999732971191</v>
      </c>
      <c r="C27" s="208">
        <v>14.399999618530273</v>
      </c>
      <c r="D27" s="208">
        <v>14.0600004196167</v>
      </c>
      <c r="E27" s="208">
        <v>13.869999885559082</v>
      </c>
      <c r="F27" s="208">
        <v>13.609999656677246</v>
      </c>
      <c r="G27" s="208">
        <v>15.260000228881836</v>
      </c>
      <c r="H27" s="208">
        <v>16.350000381469727</v>
      </c>
      <c r="I27" s="208">
        <v>18.09000015258789</v>
      </c>
      <c r="J27" s="208">
        <v>20.59000015258789</v>
      </c>
      <c r="K27" s="208">
        <v>22.700000762939453</v>
      </c>
      <c r="L27" s="208">
        <v>21.979999542236328</v>
      </c>
      <c r="M27" s="208">
        <v>20.719999313354492</v>
      </c>
      <c r="N27" s="208">
        <v>21.6200008392334</v>
      </c>
      <c r="O27" s="208">
        <v>22.739999771118164</v>
      </c>
      <c r="P27" s="208">
        <v>20.700000762939453</v>
      </c>
      <c r="Q27" s="208">
        <v>20.81999969482422</v>
      </c>
      <c r="R27" s="208">
        <v>19.770000457763672</v>
      </c>
      <c r="S27" s="208">
        <v>18.350000381469727</v>
      </c>
      <c r="T27" s="208">
        <v>17.200000762939453</v>
      </c>
      <c r="U27" s="208">
        <v>16.649999618530273</v>
      </c>
      <c r="V27" s="208">
        <v>16.510000228881836</v>
      </c>
      <c r="W27" s="208">
        <v>15.739999771118164</v>
      </c>
      <c r="X27" s="208">
        <v>15.739999771118164</v>
      </c>
      <c r="Y27" s="208">
        <v>16.549999237060547</v>
      </c>
      <c r="Z27" s="215">
        <f t="shared" si="0"/>
        <v>17.877083381017048</v>
      </c>
      <c r="AA27" s="151">
        <v>24.059999465942383</v>
      </c>
      <c r="AB27" s="152" t="s">
        <v>223</v>
      </c>
      <c r="AC27" s="2">
        <v>25</v>
      </c>
      <c r="AD27" s="151">
        <v>13.180000305175781</v>
      </c>
      <c r="AE27" s="254" t="s">
        <v>224</v>
      </c>
      <c r="AF27" s="1"/>
    </row>
    <row r="28" spans="1:32" ht="11.25" customHeight="1">
      <c r="A28" s="216">
        <v>26</v>
      </c>
      <c r="B28" s="208">
        <v>16.790000915527344</v>
      </c>
      <c r="C28" s="208">
        <v>17.040000915527344</v>
      </c>
      <c r="D28" s="208">
        <v>17.1299991607666</v>
      </c>
      <c r="E28" s="208">
        <v>17.329999923706055</v>
      </c>
      <c r="F28" s="208">
        <v>17.549999237060547</v>
      </c>
      <c r="G28" s="208">
        <v>18.020000457763672</v>
      </c>
      <c r="H28" s="208">
        <v>17.700000762939453</v>
      </c>
      <c r="I28" s="208">
        <v>17.81999969482422</v>
      </c>
      <c r="J28" s="208">
        <v>18.469999313354492</v>
      </c>
      <c r="K28" s="208">
        <v>18.889999389648438</v>
      </c>
      <c r="L28" s="208">
        <v>19.93000030517578</v>
      </c>
      <c r="M28" s="208">
        <v>21.229999542236328</v>
      </c>
      <c r="N28" s="208">
        <v>20.979999542236328</v>
      </c>
      <c r="O28" s="208">
        <v>21.950000762939453</v>
      </c>
      <c r="P28" s="208">
        <v>21.979999542236328</v>
      </c>
      <c r="Q28" s="208">
        <v>21.709999084472656</v>
      </c>
      <c r="R28" s="208">
        <v>21.049999237060547</v>
      </c>
      <c r="S28" s="208">
        <v>19.979999542236328</v>
      </c>
      <c r="T28" s="208">
        <v>19.09000015258789</v>
      </c>
      <c r="U28" s="208">
        <v>18.600000381469727</v>
      </c>
      <c r="V28" s="208">
        <v>18.40999984741211</v>
      </c>
      <c r="W28" s="208">
        <v>18.200000762939453</v>
      </c>
      <c r="X28" s="208">
        <v>18.25</v>
      </c>
      <c r="Y28" s="208">
        <v>18.110000610351562</v>
      </c>
      <c r="Z28" s="215">
        <f t="shared" si="0"/>
        <v>19.008749961853027</v>
      </c>
      <c r="AA28" s="151">
        <v>22.780000686645508</v>
      </c>
      <c r="AB28" s="152" t="s">
        <v>225</v>
      </c>
      <c r="AC28" s="2">
        <v>26</v>
      </c>
      <c r="AD28" s="151">
        <v>16.510000228881836</v>
      </c>
      <c r="AE28" s="254" t="s">
        <v>226</v>
      </c>
      <c r="AF28" s="1"/>
    </row>
    <row r="29" spans="1:32" ht="11.25" customHeight="1">
      <c r="A29" s="216">
        <v>27</v>
      </c>
      <c r="B29" s="208">
        <v>17.93000030517578</v>
      </c>
      <c r="C29" s="208">
        <v>17.850000381469727</v>
      </c>
      <c r="D29" s="208">
        <v>17.790000915527344</v>
      </c>
      <c r="E29" s="208">
        <v>15.979999542236328</v>
      </c>
      <c r="F29" s="208">
        <v>15.260000228881836</v>
      </c>
      <c r="G29" s="208">
        <v>15.819999694824219</v>
      </c>
      <c r="H29" s="208">
        <v>16.520000457763672</v>
      </c>
      <c r="I29" s="208">
        <v>17.1200008392334</v>
      </c>
      <c r="J29" s="208">
        <v>16.81999969482422</v>
      </c>
      <c r="K29" s="208">
        <v>16.639999389648438</v>
      </c>
      <c r="L29" s="208">
        <v>16.440000534057617</v>
      </c>
      <c r="M29" s="208">
        <v>15.979999542236328</v>
      </c>
      <c r="N29" s="208">
        <v>15.680000305175781</v>
      </c>
      <c r="O29" s="208">
        <v>14.989999771118164</v>
      </c>
      <c r="P29" s="208">
        <v>15.350000381469727</v>
      </c>
      <c r="Q29" s="208">
        <v>15.289999961853027</v>
      </c>
      <c r="R29" s="208">
        <v>15.329999923706055</v>
      </c>
      <c r="S29" s="208">
        <v>15.479999542236328</v>
      </c>
      <c r="T29" s="208">
        <v>15.149999618530273</v>
      </c>
      <c r="U29" s="208">
        <v>14.680000305175781</v>
      </c>
      <c r="V29" s="208">
        <v>13.869999885559082</v>
      </c>
      <c r="W29" s="208">
        <v>14.180000305175781</v>
      </c>
      <c r="X29" s="208">
        <v>13.640000343322754</v>
      </c>
      <c r="Y29" s="208">
        <v>13.960000038146973</v>
      </c>
      <c r="Z29" s="215">
        <f t="shared" si="0"/>
        <v>15.739583412806192</v>
      </c>
      <c r="AA29" s="151">
        <v>18.280000686645508</v>
      </c>
      <c r="AB29" s="152" t="s">
        <v>227</v>
      </c>
      <c r="AC29" s="2">
        <v>27</v>
      </c>
      <c r="AD29" s="151">
        <v>13.420000076293945</v>
      </c>
      <c r="AE29" s="254" t="s">
        <v>228</v>
      </c>
      <c r="AF29" s="1"/>
    </row>
    <row r="30" spans="1:32" ht="11.25" customHeight="1">
      <c r="A30" s="216">
        <v>28</v>
      </c>
      <c r="B30" s="208">
        <v>13.289999961853027</v>
      </c>
      <c r="C30" s="208">
        <v>13.1899995803833</v>
      </c>
      <c r="D30" s="208">
        <v>13.170000076293945</v>
      </c>
      <c r="E30" s="208">
        <v>13.210000038146973</v>
      </c>
      <c r="F30" s="208">
        <v>13.489999771118164</v>
      </c>
      <c r="G30" s="208">
        <v>14.010000228881836</v>
      </c>
      <c r="H30" s="208">
        <v>13.869999885559082</v>
      </c>
      <c r="I30" s="208">
        <v>14.770000457763672</v>
      </c>
      <c r="J30" s="208">
        <v>15.899999618530273</v>
      </c>
      <c r="K30" s="208">
        <v>16.8799991607666</v>
      </c>
      <c r="L30" s="208">
        <v>15.6899995803833</v>
      </c>
      <c r="M30" s="208">
        <v>15.800000190734863</v>
      </c>
      <c r="N30" s="208">
        <v>16.75</v>
      </c>
      <c r="O30" s="208">
        <v>17.649999618530273</v>
      </c>
      <c r="P30" s="208">
        <v>16.56999969482422</v>
      </c>
      <c r="Q30" s="208">
        <v>16.280000686645508</v>
      </c>
      <c r="R30" s="208">
        <v>15.569999694824219</v>
      </c>
      <c r="S30" s="208">
        <v>14.789999961853027</v>
      </c>
      <c r="T30" s="208">
        <v>13.529999732971191</v>
      </c>
      <c r="U30" s="208">
        <v>12.239999771118164</v>
      </c>
      <c r="V30" s="208">
        <v>11.520000457763672</v>
      </c>
      <c r="W30" s="208">
        <v>11.529999732971191</v>
      </c>
      <c r="X30" s="208">
        <v>11.920000076293945</v>
      </c>
      <c r="Y30" s="208">
        <v>12.149999618530273</v>
      </c>
      <c r="Z30" s="215">
        <f t="shared" si="0"/>
        <v>14.323749899864197</v>
      </c>
      <c r="AA30" s="151">
        <v>18.559999465942383</v>
      </c>
      <c r="AB30" s="152" t="s">
        <v>201</v>
      </c>
      <c r="AC30" s="2">
        <v>28</v>
      </c>
      <c r="AD30" s="151">
        <v>11.3100004196167</v>
      </c>
      <c r="AE30" s="254" t="s">
        <v>229</v>
      </c>
      <c r="AF30" s="1"/>
    </row>
    <row r="31" spans="1:32" ht="11.25" customHeight="1">
      <c r="A31" s="216">
        <v>29</v>
      </c>
      <c r="B31" s="208">
        <v>12.300000190734863</v>
      </c>
      <c r="C31" s="208">
        <v>12.380000114440918</v>
      </c>
      <c r="D31" s="208">
        <v>12.550000190734863</v>
      </c>
      <c r="E31" s="208">
        <v>12.380000114440918</v>
      </c>
      <c r="F31" s="208">
        <v>12.640000343322754</v>
      </c>
      <c r="G31" s="208">
        <v>14.369999885559082</v>
      </c>
      <c r="H31" s="208">
        <v>15.489999771118164</v>
      </c>
      <c r="I31" s="208">
        <v>16.84000015258789</v>
      </c>
      <c r="J31" s="208">
        <v>18.09000015258789</v>
      </c>
      <c r="K31" s="208">
        <v>18.860000610351562</v>
      </c>
      <c r="L31" s="208">
        <v>19.6200008392334</v>
      </c>
      <c r="M31" s="208">
        <v>20.110000610351562</v>
      </c>
      <c r="N31" s="208">
        <v>18.219999313354492</v>
      </c>
      <c r="O31" s="208">
        <v>18.989999771118164</v>
      </c>
      <c r="P31" s="208">
        <v>20.479999542236328</v>
      </c>
      <c r="Q31" s="208">
        <v>19.540000915527344</v>
      </c>
      <c r="R31" s="208">
        <v>18.719999313354492</v>
      </c>
      <c r="S31" s="208">
        <v>17.84000015258789</v>
      </c>
      <c r="T31" s="208">
        <v>16.309999465942383</v>
      </c>
      <c r="U31" s="208">
        <v>15.510000228881836</v>
      </c>
      <c r="V31" s="208">
        <v>14.739999771118164</v>
      </c>
      <c r="W31" s="208">
        <v>15.09000015258789</v>
      </c>
      <c r="X31" s="208">
        <v>14.260000228881836</v>
      </c>
      <c r="Y31" s="208">
        <v>13.920000076293945</v>
      </c>
      <c r="Z31" s="215">
        <f t="shared" si="0"/>
        <v>16.21875007947286</v>
      </c>
      <c r="AA31" s="151">
        <v>20.950000762939453</v>
      </c>
      <c r="AB31" s="152" t="s">
        <v>230</v>
      </c>
      <c r="AC31" s="2">
        <v>29</v>
      </c>
      <c r="AD31" s="151">
        <v>12.130000114440918</v>
      </c>
      <c r="AE31" s="254" t="s">
        <v>69</v>
      </c>
      <c r="AF31" s="1"/>
    </row>
    <row r="32" spans="1:32" ht="11.25" customHeight="1">
      <c r="A32" s="216">
        <v>30</v>
      </c>
      <c r="B32" s="208">
        <v>13.65999984741211</v>
      </c>
      <c r="C32" s="208">
        <v>13.40999984741211</v>
      </c>
      <c r="D32" s="208">
        <v>13.369999885559082</v>
      </c>
      <c r="E32" s="208">
        <v>13.75</v>
      </c>
      <c r="F32" s="208">
        <v>14.039999961853027</v>
      </c>
      <c r="G32" s="208">
        <v>15.270000457763672</v>
      </c>
      <c r="H32" s="208">
        <v>17.719999313354492</v>
      </c>
      <c r="I32" s="208">
        <v>19.469999313354492</v>
      </c>
      <c r="J32" s="208">
        <v>19.889999389648438</v>
      </c>
      <c r="K32" s="208">
        <v>20.59000015258789</v>
      </c>
      <c r="L32" s="208">
        <v>21.75</v>
      </c>
      <c r="M32" s="208">
        <v>21.6299991607666</v>
      </c>
      <c r="N32" s="208">
        <v>20.579999923706055</v>
      </c>
      <c r="O32" s="208">
        <v>20.049999237060547</v>
      </c>
      <c r="P32" s="208">
        <v>18.950000762939453</v>
      </c>
      <c r="Q32" s="208">
        <v>18.770000457763672</v>
      </c>
      <c r="R32" s="208">
        <v>17.989999771118164</v>
      </c>
      <c r="S32" s="208">
        <v>17</v>
      </c>
      <c r="T32" s="208">
        <v>16.40999984741211</v>
      </c>
      <c r="U32" s="208">
        <v>16.559999465942383</v>
      </c>
      <c r="V32" s="208">
        <v>16.65999984741211</v>
      </c>
      <c r="W32" s="208">
        <v>17.209999084472656</v>
      </c>
      <c r="X32" s="208">
        <v>17.329999923706055</v>
      </c>
      <c r="Y32" s="208">
        <v>17.100000381469727</v>
      </c>
      <c r="Z32" s="215">
        <f t="shared" si="0"/>
        <v>17.464999834696453</v>
      </c>
      <c r="AA32" s="151">
        <v>22.229999542236328</v>
      </c>
      <c r="AB32" s="152" t="s">
        <v>115</v>
      </c>
      <c r="AC32" s="2">
        <v>30</v>
      </c>
      <c r="AD32" s="151">
        <v>13.180000305175781</v>
      </c>
      <c r="AE32" s="254" t="s">
        <v>231</v>
      </c>
      <c r="AF32" s="1"/>
    </row>
    <row r="33" spans="1:32" ht="11.25" customHeight="1">
      <c r="A33" s="216">
        <v>31</v>
      </c>
      <c r="B33" s="208">
        <v>17.06999969482422</v>
      </c>
      <c r="C33" s="208">
        <v>16.579999923706055</v>
      </c>
      <c r="D33" s="208">
        <v>16.540000915527344</v>
      </c>
      <c r="E33" s="208">
        <v>16.06999969482422</v>
      </c>
      <c r="F33" s="208">
        <v>16.239999771118164</v>
      </c>
      <c r="G33" s="208">
        <v>16.219999313354492</v>
      </c>
      <c r="H33" s="208">
        <v>16.31999969482422</v>
      </c>
      <c r="I33" s="208">
        <v>16.649999618530273</v>
      </c>
      <c r="J33" s="208">
        <v>16.809999465942383</v>
      </c>
      <c r="K33" s="208">
        <v>16.8700008392334</v>
      </c>
      <c r="L33" s="208">
        <v>17.3700008392334</v>
      </c>
      <c r="M33" s="208">
        <v>18.149999618530273</v>
      </c>
      <c r="N33" s="208">
        <v>18.81999969482422</v>
      </c>
      <c r="O33" s="208">
        <v>20.899999618530273</v>
      </c>
      <c r="P33" s="208">
        <v>22.280000686645508</v>
      </c>
      <c r="Q33" s="208">
        <v>22.489999771118164</v>
      </c>
      <c r="R33" s="208">
        <v>20.75</v>
      </c>
      <c r="S33" s="208">
        <v>19.68000030517578</v>
      </c>
      <c r="T33" s="208">
        <v>18.209999084472656</v>
      </c>
      <c r="U33" s="208">
        <v>17.25</v>
      </c>
      <c r="V33" s="208">
        <v>17.84000015258789</v>
      </c>
      <c r="W33" s="208">
        <v>17.799999237060547</v>
      </c>
      <c r="X33" s="208">
        <v>17.65999984741211</v>
      </c>
      <c r="Y33" s="208">
        <v>17.139999389648438</v>
      </c>
      <c r="Z33" s="215">
        <f t="shared" si="0"/>
        <v>17.987916549046833</v>
      </c>
      <c r="AA33" s="151">
        <v>23.020000457763672</v>
      </c>
      <c r="AB33" s="152" t="s">
        <v>232</v>
      </c>
      <c r="AC33" s="2">
        <v>31</v>
      </c>
      <c r="AD33" s="151">
        <v>15.970000267028809</v>
      </c>
      <c r="AE33" s="254" t="s">
        <v>233</v>
      </c>
      <c r="AF33" s="1"/>
    </row>
    <row r="34" spans="1:32" ht="15" customHeight="1">
      <c r="A34" s="217" t="s">
        <v>10</v>
      </c>
      <c r="B34" s="218">
        <f aca="true" t="shared" si="1" ref="B34:Q34">AVERAGE(B3:B33)</f>
        <v>12.85290325841596</v>
      </c>
      <c r="C34" s="218">
        <f t="shared" si="1"/>
        <v>12.778096752782021</v>
      </c>
      <c r="D34" s="218">
        <f t="shared" si="1"/>
        <v>12.603000056359075</v>
      </c>
      <c r="E34" s="218">
        <f t="shared" si="1"/>
        <v>12.29416125820529</v>
      </c>
      <c r="F34" s="218">
        <f t="shared" si="1"/>
        <v>12.18477419114882</v>
      </c>
      <c r="G34" s="218">
        <f t="shared" si="1"/>
        <v>12.906161323670418</v>
      </c>
      <c r="H34" s="218">
        <f t="shared" si="1"/>
        <v>14.158677470299505</v>
      </c>
      <c r="I34" s="218">
        <f t="shared" si="1"/>
        <v>15.78703228119881</v>
      </c>
      <c r="J34" s="218">
        <f t="shared" si="1"/>
        <v>16.995000147050426</v>
      </c>
      <c r="K34" s="218">
        <f t="shared" si="1"/>
        <v>17.7367419427441</v>
      </c>
      <c r="L34" s="218">
        <f t="shared" si="1"/>
        <v>18.33312908295662</v>
      </c>
      <c r="M34" s="218">
        <f t="shared" si="1"/>
        <v>18.553419251595773</v>
      </c>
      <c r="N34" s="218">
        <f t="shared" si="1"/>
        <v>18.51838702540244</v>
      </c>
      <c r="O34" s="218">
        <f t="shared" si="1"/>
        <v>18.602903027688303</v>
      </c>
      <c r="P34" s="218">
        <f t="shared" si="1"/>
        <v>18.350000012305475</v>
      </c>
      <c r="Q34" s="218">
        <f t="shared" si="1"/>
        <v>17.27677419108729</v>
      </c>
      <c r="R34" s="218">
        <f>AVERAGE(R3:R33)</f>
        <v>16.251387088529526</v>
      </c>
      <c r="S34" s="218">
        <f aca="true" t="shared" si="2" ref="S34:Y34">AVERAGE(S3:S33)</f>
        <v>15.41680637482674</v>
      </c>
      <c r="T34" s="218">
        <f t="shared" si="2"/>
        <v>14.475645096071306</v>
      </c>
      <c r="U34" s="218">
        <f t="shared" si="2"/>
        <v>13.993903313913654</v>
      </c>
      <c r="V34" s="218">
        <f t="shared" si="2"/>
        <v>13.634580689091836</v>
      </c>
      <c r="W34" s="218">
        <f t="shared" si="2"/>
        <v>13.442774095842916</v>
      </c>
      <c r="X34" s="218">
        <f t="shared" si="2"/>
        <v>13.336903279827487</v>
      </c>
      <c r="Y34" s="218">
        <f t="shared" si="2"/>
        <v>13.34738709849696</v>
      </c>
      <c r="Z34" s="218">
        <f>AVERAGE(B3:Y33)</f>
        <v>15.159606179562948</v>
      </c>
      <c r="AA34" s="219">
        <f>(AVERAGE(最高))</f>
        <v>20.35225825155935</v>
      </c>
      <c r="AB34" s="220"/>
      <c r="AC34" s="221"/>
      <c r="AD34" s="219">
        <f>(AVERAGE(最低))</f>
        <v>11.16454844320974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2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26.760000228881836</v>
      </c>
      <c r="C46" s="3">
        <v>14</v>
      </c>
      <c r="D46" s="159" t="s">
        <v>157</v>
      </c>
      <c r="E46" s="198"/>
      <c r="F46" s="156"/>
      <c r="G46" s="157">
        <f>MIN(最低)</f>
        <v>3.934000015258789</v>
      </c>
      <c r="H46" s="3">
        <v>1</v>
      </c>
      <c r="I46" s="256" t="s">
        <v>183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6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16.43000030517578</v>
      </c>
      <c r="C3" s="208">
        <v>15.699999809265137</v>
      </c>
      <c r="D3" s="208">
        <v>14.5</v>
      </c>
      <c r="E3" s="208">
        <v>13.369999885559082</v>
      </c>
      <c r="F3" s="208">
        <v>13.09000015258789</v>
      </c>
      <c r="G3" s="208">
        <v>13.829999923706055</v>
      </c>
      <c r="H3" s="208">
        <v>16.1200008392334</v>
      </c>
      <c r="I3" s="208">
        <v>19.6200008392334</v>
      </c>
      <c r="J3" s="208">
        <v>21.81999969482422</v>
      </c>
      <c r="K3" s="208">
        <v>23.360000610351562</v>
      </c>
      <c r="L3" s="208">
        <v>21.93000030517578</v>
      </c>
      <c r="M3" s="208">
        <v>20.579999923706055</v>
      </c>
      <c r="N3" s="208">
        <v>20.940000534057617</v>
      </c>
      <c r="O3" s="208">
        <v>20.8700008392334</v>
      </c>
      <c r="P3" s="208">
        <v>21.280000686645508</v>
      </c>
      <c r="Q3" s="208">
        <v>20.6299991607666</v>
      </c>
      <c r="R3" s="208">
        <v>19.139999389648438</v>
      </c>
      <c r="S3" s="208">
        <v>18.209999084472656</v>
      </c>
      <c r="T3" s="208">
        <v>16.84000015258789</v>
      </c>
      <c r="U3" s="208">
        <v>15.59000015258789</v>
      </c>
      <c r="V3" s="208">
        <v>16.209999084472656</v>
      </c>
      <c r="W3" s="208">
        <v>15.529999732971191</v>
      </c>
      <c r="X3" s="208">
        <v>14.989999771118164</v>
      </c>
      <c r="Y3" s="208">
        <v>14.279999732971191</v>
      </c>
      <c r="Z3" s="215">
        <f aca="true" t="shared" si="0" ref="Z3:Z32">AVERAGE(B3:Y3)</f>
        <v>17.702500025431316</v>
      </c>
      <c r="AA3" s="151">
        <v>24.979999542236328</v>
      </c>
      <c r="AB3" s="254" t="s">
        <v>234</v>
      </c>
      <c r="AC3" s="2">
        <v>1</v>
      </c>
      <c r="AD3" s="151">
        <v>12.90999984741211</v>
      </c>
      <c r="AE3" s="254" t="s">
        <v>224</v>
      </c>
      <c r="AF3" s="1"/>
    </row>
    <row r="4" spans="1:32" ht="11.25" customHeight="1">
      <c r="A4" s="216">
        <v>2</v>
      </c>
      <c r="B4" s="208">
        <v>13.970000267028809</v>
      </c>
      <c r="C4" s="208">
        <v>13.529999732971191</v>
      </c>
      <c r="D4" s="208">
        <v>14.75</v>
      </c>
      <c r="E4" s="208">
        <v>13.350000381469727</v>
      </c>
      <c r="F4" s="208">
        <v>12.979999542236328</v>
      </c>
      <c r="G4" s="208">
        <v>14.479999542236328</v>
      </c>
      <c r="H4" s="208">
        <v>16.549999237060547</v>
      </c>
      <c r="I4" s="208">
        <v>20.229999542236328</v>
      </c>
      <c r="J4" s="208">
        <v>22.850000381469727</v>
      </c>
      <c r="K4" s="208">
        <v>24.239999771118164</v>
      </c>
      <c r="L4" s="208">
        <v>22.610000610351562</v>
      </c>
      <c r="M4" s="208">
        <v>21.760000228881836</v>
      </c>
      <c r="N4" s="208">
        <v>22.639999389648438</v>
      </c>
      <c r="O4" s="208">
        <v>19.15999984741211</v>
      </c>
      <c r="P4" s="208">
        <v>16.469999313354492</v>
      </c>
      <c r="Q4" s="208">
        <v>18.040000915527344</v>
      </c>
      <c r="R4" s="208">
        <v>17</v>
      </c>
      <c r="S4" s="209">
        <v>16.010000228881836</v>
      </c>
      <c r="T4" s="208">
        <v>13.75</v>
      </c>
      <c r="U4" s="208">
        <v>12.739999771118164</v>
      </c>
      <c r="V4" s="208">
        <v>12.34000015258789</v>
      </c>
      <c r="W4" s="208">
        <v>11.970000267028809</v>
      </c>
      <c r="X4" s="208">
        <v>11.59000015258789</v>
      </c>
      <c r="Y4" s="208">
        <v>11.529999732971191</v>
      </c>
      <c r="Z4" s="215">
        <f t="shared" si="0"/>
        <v>16.43916662534078</v>
      </c>
      <c r="AA4" s="151">
        <v>24.829999923706055</v>
      </c>
      <c r="AB4" s="254" t="s">
        <v>235</v>
      </c>
      <c r="AC4" s="2">
        <v>2</v>
      </c>
      <c r="AD4" s="151">
        <v>11.399999618530273</v>
      </c>
      <c r="AE4" s="254" t="s">
        <v>236</v>
      </c>
      <c r="AF4" s="1"/>
    </row>
    <row r="5" spans="1:32" ht="11.25" customHeight="1">
      <c r="A5" s="216">
        <v>3</v>
      </c>
      <c r="B5" s="208">
        <v>11.4399995803833</v>
      </c>
      <c r="C5" s="208">
        <v>11.020000457763672</v>
      </c>
      <c r="D5" s="208">
        <v>10.869999885559082</v>
      </c>
      <c r="E5" s="208">
        <v>10.869999885559082</v>
      </c>
      <c r="F5" s="208">
        <v>10.489999771118164</v>
      </c>
      <c r="G5" s="208">
        <v>11.75</v>
      </c>
      <c r="H5" s="208">
        <v>15.039999961853027</v>
      </c>
      <c r="I5" s="208">
        <v>20.09000015258789</v>
      </c>
      <c r="J5" s="208">
        <v>22.389999389648438</v>
      </c>
      <c r="K5" s="208">
        <v>23.510000228881836</v>
      </c>
      <c r="L5" s="208">
        <v>25.040000915527344</v>
      </c>
      <c r="M5" s="208">
        <v>24.84000015258789</v>
      </c>
      <c r="N5" s="208">
        <v>25.43000030517578</v>
      </c>
      <c r="O5" s="208">
        <v>23.270000457763672</v>
      </c>
      <c r="P5" s="208">
        <v>23.790000915527344</v>
      </c>
      <c r="Q5" s="208">
        <v>22.110000610351562</v>
      </c>
      <c r="R5" s="208">
        <v>20.809999465942383</v>
      </c>
      <c r="S5" s="208">
        <v>19.989999771118164</v>
      </c>
      <c r="T5" s="208">
        <v>18.34000015258789</v>
      </c>
      <c r="U5" s="208">
        <v>17.5</v>
      </c>
      <c r="V5" s="208">
        <v>18.170000076293945</v>
      </c>
      <c r="W5" s="208">
        <v>17.579999923706055</v>
      </c>
      <c r="X5" s="208">
        <v>16.540000915527344</v>
      </c>
      <c r="Y5" s="208">
        <v>15.670000076293945</v>
      </c>
      <c r="Z5" s="215">
        <f t="shared" si="0"/>
        <v>18.18958346048991</v>
      </c>
      <c r="AA5" s="151">
        <v>26.8700008392334</v>
      </c>
      <c r="AB5" s="254" t="s">
        <v>237</v>
      </c>
      <c r="AC5" s="2">
        <v>3</v>
      </c>
      <c r="AD5" s="151">
        <v>10.3100004196167</v>
      </c>
      <c r="AE5" s="254" t="s">
        <v>188</v>
      </c>
      <c r="AF5" s="1"/>
    </row>
    <row r="6" spans="1:32" ht="11.25" customHeight="1">
      <c r="A6" s="216">
        <v>4</v>
      </c>
      <c r="B6" s="208">
        <v>15.399999618530273</v>
      </c>
      <c r="C6" s="208">
        <v>15.25</v>
      </c>
      <c r="D6" s="208">
        <v>14.729999542236328</v>
      </c>
      <c r="E6" s="208">
        <v>14.239999771118164</v>
      </c>
      <c r="F6" s="208">
        <v>14.380000114440918</v>
      </c>
      <c r="G6" s="208">
        <v>15.760000228881836</v>
      </c>
      <c r="H6" s="208">
        <v>18.950000762939453</v>
      </c>
      <c r="I6" s="208">
        <v>24.010000228881836</v>
      </c>
      <c r="J6" s="208">
        <v>26.290000915527344</v>
      </c>
      <c r="K6" s="208">
        <v>27.040000915527344</v>
      </c>
      <c r="L6" s="208">
        <v>28.389999389648438</v>
      </c>
      <c r="M6" s="208">
        <v>26.170000076293945</v>
      </c>
      <c r="N6" s="208">
        <v>25.850000381469727</v>
      </c>
      <c r="O6" s="208">
        <v>25.31999969482422</v>
      </c>
      <c r="P6" s="208">
        <v>24.860000610351562</v>
      </c>
      <c r="Q6" s="208">
        <v>23.34000015258789</v>
      </c>
      <c r="R6" s="208">
        <v>20.829999923706055</v>
      </c>
      <c r="S6" s="208">
        <v>19.34000015258789</v>
      </c>
      <c r="T6" s="208">
        <v>17.290000915527344</v>
      </c>
      <c r="U6" s="208">
        <v>15.84000015258789</v>
      </c>
      <c r="V6" s="208">
        <v>15.199999809265137</v>
      </c>
      <c r="W6" s="208">
        <v>14.640000343322754</v>
      </c>
      <c r="X6" s="208">
        <v>14.539999961853027</v>
      </c>
      <c r="Y6" s="208">
        <v>14.619999885559082</v>
      </c>
      <c r="Z6" s="215">
        <f t="shared" si="0"/>
        <v>19.67833348115285</v>
      </c>
      <c r="AA6" s="151">
        <v>28.90999984741211</v>
      </c>
      <c r="AB6" s="254" t="s">
        <v>234</v>
      </c>
      <c r="AC6" s="2">
        <v>4</v>
      </c>
      <c r="AD6" s="151">
        <v>13.989999771118164</v>
      </c>
      <c r="AE6" s="254" t="s">
        <v>238</v>
      </c>
      <c r="AF6" s="1"/>
    </row>
    <row r="7" spans="1:32" ht="11.25" customHeight="1">
      <c r="A7" s="216">
        <v>5</v>
      </c>
      <c r="B7" s="208">
        <v>14.289999961853027</v>
      </c>
      <c r="C7" s="208">
        <v>14.329999923706055</v>
      </c>
      <c r="D7" s="208">
        <v>14.319999694824219</v>
      </c>
      <c r="E7" s="208">
        <v>14.550000190734863</v>
      </c>
      <c r="F7" s="208">
        <v>14.970000267028809</v>
      </c>
      <c r="G7" s="208">
        <v>16.75</v>
      </c>
      <c r="H7" s="208">
        <v>19.030000686645508</v>
      </c>
      <c r="I7" s="208">
        <v>20.760000228881836</v>
      </c>
      <c r="J7" s="208">
        <v>21.389999389648438</v>
      </c>
      <c r="K7" s="208">
        <v>22.110000610351562</v>
      </c>
      <c r="L7" s="208">
        <v>22.149999618530273</v>
      </c>
      <c r="M7" s="208">
        <v>22.170000076293945</v>
      </c>
      <c r="N7" s="208">
        <v>23.3700008392334</v>
      </c>
      <c r="O7" s="208">
        <v>23.040000915527344</v>
      </c>
      <c r="P7" s="208">
        <v>23.34000015258789</v>
      </c>
      <c r="Q7" s="208">
        <v>22.079999923706055</v>
      </c>
      <c r="R7" s="208">
        <v>21.030000686645508</v>
      </c>
      <c r="S7" s="208">
        <v>20.43000030517578</v>
      </c>
      <c r="T7" s="208">
        <v>19.790000915527344</v>
      </c>
      <c r="U7" s="208">
        <v>19.420000076293945</v>
      </c>
      <c r="V7" s="208">
        <v>19.350000381469727</v>
      </c>
      <c r="W7" s="208">
        <v>18.309999465942383</v>
      </c>
      <c r="X7" s="208">
        <v>17.65999984741211</v>
      </c>
      <c r="Y7" s="208">
        <v>17.459999084472656</v>
      </c>
      <c r="Z7" s="215">
        <f t="shared" si="0"/>
        <v>19.254166801770527</v>
      </c>
      <c r="AA7" s="151">
        <v>24.360000610351562</v>
      </c>
      <c r="AB7" s="254" t="s">
        <v>239</v>
      </c>
      <c r="AC7" s="2">
        <v>5</v>
      </c>
      <c r="AD7" s="151">
        <v>14.079999923706055</v>
      </c>
      <c r="AE7" s="254" t="s">
        <v>240</v>
      </c>
      <c r="AF7" s="1"/>
    </row>
    <row r="8" spans="1:32" ht="11.25" customHeight="1">
      <c r="A8" s="216">
        <v>6</v>
      </c>
      <c r="B8" s="208">
        <v>18.030000686645508</v>
      </c>
      <c r="C8" s="208">
        <v>17.93000030517578</v>
      </c>
      <c r="D8" s="208">
        <v>16.360000610351562</v>
      </c>
      <c r="E8" s="208">
        <v>16.010000228881836</v>
      </c>
      <c r="F8" s="208">
        <v>16.360000610351562</v>
      </c>
      <c r="G8" s="208">
        <v>17.219999313354492</v>
      </c>
      <c r="H8" s="208">
        <v>17.030000686645508</v>
      </c>
      <c r="I8" s="208">
        <v>17.200000762939453</v>
      </c>
      <c r="J8" s="208">
        <v>16.530000686645508</v>
      </c>
      <c r="K8" s="208">
        <v>16.6299991607666</v>
      </c>
      <c r="L8" s="208">
        <v>16.700000762939453</v>
      </c>
      <c r="M8" s="208">
        <v>17.209999084472656</v>
      </c>
      <c r="N8" s="208">
        <v>17.770000457763672</v>
      </c>
      <c r="O8" s="208">
        <v>17.600000381469727</v>
      </c>
      <c r="P8" s="208">
        <v>17.25</v>
      </c>
      <c r="Q8" s="208">
        <v>17.399999618530273</v>
      </c>
      <c r="R8" s="208">
        <v>17.479999542236328</v>
      </c>
      <c r="S8" s="208">
        <v>17.360000610351562</v>
      </c>
      <c r="T8" s="208">
        <v>17.309999465942383</v>
      </c>
      <c r="U8" s="208">
        <v>17.440000534057617</v>
      </c>
      <c r="V8" s="208">
        <v>17.549999237060547</v>
      </c>
      <c r="W8" s="208">
        <v>17.760000228881836</v>
      </c>
      <c r="X8" s="208">
        <v>17.790000915527344</v>
      </c>
      <c r="Y8" s="208">
        <v>17.989999771118164</v>
      </c>
      <c r="Z8" s="215">
        <f t="shared" si="0"/>
        <v>17.24625015258789</v>
      </c>
      <c r="AA8" s="151">
        <v>18.260000228881836</v>
      </c>
      <c r="AB8" s="254" t="s">
        <v>241</v>
      </c>
      <c r="AC8" s="2">
        <v>6</v>
      </c>
      <c r="AD8" s="151">
        <v>15.789999961853027</v>
      </c>
      <c r="AE8" s="254" t="s">
        <v>242</v>
      </c>
      <c r="AF8" s="1"/>
    </row>
    <row r="9" spans="1:32" ht="11.25" customHeight="1">
      <c r="A9" s="216">
        <v>7</v>
      </c>
      <c r="B9" s="208">
        <v>17.600000381469727</v>
      </c>
      <c r="C9" s="208">
        <v>17.200000762939453</v>
      </c>
      <c r="D9" s="208">
        <v>17.079999923706055</v>
      </c>
      <c r="E9" s="208">
        <v>17.059999465942383</v>
      </c>
      <c r="F9" s="208">
        <v>16.829999923706055</v>
      </c>
      <c r="G9" s="208">
        <v>17.549999237060547</v>
      </c>
      <c r="H9" s="208">
        <v>19.079999923706055</v>
      </c>
      <c r="I9" s="208">
        <v>20.540000915527344</v>
      </c>
      <c r="J9" s="208">
        <v>18.780000686645508</v>
      </c>
      <c r="K9" s="208">
        <v>19.8799991607666</v>
      </c>
      <c r="L9" s="208">
        <v>18.690000534057617</v>
      </c>
      <c r="M9" s="208">
        <v>17.639999389648438</v>
      </c>
      <c r="N9" s="208">
        <v>17.68000030517578</v>
      </c>
      <c r="O9" s="208">
        <v>17.8700008392334</v>
      </c>
      <c r="P9" s="208">
        <v>17.110000610351562</v>
      </c>
      <c r="Q9" s="208">
        <v>17.010000228881836</v>
      </c>
      <c r="R9" s="208">
        <v>16.350000381469727</v>
      </c>
      <c r="S9" s="208">
        <v>15.800000190734863</v>
      </c>
      <c r="T9" s="208">
        <v>15.789999961853027</v>
      </c>
      <c r="U9" s="208">
        <v>15.420000076293945</v>
      </c>
      <c r="V9" s="208">
        <v>15.239999771118164</v>
      </c>
      <c r="W9" s="208">
        <v>15.180000305175781</v>
      </c>
      <c r="X9" s="208">
        <v>15.119999885559082</v>
      </c>
      <c r="Y9" s="208">
        <v>14.880000114440918</v>
      </c>
      <c r="Z9" s="215">
        <f t="shared" si="0"/>
        <v>17.140833457310993</v>
      </c>
      <c r="AA9" s="151">
        <v>20.8799991607666</v>
      </c>
      <c r="AB9" s="254" t="s">
        <v>243</v>
      </c>
      <c r="AC9" s="2">
        <v>7</v>
      </c>
      <c r="AD9" s="151">
        <v>14.859999656677246</v>
      </c>
      <c r="AE9" s="254" t="s">
        <v>244</v>
      </c>
      <c r="AF9" s="1"/>
    </row>
    <row r="10" spans="1:32" ht="11.25" customHeight="1">
      <c r="A10" s="216">
        <v>8</v>
      </c>
      <c r="B10" s="208">
        <v>14.75</v>
      </c>
      <c r="C10" s="208">
        <v>14.899999618530273</v>
      </c>
      <c r="D10" s="208">
        <v>14.949999809265137</v>
      </c>
      <c r="E10" s="208">
        <v>14.819999694824219</v>
      </c>
      <c r="F10" s="208">
        <v>14.979999542236328</v>
      </c>
      <c r="G10" s="208">
        <v>15.489999771118164</v>
      </c>
      <c r="H10" s="208">
        <v>15.869999885559082</v>
      </c>
      <c r="I10" s="208">
        <v>17.530000686645508</v>
      </c>
      <c r="J10" s="208">
        <v>17.059999465942383</v>
      </c>
      <c r="K10" s="208">
        <v>17.440000534057617</v>
      </c>
      <c r="L10" s="208">
        <v>17.530000686645508</v>
      </c>
      <c r="M10" s="208">
        <v>17.729999542236328</v>
      </c>
      <c r="N10" s="208">
        <v>19.579999923706055</v>
      </c>
      <c r="O10" s="208">
        <v>19.6299991607666</v>
      </c>
      <c r="P10" s="208">
        <v>18.969999313354492</v>
      </c>
      <c r="Q10" s="208">
        <v>17.989999771118164</v>
      </c>
      <c r="R10" s="208">
        <v>17.149999618530273</v>
      </c>
      <c r="S10" s="208">
        <v>16.270000457763672</v>
      </c>
      <c r="T10" s="208">
        <v>16.5</v>
      </c>
      <c r="U10" s="208">
        <v>15.59000015258789</v>
      </c>
      <c r="V10" s="208">
        <v>15.600000381469727</v>
      </c>
      <c r="W10" s="208">
        <v>15.760000228881836</v>
      </c>
      <c r="X10" s="208">
        <v>15.420000076293945</v>
      </c>
      <c r="Y10" s="208">
        <v>15.579999923706055</v>
      </c>
      <c r="Z10" s="215">
        <f t="shared" si="0"/>
        <v>16.545416593551636</v>
      </c>
      <c r="AA10" s="151">
        <v>21.239999771118164</v>
      </c>
      <c r="AB10" s="254" t="s">
        <v>245</v>
      </c>
      <c r="AC10" s="2">
        <v>8</v>
      </c>
      <c r="AD10" s="151">
        <v>14.649999618530273</v>
      </c>
      <c r="AE10" s="254" t="s">
        <v>246</v>
      </c>
      <c r="AF10" s="1"/>
    </row>
    <row r="11" spans="1:32" ht="11.25" customHeight="1">
      <c r="A11" s="216">
        <v>9</v>
      </c>
      <c r="B11" s="208">
        <v>15.449999809265137</v>
      </c>
      <c r="C11" s="208">
        <v>15.270000457763672</v>
      </c>
      <c r="D11" s="208">
        <v>15.210000038146973</v>
      </c>
      <c r="E11" s="208">
        <v>15.489999771118164</v>
      </c>
      <c r="F11" s="208">
        <v>15.720000267028809</v>
      </c>
      <c r="G11" s="208">
        <v>16.31999969482422</v>
      </c>
      <c r="H11" s="208">
        <v>17.520000457763672</v>
      </c>
      <c r="I11" s="208">
        <v>19.6299991607666</v>
      </c>
      <c r="J11" s="208">
        <v>20.040000915527344</v>
      </c>
      <c r="K11" s="208">
        <v>20.780000686645508</v>
      </c>
      <c r="L11" s="208">
        <v>18.8799991607666</v>
      </c>
      <c r="M11" s="208">
        <v>17.309999465942383</v>
      </c>
      <c r="N11" s="208">
        <v>17.09000015258789</v>
      </c>
      <c r="O11" s="208">
        <v>18.829999923706055</v>
      </c>
      <c r="P11" s="208">
        <v>18.420000076293945</v>
      </c>
      <c r="Q11" s="208">
        <v>17.190000534057617</v>
      </c>
      <c r="R11" s="208">
        <v>16.030000686645508</v>
      </c>
      <c r="S11" s="208">
        <v>15.539999961853027</v>
      </c>
      <c r="T11" s="208">
        <v>15.140000343322754</v>
      </c>
      <c r="U11" s="208">
        <v>15.279999732971191</v>
      </c>
      <c r="V11" s="208">
        <v>15.319999694824219</v>
      </c>
      <c r="W11" s="208">
        <v>15.899999618530273</v>
      </c>
      <c r="X11" s="208">
        <v>15.600000381469727</v>
      </c>
      <c r="Y11" s="208">
        <v>15.850000381469727</v>
      </c>
      <c r="Z11" s="215">
        <f t="shared" si="0"/>
        <v>16.825416723887127</v>
      </c>
      <c r="AA11" s="151">
        <v>21.260000228881836</v>
      </c>
      <c r="AB11" s="254" t="s">
        <v>247</v>
      </c>
      <c r="AC11" s="2">
        <v>9</v>
      </c>
      <c r="AD11" s="151">
        <v>14.550000190734863</v>
      </c>
      <c r="AE11" s="254" t="s">
        <v>248</v>
      </c>
      <c r="AF11" s="1"/>
    </row>
    <row r="12" spans="1:32" ht="11.25" customHeight="1">
      <c r="A12" s="224">
        <v>10</v>
      </c>
      <c r="B12" s="210">
        <v>15.609999656677246</v>
      </c>
      <c r="C12" s="210">
        <v>15.6899995803833</v>
      </c>
      <c r="D12" s="210">
        <v>15.279999732971191</v>
      </c>
      <c r="E12" s="210">
        <v>15.130000114440918</v>
      </c>
      <c r="F12" s="210">
        <v>15.420000076293945</v>
      </c>
      <c r="G12" s="210">
        <v>15.680000305175781</v>
      </c>
      <c r="H12" s="210">
        <v>16.610000610351562</v>
      </c>
      <c r="I12" s="210">
        <v>17.06999969482422</v>
      </c>
      <c r="J12" s="210">
        <v>17.760000228881836</v>
      </c>
      <c r="K12" s="210">
        <v>19.81999969482422</v>
      </c>
      <c r="L12" s="210">
        <v>21.709999084472656</v>
      </c>
      <c r="M12" s="210">
        <v>22.770000457763672</v>
      </c>
      <c r="N12" s="210">
        <v>23.790000915527344</v>
      </c>
      <c r="O12" s="210">
        <v>22.110000610351562</v>
      </c>
      <c r="P12" s="210">
        <v>20.270000457763672</v>
      </c>
      <c r="Q12" s="210">
        <v>19.40999984741211</v>
      </c>
      <c r="R12" s="210">
        <v>16.239999771118164</v>
      </c>
      <c r="S12" s="210">
        <v>15.8100004196167</v>
      </c>
      <c r="T12" s="210">
        <v>16.079999923706055</v>
      </c>
      <c r="U12" s="210">
        <v>16.219999313354492</v>
      </c>
      <c r="V12" s="210">
        <v>16.139999389648438</v>
      </c>
      <c r="W12" s="210">
        <v>15.670000076293945</v>
      </c>
      <c r="X12" s="210">
        <v>15.369999885559082</v>
      </c>
      <c r="Y12" s="210">
        <v>15.630000114440918</v>
      </c>
      <c r="Z12" s="225">
        <f t="shared" si="0"/>
        <v>17.55374999841054</v>
      </c>
      <c r="AA12" s="157">
        <v>24.540000915527344</v>
      </c>
      <c r="AB12" s="255" t="s">
        <v>97</v>
      </c>
      <c r="AC12" s="212">
        <v>10</v>
      </c>
      <c r="AD12" s="157">
        <v>15</v>
      </c>
      <c r="AE12" s="255" t="s">
        <v>249</v>
      </c>
      <c r="AF12" s="1"/>
    </row>
    <row r="13" spans="1:32" ht="11.25" customHeight="1">
      <c r="A13" s="216">
        <v>11</v>
      </c>
      <c r="B13" s="208">
        <v>15.40999984741211</v>
      </c>
      <c r="C13" s="208">
        <v>16.170000076293945</v>
      </c>
      <c r="D13" s="208">
        <v>15.850000381469727</v>
      </c>
      <c r="E13" s="208">
        <v>16.09000015258789</v>
      </c>
      <c r="F13" s="208">
        <v>16.1299991607666</v>
      </c>
      <c r="G13" s="208">
        <v>17.34000015258789</v>
      </c>
      <c r="H13" s="208">
        <v>18.559999465942383</v>
      </c>
      <c r="I13" s="208">
        <v>20.8799991607666</v>
      </c>
      <c r="J13" s="208">
        <v>22.889999389648438</v>
      </c>
      <c r="K13" s="208">
        <v>21.25</v>
      </c>
      <c r="L13" s="208">
        <v>21.770000457763672</v>
      </c>
      <c r="M13" s="208">
        <v>22.6200008392334</v>
      </c>
      <c r="N13" s="208">
        <v>21.700000762939453</v>
      </c>
      <c r="O13" s="208">
        <v>18.5</v>
      </c>
      <c r="P13" s="208">
        <v>18.940000534057617</v>
      </c>
      <c r="Q13" s="208">
        <v>19.219999313354492</v>
      </c>
      <c r="R13" s="208">
        <v>19.170000076293945</v>
      </c>
      <c r="S13" s="208">
        <v>18.030000686645508</v>
      </c>
      <c r="T13" s="208">
        <v>16.770000457763672</v>
      </c>
      <c r="U13" s="208">
        <v>14.850000381469727</v>
      </c>
      <c r="V13" s="208">
        <v>14.649999618530273</v>
      </c>
      <c r="W13" s="208">
        <v>13.5</v>
      </c>
      <c r="X13" s="208">
        <v>12.520000457763672</v>
      </c>
      <c r="Y13" s="208">
        <v>12.5</v>
      </c>
      <c r="Z13" s="215">
        <f t="shared" si="0"/>
        <v>17.72125005722046</v>
      </c>
      <c r="AA13" s="151">
        <v>23.950000762939453</v>
      </c>
      <c r="AB13" s="254" t="s">
        <v>250</v>
      </c>
      <c r="AC13" s="2">
        <v>11</v>
      </c>
      <c r="AD13" s="151">
        <v>12.109999656677246</v>
      </c>
      <c r="AE13" s="254" t="s">
        <v>251</v>
      </c>
      <c r="AF13" s="1"/>
    </row>
    <row r="14" spans="1:32" ht="11.25" customHeight="1">
      <c r="A14" s="216">
        <v>12</v>
      </c>
      <c r="B14" s="208">
        <v>12.390000343322754</v>
      </c>
      <c r="C14" s="208">
        <v>12.460000038146973</v>
      </c>
      <c r="D14" s="208">
        <v>12.699999809265137</v>
      </c>
      <c r="E14" s="208">
        <v>12.65999984741211</v>
      </c>
      <c r="F14" s="208">
        <v>12.899999618530273</v>
      </c>
      <c r="G14" s="208">
        <v>13.350000381469727</v>
      </c>
      <c r="H14" s="208">
        <v>15</v>
      </c>
      <c r="I14" s="208">
        <v>16.1299991607666</v>
      </c>
      <c r="J14" s="208">
        <v>17.110000610351562</v>
      </c>
      <c r="K14" s="208">
        <v>17.270000457763672</v>
      </c>
      <c r="L14" s="208">
        <v>17.059999465942383</v>
      </c>
      <c r="M14" s="208">
        <v>16.829999923706055</v>
      </c>
      <c r="N14" s="208">
        <v>16.399999618530273</v>
      </c>
      <c r="O14" s="208">
        <v>16.770000457763672</v>
      </c>
      <c r="P14" s="208">
        <v>17.040000915527344</v>
      </c>
      <c r="Q14" s="208">
        <v>17.030000686645508</v>
      </c>
      <c r="R14" s="208">
        <v>16.360000610351562</v>
      </c>
      <c r="S14" s="208">
        <v>15.970000267028809</v>
      </c>
      <c r="T14" s="208">
        <v>15.119999885559082</v>
      </c>
      <c r="U14" s="208">
        <v>15.210000038146973</v>
      </c>
      <c r="V14" s="208">
        <v>14.850000381469727</v>
      </c>
      <c r="W14" s="208">
        <v>14.819999694824219</v>
      </c>
      <c r="X14" s="208">
        <v>14.819999694824219</v>
      </c>
      <c r="Y14" s="208">
        <v>15.1899995803833</v>
      </c>
      <c r="Z14" s="215">
        <f t="shared" si="0"/>
        <v>15.226666728655497</v>
      </c>
      <c r="AA14" s="151">
        <v>18.1200008392334</v>
      </c>
      <c r="AB14" s="254" t="s">
        <v>181</v>
      </c>
      <c r="AC14" s="2">
        <v>12</v>
      </c>
      <c r="AD14" s="151">
        <v>12.149999618530273</v>
      </c>
      <c r="AE14" s="254" t="s">
        <v>252</v>
      </c>
      <c r="AF14" s="1"/>
    </row>
    <row r="15" spans="1:32" ht="11.25" customHeight="1">
      <c r="A15" s="216">
        <v>13</v>
      </c>
      <c r="B15" s="208">
        <v>15.180000305175781</v>
      </c>
      <c r="C15" s="208">
        <v>14.789999961853027</v>
      </c>
      <c r="D15" s="208">
        <v>14.550000190734863</v>
      </c>
      <c r="E15" s="208">
        <v>15.229999542236328</v>
      </c>
      <c r="F15" s="208">
        <v>15.5</v>
      </c>
      <c r="G15" s="208">
        <v>16.18000030517578</v>
      </c>
      <c r="H15" s="208">
        <v>17.290000915527344</v>
      </c>
      <c r="I15" s="208">
        <v>17.1200008392334</v>
      </c>
      <c r="J15" s="208">
        <v>19.309999465942383</v>
      </c>
      <c r="K15" s="208">
        <v>19.790000915527344</v>
      </c>
      <c r="L15" s="208">
        <v>19.739999771118164</v>
      </c>
      <c r="M15" s="208">
        <v>20.709999084472656</v>
      </c>
      <c r="N15" s="208">
        <v>21</v>
      </c>
      <c r="O15" s="208">
        <v>19.90999984741211</v>
      </c>
      <c r="P15" s="208">
        <v>20.34000015258789</v>
      </c>
      <c r="Q15" s="208">
        <v>19.290000915527344</v>
      </c>
      <c r="R15" s="208">
        <v>19.219999313354492</v>
      </c>
      <c r="S15" s="208">
        <v>18.149999618530273</v>
      </c>
      <c r="T15" s="208">
        <v>18.030000686645508</v>
      </c>
      <c r="U15" s="208">
        <v>17.700000762939453</v>
      </c>
      <c r="V15" s="208">
        <v>18.09000015258789</v>
      </c>
      <c r="W15" s="208">
        <v>17.40999984741211</v>
      </c>
      <c r="X15" s="208">
        <v>17.690000534057617</v>
      </c>
      <c r="Y15" s="208">
        <v>17.59000015258789</v>
      </c>
      <c r="Z15" s="215">
        <f t="shared" si="0"/>
        <v>17.908750136693318</v>
      </c>
      <c r="AA15" s="151">
        <v>21.829999923706055</v>
      </c>
      <c r="AB15" s="254" t="s">
        <v>253</v>
      </c>
      <c r="AC15" s="2">
        <v>13</v>
      </c>
      <c r="AD15" s="151">
        <v>14.390000343322754</v>
      </c>
      <c r="AE15" s="254" t="s">
        <v>254</v>
      </c>
      <c r="AF15" s="1"/>
    </row>
    <row r="16" spans="1:32" ht="11.25" customHeight="1">
      <c r="A16" s="216">
        <v>14</v>
      </c>
      <c r="B16" s="208">
        <v>17.260000228881836</v>
      </c>
      <c r="C16" s="208">
        <v>17.3700008392334</v>
      </c>
      <c r="D16" s="208">
        <v>16.959999084472656</v>
      </c>
      <c r="E16" s="208">
        <v>16.790000915527344</v>
      </c>
      <c r="F16" s="208">
        <v>16.270000457763672</v>
      </c>
      <c r="G16" s="208">
        <v>16.15999984741211</v>
      </c>
      <c r="H16" s="208">
        <v>16.239999771118164</v>
      </c>
      <c r="I16" s="208">
        <v>16.350000381469727</v>
      </c>
      <c r="J16" s="208">
        <v>16.360000610351562</v>
      </c>
      <c r="K16" s="208">
        <v>16.25</v>
      </c>
      <c r="L16" s="208">
        <v>16.229999542236328</v>
      </c>
      <c r="M16" s="208">
        <v>16.049999237060547</v>
      </c>
      <c r="N16" s="208">
        <v>15.65999984741211</v>
      </c>
      <c r="O16" s="208">
        <v>15.59000015258789</v>
      </c>
      <c r="P16" s="208">
        <v>15.680000305175781</v>
      </c>
      <c r="Q16" s="208">
        <v>15.5</v>
      </c>
      <c r="R16" s="208">
        <v>15.239999771118164</v>
      </c>
      <c r="S16" s="208">
        <v>15.479999542236328</v>
      </c>
      <c r="T16" s="208">
        <v>15.119999885559082</v>
      </c>
      <c r="U16" s="208">
        <v>15.149999618530273</v>
      </c>
      <c r="V16" s="208">
        <v>14.979999542236328</v>
      </c>
      <c r="W16" s="208">
        <v>14.869999885559082</v>
      </c>
      <c r="X16" s="208">
        <v>14.899999618530273</v>
      </c>
      <c r="Y16" s="208">
        <v>14.949999809265137</v>
      </c>
      <c r="Z16" s="215">
        <f t="shared" si="0"/>
        <v>15.892083287239075</v>
      </c>
      <c r="AA16" s="151">
        <v>17.719999313354492</v>
      </c>
      <c r="AB16" s="254" t="s">
        <v>152</v>
      </c>
      <c r="AC16" s="2">
        <v>14</v>
      </c>
      <c r="AD16" s="151">
        <v>14.739999771118164</v>
      </c>
      <c r="AE16" s="254" t="s">
        <v>255</v>
      </c>
      <c r="AF16" s="1"/>
    </row>
    <row r="17" spans="1:32" ht="11.25" customHeight="1">
      <c r="A17" s="216">
        <v>15</v>
      </c>
      <c r="B17" s="208">
        <v>15.0600004196167</v>
      </c>
      <c r="C17" s="208">
        <v>14.90999984741211</v>
      </c>
      <c r="D17" s="208">
        <v>15</v>
      </c>
      <c r="E17" s="208">
        <v>14.890000343322754</v>
      </c>
      <c r="F17" s="208">
        <v>14.960000038146973</v>
      </c>
      <c r="G17" s="208">
        <v>14.819999694824219</v>
      </c>
      <c r="H17" s="208">
        <v>14.90999984741211</v>
      </c>
      <c r="I17" s="208">
        <v>14.739999771118164</v>
      </c>
      <c r="J17" s="208">
        <v>15.130000114440918</v>
      </c>
      <c r="K17" s="208">
        <v>15.300000190734863</v>
      </c>
      <c r="L17" s="208">
        <v>15.210000038146973</v>
      </c>
      <c r="M17" s="208">
        <v>15.109999656677246</v>
      </c>
      <c r="N17" s="208">
        <v>15.010000228881836</v>
      </c>
      <c r="O17" s="208">
        <v>14.9399995803833</v>
      </c>
      <c r="P17" s="208">
        <v>14.850000381469727</v>
      </c>
      <c r="Q17" s="208">
        <v>14.890000343322754</v>
      </c>
      <c r="R17" s="208">
        <v>14.899999618530273</v>
      </c>
      <c r="S17" s="208">
        <v>14.760000228881836</v>
      </c>
      <c r="T17" s="208">
        <v>14.329999923706055</v>
      </c>
      <c r="U17" s="208">
        <v>14.050000190734863</v>
      </c>
      <c r="V17" s="208">
        <v>14.09000015258789</v>
      </c>
      <c r="W17" s="208">
        <v>14.239999771118164</v>
      </c>
      <c r="X17" s="208">
        <v>14.399999618530273</v>
      </c>
      <c r="Y17" s="208">
        <v>14.600000381469727</v>
      </c>
      <c r="Z17" s="215">
        <f t="shared" si="0"/>
        <v>14.795833349227905</v>
      </c>
      <c r="AA17" s="151">
        <v>15.569999694824219</v>
      </c>
      <c r="AB17" s="254" t="s">
        <v>256</v>
      </c>
      <c r="AC17" s="2">
        <v>15</v>
      </c>
      <c r="AD17" s="151">
        <v>13.960000038146973</v>
      </c>
      <c r="AE17" s="254" t="s">
        <v>257</v>
      </c>
      <c r="AF17" s="1"/>
    </row>
    <row r="18" spans="1:32" ht="11.25" customHeight="1">
      <c r="A18" s="216">
        <v>16</v>
      </c>
      <c r="B18" s="208">
        <v>14.489999771118164</v>
      </c>
      <c r="C18" s="208">
        <v>14.470000267028809</v>
      </c>
      <c r="D18" s="208">
        <v>14.220000267028809</v>
      </c>
      <c r="E18" s="208">
        <v>14.069999694824219</v>
      </c>
      <c r="F18" s="208">
        <v>13.9399995803833</v>
      </c>
      <c r="G18" s="208">
        <v>14</v>
      </c>
      <c r="H18" s="208">
        <v>14.5</v>
      </c>
      <c r="I18" s="208">
        <v>15.0600004196167</v>
      </c>
      <c r="J18" s="208">
        <v>15.460000038146973</v>
      </c>
      <c r="K18" s="208">
        <v>16.34000015258789</v>
      </c>
      <c r="L18" s="208">
        <v>16.520000457763672</v>
      </c>
      <c r="M18" s="208">
        <v>15.539999961853027</v>
      </c>
      <c r="N18" s="208">
        <v>16.43000030517578</v>
      </c>
      <c r="O18" s="208">
        <v>16.399999618530273</v>
      </c>
      <c r="P18" s="208">
        <v>16.229999542236328</v>
      </c>
      <c r="Q18" s="208">
        <v>16.139999389648438</v>
      </c>
      <c r="R18" s="208">
        <v>16.18000030517578</v>
      </c>
      <c r="S18" s="208">
        <v>15.630000114440918</v>
      </c>
      <c r="T18" s="208">
        <v>14.510000228881836</v>
      </c>
      <c r="U18" s="208">
        <v>13.680000305175781</v>
      </c>
      <c r="V18" s="208">
        <v>14.220000267028809</v>
      </c>
      <c r="W18" s="208">
        <v>14.34000015258789</v>
      </c>
      <c r="X18" s="208">
        <v>14.220000267028809</v>
      </c>
      <c r="Y18" s="208">
        <v>14.0600004196167</v>
      </c>
      <c r="Z18" s="215">
        <f t="shared" si="0"/>
        <v>15.027083396911621</v>
      </c>
      <c r="AA18" s="151">
        <v>17.110000610351562</v>
      </c>
      <c r="AB18" s="254" t="s">
        <v>84</v>
      </c>
      <c r="AC18" s="2">
        <v>16</v>
      </c>
      <c r="AD18" s="151">
        <v>13.399999618530273</v>
      </c>
      <c r="AE18" s="254" t="s">
        <v>258</v>
      </c>
      <c r="AF18" s="1"/>
    </row>
    <row r="19" spans="1:32" ht="11.25" customHeight="1">
      <c r="A19" s="216">
        <v>17</v>
      </c>
      <c r="B19" s="208">
        <v>13.859999656677246</v>
      </c>
      <c r="C19" s="208">
        <v>13.75</v>
      </c>
      <c r="D19" s="208">
        <v>15.069999694824219</v>
      </c>
      <c r="E19" s="208">
        <v>14.40999984741211</v>
      </c>
      <c r="F19" s="208">
        <v>15.3100004196167</v>
      </c>
      <c r="G19" s="208">
        <v>16.959999084472656</v>
      </c>
      <c r="H19" s="208">
        <v>17.920000076293945</v>
      </c>
      <c r="I19" s="208">
        <v>18.950000762939453</v>
      </c>
      <c r="J19" s="208">
        <v>18.93000030517578</v>
      </c>
      <c r="K19" s="208">
        <v>20.399999618530273</v>
      </c>
      <c r="L19" s="208">
        <v>20.06999969482422</v>
      </c>
      <c r="M19" s="208">
        <v>20.760000228881836</v>
      </c>
      <c r="N19" s="208">
        <v>21.43000030517578</v>
      </c>
      <c r="O19" s="208">
        <v>21.3700008392334</v>
      </c>
      <c r="P19" s="208">
        <v>20.920000076293945</v>
      </c>
      <c r="Q19" s="208">
        <v>21.309999465942383</v>
      </c>
      <c r="R19" s="208">
        <v>20.399999618530273</v>
      </c>
      <c r="S19" s="208">
        <v>19.40999984741211</v>
      </c>
      <c r="T19" s="208">
        <v>18.020000457763672</v>
      </c>
      <c r="U19" s="208">
        <v>17.040000915527344</v>
      </c>
      <c r="V19" s="208">
        <v>16.700000762939453</v>
      </c>
      <c r="W19" s="208">
        <v>17.290000915527344</v>
      </c>
      <c r="X19" s="208">
        <v>17.010000228881836</v>
      </c>
      <c r="Y19" s="208">
        <v>16.549999237060547</v>
      </c>
      <c r="Z19" s="215">
        <f t="shared" si="0"/>
        <v>18.076666752497356</v>
      </c>
      <c r="AA19" s="151">
        <v>22.260000228881836</v>
      </c>
      <c r="AB19" s="254" t="s">
        <v>101</v>
      </c>
      <c r="AC19" s="2">
        <v>17</v>
      </c>
      <c r="AD19" s="151">
        <v>13.350000381469727</v>
      </c>
      <c r="AE19" s="254" t="s">
        <v>140</v>
      </c>
      <c r="AF19" s="1"/>
    </row>
    <row r="20" spans="1:32" ht="11.25" customHeight="1">
      <c r="A20" s="216">
        <v>18</v>
      </c>
      <c r="B20" s="208">
        <v>17.799999237060547</v>
      </c>
      <c r="C20" s="208">
        <v>18</v>
      </c>
      <c r="D20" s="208">
        <v>18.25</v>
      </c>
      <c r="E20" s="208">
        <v>17.84000015258789</v>
      </c>
      <c r="F20" s="208">
        <v>18.079999923706055</v>
      </c>
      <c r="G20" s="208">
        <v>18.68000030517578</v>
      </c>
      <c r="H20" s="208">
        <v>19.760000228881836</v>
      </c>
      <c r="I20" s="208">
        <v>21.579999923706055</v>
      </c>
      <c r="J20" s="208">
        <v>25.010000228881836</v>
      </c>
      <c r="K20" s="208">
        <v>26.040000915527344</v>
      </c>
      <c r="L20" s="208">
        <v>26.940000534057617</v>
      </c>
      <c r="M20" s="208">
        <v>24.889999389648438</v>
      </c>
      <c r="N20" s="208">
        <v>25.399999618530273</v>
      </c>
      <c r="O20" s="208">
        <v>24.68000030517578</v>
      </c>
      <c r="P20" s="208">
        <v>23.729999542236328</v>
      </c>
      <c r="Q20" s="208">
        <v>22.520000457763672</v>
      </c>
      <c r="R20" s="208">
        <v>22.1299991607666</v>
      </c>
      <c r="S20" s="208">
        <v>21.270000457763672</v>
      </c>
      <c r="T20" s="208">
        <v>20.030000686645508</v>
      </c>
      <c r="U20" s="208">
        <v>19.100000381469727</v>
      </c>
      <c r="V20" s="208">
        <v>18.8700008392334</v>
      </c>
      <c r="W20" s="208">
        <v>18.829999923706055</v>
      </c>
      <c r="X20" s="208">
        <v>19.1200008392334</v>
      </c>
      <c r="Y20" s="208">
        <v>18.920000076293945</v>
      </c>
      <c r="Z20" s="215">
        <f t="shared" si="0"/>
        <v>21.144583463668823</v>
      </c>
      <c r="AA20" s="151">
        <v>27.459999084472656</v>
      </c>
      <c r="AB20" s="254" t="s">
        <v>234</v>
      </c>
      <c r="AC20" s="2">
        <v>18</v>
      </c>
      <c r="AD20" s="151">
        <v>16.399999618530273</v>
      </c>
      <c r="AE20" s="254" t="s">
        <v>259</v>
      </c>
      <c r="AF20" s="1"/>
    </row>
    <row r="21" spans="1:32" ht="11.25" customHeight="1">
      <c r="A21" s="216">
        <v>19</v>
      </c>
      <c r="B21" s="208">
        <v>19.030000686645508</v>
      </c>
      <c r="C21" s="208">
        <v>19.40999984741211</v>
      </c>
      <c r="D21" s="208">
        <v>19.350000381469727</v>
      </c>
      <c r="E21" s="208">
        <v>19.5</v>
      </c>
      <c r="F21" s="208">
        <v>19.350000381469727</v>
      </c>
      <c r="G21" s="208">
        <v>19.559999465942383</v>
      </c>
      <c r="H21" s="208">
        <v>20.100000381469727</v>
      </c>
      <c r="I21" s="208">
        <v>20.110000610351562</v>
      </c>
      <c r="J21" s="208">
        <v>21.860000610351562</v>
      </c>
      <c r="K21" s="208">
        <v>23.010000228881836</v>
      </c>
      <c r="L21" s="208">
        <v>24.5</v>
      </c>
      <c r="M21" s="208">
        <v>22.860000610351562</v>
      </c>
      <c r="N21" s="208">
        <v>23.510000228881836</v>
      </c>
      <c r="O21" s="208">
        <v>25.139999389648438</v>
      </c>
      <c r="P21" s="208">
        <v>24.020000457763672</v>
      </c>
      <c r="Q21" s="208">
        <v>24.139999389648438</v>
      </c>
      <c r="R21" s="208">
        <v>23.690000534057617</v>
      </c>
      <c r="S21" s="208">
        <v>23.030000686645508</v>
      </c>
      <c r="T21" s="208">
        <v>22.549999237060547</v>
      </c>
      <c r="U21" s="208">
        <v>21.6299991607666</v>
      </c>
      <c r="V21" s="208">
        <v>21.260000228881836</v>
      </c>
      <c r="W21" s="208">
        <v>21.34000015258789</v>
      </c>
      <c r="X21" s="208">
        <v>21.270000457763672</v>
      </c>
      <c r="Y21" s="208">
        <v>21.610000610351562</v>
      </c>
      <c r="Z21" s="215">
        <f t="shared" si="0"/>
        <v>21.74291682243347</v>
      </c>
      <c r="AA21" s="151">
        <v>25.610000610351562</v>
      </c>
      <c r="AB21" s="254" t="s">
        <v>260</v>
      </c>
      <c r="AC21" s="2">
        <v>19</v>
      </c>
      <c r="AD21" s="151">
        <v>18.709999084472656</v>
      </c>
      <c r="AE21" s="254" t="s">
        <v>261</v>
      </c>
      <c r="AF21" s="1"/>
    </row>
    <row r="22" spans="1:32" ht="11.25" customHeight="1">
      <c r="A22" s="224">
        <v>20</v>
      </c>
      <c r="B22" s="210">
        <v>21.6200008392334</v>
      </c>
      <c r="C22" s="210">
        <v>21.489999771118164</v>
      </c>
      <c r="D22" s="210">
        <v>21.010000228881836</v>
      </c>
      <c r="E22" s="210">
        <v>20.75</v>
      </c>
      <c r="F22" s="210">
        <v>21.06999969482422</v>
      </c>
      <c r="G22" s="210">
        <v>21.100000381469727</v>
      </c>
      <c r="H22" s="210">
        <v>21.290000915527344</v>
      </c>
      <c r="I22" s="210">
        <v>21.639999389648438</v>
      </c>
      <c r="J22" s="210">
        <v>21.8700008392334</v>
      </c>
      <c r="K22" s="210">
        <v>21.6299991607666</v>
      </c>
      <c r="L22" s="210">
        <v>18.889999389648438</v>
      </c>
      <c r="M22" s="210">
        <v>18.329999923706055</v>
      </c>
      <c r="N22" s="210">
        <v>18.530000686645508</v>
      </c>
      <c r="O22" s="210">
        <v>17.700000762939453</v>
      </c>
      <c r="P22" s="210">
        <v>16.760000228881836</v>
      </c>
      <c r="Q22" s="210">
        <v>17.06999969482422</v>
      </c>
      <c r="R22" s="210">
        <v>15.699999809265137</v>
      </c>
      <c r="S22" s="210">
        <v>15.760000228881836</v>
      </c>
      <c r="T22" s="210">
        <v>15.1899995803833</v>
      </c>
      <c r="U22" s="210">
        <v>14.930000305175781</v>
      </c>
      <c r="V22" s="210">
        <v>13.970000267028809</v>
      </c>
      <c r="W22" s="210">
        <v>13.989999771118164</v>
      </c>
      <c r="X22" s="210">
        <v>13.25</v>
      </c>
      <c r="Y22" s="210">
        <v>13.359999656677246</v>
      </c>
      <c r="Z22" s="225">
        <f t="shared" si="0"/>
        <v>18.204166730244953</v>
      </c>
      <c r="AA22" s="157">
        <v>22.15999984741211</v>
      </c>
      <c r="AB22" s="255" t="s">
        <v>262</v>
      </c>
      <c r="AC22" s="212">
        <v>20</v>
      </c>
      <c r="AD22" s="157">
        <v>13.220000267028809</v>
      </c>
      <c r="AE22" s="255" t="s">
        <v>263</v>
      </c>
      <c r="AF22" s="1"/>
    </row>
    <row r="23" spans="1:32" ht="11.25" customHeight="1">
      <c r="A23" s="216">
        <v>21</v>
      </c>
      <c r="B23" s="208">
        <v>13.420000076293945</v>
      </c>
      <c r="C23" s="208">
        <v>13.229999542236328</v>
      </c>
      <c r="D23" s="208">
        <v>13.239999771118164</v>
      </c>
      <c r="E23" s="208">
        <v>13.1899995803833</v>
      </c>
      <c r="F23" s="208">
        <v>13.390000343322754</v>
      </c>
      <c r="G23" s="208">
        <v>13.8100004196167</v>
      </c>
      <c r="H23" s="208">
        <v>14.300000190734863</v>
      </c>
      <c r="I23" s="208">
        <v>14.619999885559082</v>
      </c>
      <c r="J23" s="208">
        <v>15.369999885559082</v>
      </c>
      <c r="K23" s="208">
        <v>15.319999694824219</v>
      </c>
      <c r="L23" s="208">
        <v>15.380000114440918</v>
      </c>
      <c r="M23" s="208">
        <v>15.289999961853027</v>
      </c>
      <c r="N23" s="208">
        <v>15.470000267028809</v>
      </c>
      <c r="O23" s="208">
        <v>15.670000076293945</v>
      </c>
      <c r="P23" s="208">
        <v>15.640000343322754</v>
      </c>
      <c r="Q23" s="208">
        <v>15.619999885559082</v>
      </c>
      <c r="R23" s="208">
        <v>15.90999984741211</v>
      </c>
      <c r="S23" s="208">
        <v>15.930000305175781</v>
      </c>
      <c r="T23" s="208">
        <v>15.619999885559082</v>
      </c>
      <c r="U23" s="208">
        <v>15.15999984741211</v>
      </c>
      <c r="V23" s="208">
        <v>14.989999771118164</v>
      </c>
      <c r="W23" s="208">
        <v>14.6899995803833</v>
      </c>
      <c r="X23" s="208">
        <v>13.989999771118164</v>
      </c>
      <c r="Y23" s="208">
        <v>13.399999618530273</v>
      </c>
      <c r="Z23" s="215">
        <f t="shared" si="0"/>
        <v>14.693749944368998</v>
      </c>
      <c r="AA23" s="151">
        <v>16.110000610351562</v>
      </c>
      <c r="AB23" s="254" t="s">
        <v>264</v>
      </c>
      <c r="AC23" s="2">
        <v>21</v>
      </c>
      <c r="AD23" s="151">
        <v>13.039999961853027</v>
      </c>
      <c r="AE23" s="254" t="s">
        <v>265</v>
      </c>
      <c r="AF23" s="1"/>
    </row>
    <row r="24" spans="1:32" ht="11.25" customHeight="1">
      <c r="A24" s="216">
        <v>22</v>
      </c>
      <c r="B24" s="208">
        <v>12.9399995803833</v>
      </c>
      <c r="C24" s="208">
        <v>13.15999984741211</v>
      </c>
      <c r="D24" s="208">
        <v>13.609999656677246</v>
      </c>
      <c r="E24" s="208">
        <v>14.069999694824219</v>
      </c>
      <c r="F24" s="208">
        <v>14.380000114440918</v>
      </c>
      <c r="G24" s="208">
        <v>15.140000343322754</v>
      </c>
      <c r="H24" s="208">
        <v>15.90999984741211</v>
      </c>
      <c r="I24" s="208">
        <v>17.579999923706055</v>
      </c>
      <c r="J24" s="208">
        <v>17.690000534057617</v>
      </c>
      <c r="K24" s="208">
        <v>18.139999389648438</v>
      </c>
      <c r="L24" s="208">
        <v>17.260000228881836</v>
      </c>
      <c r="M24" s="208">
        <v>19.15999984741211</v>
      </c>
      <c r="N24" s="208">
        <v>18.719999313354492</v>
      </c>
      <c r="O24" s="208">
        <v>18.579999923706055</v>
      </c>
      <c r="P24" s="208">
        <v>18.459999084472656</v>
      </c>
      <c r="Q24" s="208">
        <v>18.059999465942383</v>
      </c>
      <c r="R24" s="208">
        <v>17.75</v>
      </c>
      <c r="S24" s="208">
        <v>17.3700008392334</v>
      </c>
      <c r="T24" s="208">
        <v>16.649999618530273</v>
      </c>
      <c r="U24" s="208">
        <v>15.229999542236328</v>
      </c>
      <c r="V24" s="208">
        <v>14.829999923706055</v>
      </c>
      <c r="W24" s="208">
        <v>14.579999923706055</v>
      </c>
      <c r="X24" s="208">
        <v>14.600000381469727</v>
      </c>
      <c r="Y24" s="208">
        <v>14.369999885559082</v>
      </c>
      <c r="Z24" s="215">
        <f t="shared" si="0"/>
        <v>16.176666537920635</v>
      </c>
      <c r="AA24" s="151">
        <v>19.360000610351562</v>
      </c>
      <c r="AB24" s="254" t="s">
        <v>86</v>
      </c>
      <c r="AC24" s="2">
        <v>22</v>
      </c>
      <c r="AD24" s="151">
        <v>12.850000381469727</v>
      </c>
      <c r="AE24" s="254" t="s">
        <v>266</v>
      </c>
      <c r="AF24" s="1"/>
    </row>
    <row r="25" spans="1:32" ht="11.25" customHeight="1">
      <c r="A25" s="216">
        <v>23</v>
      </c>
      <c r="B25" s="208">
        <v>15.75</v>
      </c>
      <c r="C25" s="208">
        <v>16.06999969482422</v>
      </c>
      <c r="D25" s="208">
        <v>16.90999984741211</v>
      </c>
      <c r="E25" s="208">
        <v>17.020000457763672</v>
      </c>
      <c r="F25" s="208">
        <v>17.34000015258789</v>
      </c>
      <c r="G25" s="208">
        <v>17.739999771118164</v>
      </c>
      <c r="H25" s="208">
        <v>18.450000762939453</v>
      </c>
      <c r="I25" s="208">
        <v>20.15999984741211</v>
      </c>
      <c r="J25" s="208">
        <v>20.6200008392334</v>
      </c>
      <c r="K25" s="208">
        <v>22.030000686645508</v>
      </c>
      <c r="L25" s="208">
        <v>22.479999542236328</v>
      </c>
      <c r="M25" s="208">
        <v>24.68000030517578</v>
      </c>
      <c r="N25" s="208">
        <v>25.1200008392334</v>
      </c>
      <c r="O25" s="208">
        <v>24.5</v>
      </c>
      <c r="P25" s="208">
        <v>24.280000686645508</v>
      </c>
      <c r="Q25" s="208">
        <v>24.149999618530273</v>
      </c>
      <c r="R25" s="208">
        <v>23.100000381469727</v>
      </c>
      <c r="S25" s="208">
        <v>21.8700008392334</v>
      </c>
      <c r="T25" s="208">
        <v>20.59000015258789</v>
      </c>
      <c r="U25" s="208">
        <v>20.299999237060547</v>
      </c>
      <c r="V25" s="208">
        <v>19.360000610351562</v>
      </c>
      <c r="W25" s="208">
        <v>19.049999237060547</v>
      </c>
      <c r="X25" s="208">
        <v>19.09000015258789</v>
      </c>
      <c r="Y25" s="208">
        <v>19.15999984741211</v>
      </c>
      <c r="Z25" s="215">
        <f t="shared" si="0"/>
        <v>20.40916681289673</v>
      </c>
      <c r="AA25" s="151">
        <v>25.510000228881836</v>
      </c>
      <c r="AB25" s="254" t="s">
        <v>267</v>
      </c>
      <c r="AC25" s="2">
        <v>23</v>
      </c>
      <c r="AD25" s="151">
        <v>14.350000381469727</v>
      </c>
      <c r="AE25" s="254" t="s">
        <v>69</v>
      </c>
      <c r="AF25" s="1"/>
    </row>
    <row r="26" spans="1:32" ht="11.25" customHeight="1">
      <c r="A26" s="216">
        <v>24</v>
      </c>
      <c r="B26" s="208">
        <v>19.479999542236328</v>
      </c>
      <c r="C26" s="208">
        <v>19.290000915527344</v>
      </c>
      <c r="D26" s="208">
        <v>19.530000686645508</v>
      </c>
      <c r="E26" s="208">
        <v>19.670000076293945</v>
      </c>
      <c r="F26" s="208">
        <v>19.31999969482422</v>
      </c>
      <c r="G26" s="208">
        <v>19.709999084472656</v>
      </c>
      <c r="H26" s="208">
        <v>20.479999542236328</v>
      </c>
      <c r="I26" s="208">
        <v>20.5</v>
      </c>
      <c r="J26" s="208">
        <v>20.920000076293945</v>
      </c>
      <c r="K26" s="208">
        <v>22.170000076293945</v>
      </c>
      <c r="L26" s="208">
        <v>22.170000076293945</v>
      </c>
      <c r="M26" s="208">
        <v>24.6299991607666</v>
      </c>
      <c r="N26" s="208">
        <v>25.1299991607666</v>
      </c>
      <c r="O26" s="208">
        <v>24.829999923706055</v>
      </c>
      <c r="P26" s="208">
        <v>26.09000015258789</v>
      </c>
      <c r="Q26" s="208">
        <v>26.200000762939453</v>
      </c>
      <c r="R26" s="208">
        <v>23.770000457763672</v>
      </c>
      <c r="S26" s="208">
        <v>21.959999084472656</v>
      </c>
      <c r="T26" s="208">
        <v>21.09000015258789</v>
      </c>
      <c r="U26" s="208">
        <v>20.09000015258789</v>
      </c>
      <c r="V26" s="208">
        <v>19.700000762939453</v>
      </c>
      <c r="W26" s="208">
        <v>19.65999984741211</v>
      </c>
      <c r="X26" s="208">
        <v>20.540000915527344</v>
      </c>
      <c r="Y26" s="208">
        <v>20.219999313354492</v>
      </c>
      <c r="Z26" s="215">
        <f t="shared" si="0"/>
        <v>21.547916650772095</v>
      </c>
      <c r="AA26" s="151">
        <v>27.399999618530273</v>
      </c>
      <c r="AB26" s="254" t="s">
        <v>268</v>
      </c>
      <c r="AC26" s="2">
        <v>24</v>
      </c>
      <c r="AD26" s="151">
        <v>18.989999771118164</v>
      </c>
      <c r="AE26" s="254" t="s">
        <v>269</v>
      </c>
      <c r="AF26" s="1"/>
    </row>
    <row r="27" spans="1:32" ht="11.25" customHeight="1">
      <c r="A27" s="216">
        <v>25</v>
      </c>
      <c r="B27" s="208">
        <v>20.010000228881836</v>
      </c>
      <c r="C27" s="208">
        <v>19.6299991607666</v>
      </c>
      <c r="D27" s="208">
        <v>19.43000030517578</v>
      </c>
      <c r="E27" s="208">
        <v>19.40999984741211</v>
      </c>
      <c r="F27" s="208">
        <v>19.65999984741211</v>
      </c>
      <c r="G27" s="208">
        <v>21.079999923706055</v>
      </c>
      <c r="H27" s="208">
        <v>22.75</v>
      </c>
      <c r="I27" s="208">
        <v>25.139999389648438</v>
      </c>
      <c r="J27" s="208">
        <v>25.219999313354492</v>
      </c>
      <c r="K27" s="208">
        <v>26.25</v>
      </c>
      <c r="L27" s="208">
        <v>24.360000610351562</v>
      </c>
      <c r="M27" s="208">
        <v>22.829999923706055</v>
      </c>
      <c r="N27" s="208">
        <v>22.149999618530273</v>
      </c>
      <c r="O27" s="208">
        <v>21.010000228881836</v>
      </c>
      <c r="P27" s="208">
        <v>21.239999771118164</v>
      </c>
      <c r="Q27" s="208">
        <v>22.600000381469727</v>
      </c>
      <c r="R27" s="208">
        <v>22.040000915527344</v>
      </c>
      <c r="S27" s="208">
        <v>22.299999237060547</v>
      </c>
      <c r="T27" s="208">
        <v>21.459999084472656</v>
      </c>
      <c r="U27" s="208">
        <v>21.079999923706055</v>
      </c>
      <c r="V27" s="208">
        <v>20.3700008392334</v>
      </c>
      <c r="W27" s="208">
        <v>19.709999084472656</v>
      </c>
      <c r="X27" s="208">
        <v>19.399999618530273</v>
      </c>
      <c r="Y27" s="208">
        <v>19.920000076293945</v>
      </c>
      <c r="Z27" s="215">
        <f t="shared" si="0"/>
        <v>21.62708322207133</v>
      </c>
      <c r="AA27" s="151">
        <v>26.510000228881836</v>
      </c>
      <c r="AB27" s="254" t="s">
        <v>270</v>
      </c>
      <c r="AC27" s="2">
        <v>25</v>
      </c>
      <c r="AD27" s="151">
        <v>19.350000381469727</v>
      </c>
      <c r="AE27" s="254" t="s">
        <v>271</v>
      </c>
      <c r="AF27" s="1"/>
    </row>
    <row r="28" spans="1:32" ht="11.25" customHeight="1">
      <c r="A28" s="216">
        <v>26</v>
      </c>
      <c r="B28" s="208">
        <v>19.610000610351562</v>
      </c>
      <c r="C28" s="208">
        <v>19.56999969482422</v>
      </c>
      <c r="D28" s="208">
        <v>19.790000915527344</v>
      </c>
      <c r="E28" s="208">
        <v>20.219999313354492</v>
      </c>
      <c r="F28" s="208">
        <v>20.559999465942383</v>
      </c>
      <c r="G28" s="208">
        <v>21.90999984741211</v>
      </c>
      <c r="H28" s="208">
        <v>22.329999923706055</v>
      </c>
      <c r="I28" s="208">
        <v>25.610000610351562</v>
      </c>
      <c r="J28" s="208">
        <v>24.809999465942383</v>
      </c>
      <c r="K28" s="208">
        <v>26.1200008392334</v>
      </c>
      <c r="L28" s="208">
        <v>25.280000686645508</v>
      </c>
      <c r="M28" s="208">
        <v>24.829999923706055</v>
      </c>
      <c r="N28" s="208">
        <v>25.3700008392334</v>
      </c>
      <c r="O28" s="208">
        <v>26.709999084472656</v>
      </c>
      <c r="P28" s="208">
        <v>26.829999923706055</v>
      </c>
      <c r="Q28" s="208">
        <v>24.420000076293945</v>
      </c>
      <c r="R28" s="208">
        <v>23.5</v>
      </c>
      <c r="S28" s="208">
        <v>22.6299991607666</v>
      </c>
      <c r="T28" s="208">
        <v>22.299999237060547</v>
      </c>
      <c r="U28" s="208">
        <v>21.010000228881836</v>
      </c>
      <c r="V28" s="208">
        <v>20.700000762939453</v>
      </c>
      <c r="W28" s="208">
        <v>20.770000457763672</v>
      </c>
      <c r="X28" s="208">
        <v>21.1200008392334</v>
      </c>
      <c r="Y28" s="208">
        <v>21</v>
      </c>
      <c r="Z28" s="215">
        <f t="shared" si="0"/>
        <v>22.791666746139526</v>
      </c>
      <c r="AA28" s="151">
        <v>27.209999084472656</v>
      </c>
      <c r="AB28" s="254" t="s">
        <v>260</v>
      </c>
      <c r="AC28" s="2">
        <v>26</v>
      </c>
      <c r="AD28" s="151">
        <v>19.399999618530273</v>
      </c>
      <c r="AE28" s="254" t="s">
        <v>272</v>
      </c>
      <c r="AF28" s="1"/>
    </row>
    <row r="29" spans="1:32" ht="11.25" customHeight="1">
      <c r="A29" s="216">
        <v>27</v>
      </c>
      <c r="B29" s="208">
        <v>20.360000610351562</v>
      </c>
      <c r="C29" s="208">
        <v>19.739999771118164</v>
      </c>
      <c r="D29" s="208">
        <v>19.239999771118164</v>
      </c>
      <c r="E29" s="208">
        <v>19.229999542236328</v>
      </c>
      <c r="F29" s="208">
        <v>19.950000762939453</v>
      </c>
      <c r="G29" s="208">
        <v>21.65999984741211</v>
      </c>
      <c r="H29" s="208">
        <v>23.790000915527344</v>
      </c>
      <c r="I29" s="208">
        <v>24.829999923706055</v>
      </c>
      <c r="J29" s="208">
        <v>27.270000457763672</v>
      </c>
      <c r="K29" s="208">
        <v>26.350000381469727</v>
      </c>
      <c r="L29" s="208">
        <v>27.170000076293945</v>
      </c>
      <c r="M29" s="208">
        <v>26.829999923706055</v>
      </c>
      <c r="N29" s="208">
        <v>26.540000915527344</v>
      </c>
      <c r="O29" s="208">
        <v>27</v>
      </c>
      <c r="P29" s="208">
        <v>26.34000015258789</v>
      </c>
      <c r="Q29" s="208">
        <v>23.420000076293945</v>
      </c>
      <c r="R29" s="208">
        <v>22.709999084472656</v>
      </c>
      <c r="S29" s="208">
        <v>21.5</v>
      </c>
      <c r="T29" s="208">
        <v>20.510000228881836</v>
      </c>
      <c r="U29" s="208">
        <v>20.309999465942383</v>
      </c>
      <c r="V29" s="208">
        <v>19.760000228881836</v>
      </c>
      <c r="W29" s="208">
        <v>19</v>
      </c>
      <c r="X29" s="208">
        <v>18.450000762939453</v>
      </c>
      <c r="Y29" s="208">
        <v>18.239999771118164</v>
      </c>
      <c r="Z29" s="215">
        <f t="shared" si="0"/>
        <v>22.508333444595337</v>
      </c>
      <c r="AA29" s="151">
        <v>27.920000076293945</v>
      </c>
      <c r="AB29" s="254" t="s">
        <v>225</v>
      </c>
      <c r="AC29" s="2">
        <v>27</v>
      </c>
      <c r="AD29" s="151">
        <v>18.09000015258789</v>
      </c>
      <c r="AE29" s="254" t="s">
        <v>39</v>
      </c>
      <c r="AF29" s="1"/>
    </row>
    <row r="30" spans="1:32" ht="11.25" customHeight="1">
      <c r="A30" s="216">
        <v>28</v>
      </c>
      <c r="B30" s="208">
        <v>17.65999984741211</v>
      </c>
      <c r="C30" s="208">
        <v>17.690000534057617</v>
      </c>
      <c r="D30" s="208">
        <v>17.399999618530273</v>
      </c>
      <c r="E30" s="208">
        <v>17.200000762939453</v>
      </c>
      <c r="F30" s="208">
        <v>17.229999542236328</v>
      </c>
      <c r="G30" s="208">
        <v>18.43000030517578</v>
      </c>
      <c r="H30" s="208">
        <v>20.530000686645508</v>
      </c>
      <c r="I30" s="208">
        <v>22.75</v>
      </c>
      <c r="J30" s="208">
        <v>25.610000610351562</v>
      </c>
      <c r="K30" s="208">
        <v>27.40999984741211</v>
      </c>
      <c r="L30" s="208">
        <v>28.540000915527344</v>
      </c>
      <c r="M30" s="208">
        <v>27.6299991607666</v>
      </c>
      <c r="N30" s="208">
        <v>26.729999542236328</v>
      </c>
      <c r="O30" s="208">
        <v>28.040000915527344</v>
      </c>
      <c r="P30" s="208">
        <v>26.549999237060547</v>
      </c>
      <c r="Q30" s="208">
        <v>26.309999465942383</v>
      </c>
      <c r="R30" s="208">
        <v>23.709999084472656</v>
      </c>
      <c r="S30" s="208">
        <v>22.139999389648438</v>
      </c>
      <c r="T30" s="208">
        <v>21.639999389648438</v>
      </c>
      <c r="U30" s="208">
        <v>20.34000015258789</v>
      </c>
      <c r="V30" s="208">
        <v>19.8799991607666</v>
      </c>
      <c r="W30" s="208">
        <v>19.950000762939453</v>
      </c>
      <c r="X30" s="208">
        <v>20.469999313354492</v>
      </c>
      <c r="Y30" s="208">
        <v>19.1200008392334</v>
      </c>
      <c r="Z30" s="215">
        <f t="shared" si="0"/>
        <v>22.206666628519695</v>
      </c>
      <c r="AA30" s="151">
        <v>29.030000686645508</v>
      </c>
      <c r="AB30" s="254" t="s">
        <v>273</v>
      </c>
      <c r="AC30" s="2">
        <v>28</v>
      </c>
      <c r="AD30" s="151">
        <v>16.979999542236328</v>
      </c>
      <c r="AE30" s="254" t="s">
        <v>274</v>
      </c>
      <c r="AF30" s="1"/>
    </row>
    <row r="31" spans="1:32" ht="11.25" customHeight="1">
      <c r="A31" s="216">
        <v>29</v>
      </c>
      <c r="B31" s="208">
        <v>19.110000610351562</v>
      </c>
      <c r="C31" s="208">
        <v>19.15999984741211</v>
      </c>
      <c r="D31" s="208">
        <v>20.3799991607666</v>
      </c>
      <c r="E31" s="208">
        <v>19.84000015258789</v>
      </c>
      <c r="F31" s="208">
        <v>19.889999389648438</v>
      </c>
      <c r="G31" s="208">
        <v>20.59000015258789</v>
      </c>
      <c r="H31" s="208">
        <v>21.110000610351562</v>
      </c>
      <c r="I31" s="208">
        <v>19.34000015258789</v>
      </c>
      <c r="J31" s="208">
        <v>19.81999969482422</v>
      </c>
      <c r="K31" s="208">
        <v>22.8799991607666</v>
      </c>
      <c r="L31" s="208">
        <v>26.690000534057617</v>
      </c>
      <c r="M31" s="208">
        <v>27.31999969482422</v>
      </c>
      <c r="N31" s="208">
        <v>28.520000457763672</v>
      </c>
      <c r="O31" s="208">
        <v>27.209999084472656</v>
      </c>
      <c r="P31" s="208">
        <v>25.799999237060547</v>
      </c>
      <c r="Q31" s="208">
        <v>24.84000015258789</v>
      </c>
      <c r="R31" s="208">
        <v>23.34000015258789</v>
      </c>
      <c r="S31" s="208">
        <v>22.739999771118164</v>
      </c>
      <c r="T31" s="208">
        <v>21.5</v>
      </c>
      <c r="U31" s="208">
        <v>20.540000915527344</v>
      </c>
      <c r="V31" s="208">
        <v>20.309999465942383</v>
      </c>
      <c r="W31" s="208">
        <v>20.059999465942383</v>
      </c>
      <c r="X31" s="208">
        <v>19.889999389648438</v>
      </c>
      <c r="Y31" s="208">
        <v>19.360000610351562</v>
      </c>
      <c r="Z31" s="215">
        <f t="shared" si="0"/>
        <v>22.09333324432373</v>
      </c>
      <c r="AA31" s="151">
        <v>29.43000030517578</v>
      </c>
      <c r="AB31" s="254" t="s">
        <v>210</v>
      </c>
      <c r="AC31" s="2">
        <v>29</v>
      </c>
      <c r="AD31" s="151">
        <v>18.899999618530273</v>
      </c>
      <c r="AE31" s="254" t="s">
        <v>275</v>
      </c>
      <c r="AF31" s="1"/>
    </row>
    <row r="32" spans="1:32" ht="11.25" customHeight="1">
      <c r="A32" s="216">
        <v>30</v>
      </c>
      <c r="B32" s="208">
        <v>19.329999923706055</v>
      </c>
      <c r="C32" s="208">
        <v>19.260000228881836</v>
      </c>
      <c r="D32" s="208">
        <v>18.899999618530273</v>
      </c>
      <c r="E32" s="208">
        <v>19.459999084472656</v>
      </c>
      <c r="F32" s="208">
        <v>19.790000915527344</v>
      </c>
      <c r="G32" s="208">
        <v>20.18000030517578</v>
      </c>
      <c r="H32" s="208">
        <v>20.68000030517578</v>
      </c>
      <c r="I32" s="208">
        <v>23.170000076293945</v>
      </c>
      <c r="J32" s="208">
        <v>24.270000457763672</v>
      </c>
      <c r="K32" s="208">
        <v>24.639999389648438</v>
      </c>
      <c r="L32" s="208">
        <v>24.299999237060547</v>
      </c>
      <c r="M32" s="208">
        <v>25.56999969482422</v>
      </c>
      <c r="N32" s="208">
        <v>24.6299991607666</v>
      </c>
      <c r="O32" s="208">
        <v>24.229999542236328</v>
      </c>
      <c r="P32" s="208">
        <v>23.670000076293945</v>
      </c>
      <c r="Q32" s="208">
        <v>23.079999923706055</v>
      </c>
      <c r="R32" s="208">
        <v>22.170000076293945</v>
      </c>
      <c r="S32" s="208">
        <v>21.459999084472656</v>
      </c>
      <c r="T32" s="208">
        <v>21.59000015258789</v>
      </c>
      <c r="U32" s="208">
        <v>21.579999923706055</v>
      </c>
      <c r="V32" s="208">
        <v>21.649999618530273</v>
      </c>
      <c r="W32" s="208">
        <v>21.610000610351562</v>
      </c>
      <c r="X32" s="208">
        <v>21.81999969482422</v>
      </c>
      <c r="Y32" s="208">
        <v>21.3799991607666</v>
      </c>
      <c r="Z32" s="215">
        <f t="shared" si="0"/>
        <v>22.017499844233196</v>
      </c>
      <c r="AA32" s="151">
        <v>26.010000228881836</v>
      </c>
      <c r="AB32" s="254" t="s">
        <v>276</v>
      </c>
      <c r="AC32" s="2">
        <v>30</v>
      </c>
      <c r="AD32" s="151">
        <v>18.799999237060547</v>
      </c>
      <c r="AE32" s="254" t="s">
        <v>231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254"/>
      <c r="AC33" s="2"/>
      <c r="AD33" s="151"/>
      <c r="AE33" s="254"/>
      <c r="AF33" s="1"/>
    </row>
    <row r="34" spans="1:32" ht="15" customHeight="1">
      <c r="A34" s="217" t="s">
        <v>10</v>
      </c>
      <c r="B34" s="218">
        <f aca="true" t="shared" si="1" ref="B34:Q34">AVERAGE(B3:B33)</f>
        <v>16.424666754404704</v>
      </c>
      <c r="C34" s="218">
        <f t="shared" si="1"/>
        <v>16.34800001780192</v>
      </c>
      <c r="D34" s="218">
        <f t="shared" si="1"/>
        <v>16.3146666208903</v>
      </c>
      <c r="E34" s="218">
        <f t="shared" si="1"/>
        <v>16.214333279927573</v>
      </c>
      <c r="F34" s="218">
        <f t="shared" si="1"/>
        <v>16.34133332570394</v>
      </c>
      <c r="G34" s="218">
        <f t="shared" si="1"/>
        <v>17.10766658782959</v>
      </c>
      <c r="H34" s="218">
        <f t="shared" si="1"/>
        <v>18.256666914621988</v>
      </c>
      <c r="I34" s="218">
        <f t="shared" si="1"/>
        <v>19.764666748046874</v>
      </c>
      <c r="J34" s="218">
        <f t="shared" si="1"/>
        <v>20.68133351008097</v>
      </c>
      <c r="K34" s="218">
        <f t="shared" si="1"/>
        <v>21.446666749318442</v>
      </c>
      <c r="L34" s="218">
        <f t="shared" si="1"/>
        <v>21.47300008138021</v>
      </c>
      <c r="M34" s="218">
        <f t="shared" si="1"/>
        <v>21.354999828338624</v>
      </c>
      <c r="N34" s="218">
        <f t="shared" si="1"/>
        <v>21.586333497365317</v>
      </c>
      <c r="O34" s="218">
        <f t="shared" si="1"/>
        <v>21.216000080108643</v>
      </c>
      <c r="P34" s="218">
        <f t="shared" si="1"/>
        <v>20.839000097910564</v>
      </c>
      <c r="Q34" s="218">
        <f t="shared" si="1"/>
        <v>20.367000007629393</v>
      </c>
      <c r="R34" s="218">
        <f>AVERAGE(R3:R33)</f>
        <v>19.43499994277954</v>
      </c>
      <c r="S34" s="218">
        <f aca="true" t="shared" si="2" ref="S34:Y34">AVERAGE(S3:S33)</f>
        <v>18.73833335240682</v>
      </c>
      <c r="T34" s="218">
        <f t="shared" si="2"/>
        <v>17.98166669209798</v>
      </c>
      <c r="U34" s="218">
        <f t="shared" si="2"/>
        <v>17.334000047047933</v>
      </c>
      <c r="V34" s="218">
        <f t="shared" si="2"/>
        <v>17.1450000445048</v>
      </c>
      <c r="W34" s="218">
        <f t="shared" si="2"/>
        <v>16.933666642506918</v>
      </c>
      <c r="X34" s="218">
        <f t="shared" si="2"/>
        <v>16.773000144958495</v>
      </c>
      <c r="Y34" s="218">
        <f t="shared" si="2"/>
        <v>16.63299992879232</v>
      </c>
      <c r="Z34" s="218">
        <f>AVERAGE(B3:Y33)</f>
        <v>18.61291670401891</v>
      </c>
      <c r="AA34" s="219">
        <f>(AVERAGE(最高))</f>
        <v>23.41366678873698</v>
      </c>
      <c r="AB34" s="220"/>
      <c r="AC34" s="221"/>
      <c r="AD34" s="219">
        <f>(AVERAGE(最低))</f>
        <v>15.023999881744384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12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29.43000030517578</v>
      </c>
      <c r="C46" s="3">
        <v>29</v>
      </c>
      <c r="D46" s="256" t="s">
        <v>210</v>
      </c>
      <c r="E46" s="198"/>
      <c r="F46" s="156"/>
      <c r="G46" s="157">
        <f>MIN(最低)</f>
        <v>10.3100004196167</v>
      </c>
      <c r="H46" s="3">
        <v>3</v>
      </c>
      <c r="I46" s="256" t="s">
        <v>188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7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21.520000457763672</v>
      </c>
      <c r="C3" s="208">
        <v>21.31999969482422</v>
      </c>
      <c r="D3" s="208">
        <v>20.649999618530273</v>
      </c>
      <c r="E3" s="208">
        <v>20.229999542236328</v>
      </c>
      <c r="F3" s="208">
        <v>20.34000015258789</v>
      </c>
      <c r="G3" s="208">
        <v>22.34000015258789</v>
      </c>
      <c r="H3" s="208">
        <v>24.1299991607666</v>
      </c>
      <c r="I3" s="208">
        <v>26.979999542236328</v>
      </c>
      <c r="J3" s="208">
        <v>29.059999465942383</v>
      </c>
      <c r="K3" s="208">
        <v>31.260000228881836</v>
      </c>
      <c r="L3" s="208">
        <v>32.279998779296875</v>
      </c>
      <c r="M3" s="208">
        <v>33.13999938964844</v>
      </c>
      <c r="N3" s="208">
        <v>32.5099983215332</v>
      </c>
      <c r="O3" s="208">
        <v>31.719999313354492</v>
      </c>
      <c r="P3" s="208">
        <v>30.440000534057617</v>
      </c>
      <c r="Q3" s="208">
        <v>29.350000381469727</v>
      </c>
      <c r="R3" s="208">
        <v>26.739999771118164</v>
      </c>
      <c r="S3" s="208">
        <v>25.5</v>
      </c>
      <c r="T3" s="208">
        <v>22.5</v>
      </c>
      <c r="U3" s="208">
        <v>20.389999389648438</v>
      </c>
      <c r="V3" s="208">
        <v>19.020000457763672</v>
      </c>
      <c r="W3" s="208">
        <v>17.1200008392334</v>
      </c>
      <c r="X3" s="208">
        <v>17.020000457763672</v>
      </c>
      <c r="Y3" s="208">
        <v>17.950000762939453</v>
      </c>
      <c r="Z3" s="215">
        <f aca="true" t="shared" si="0" ref="Z3:Z33">AVERAGE(B3:Y3)</f>
        <v>24.72958318392436</v>
      </c>
      <c r="AA3" s="151">
        <v>33.38999938964844</v>
      </c>
      <c r="AB3" s="152" t="s">
        <v>277</v>
      </c>
      <c r="AC3" s="2">
        <v>1</v>
      </c>
      <c r="AD3" s="151">
        <v>16.790000915527344</v>
      </c>
      <c r="AE3" s="254" t="s">
        <v>278</v>
      </c>
      <c r="AF3" s="1"/>
    </row>
    <row r="4" spans="1:32" ht="11.25" customHeight="1">
      <c r="A4" s="216">
        <v>2</v>
      </c>
      <c r="B4" s="208">
        <v>17.639999389648438</v>
      </c>
      <c r="C4" s="208">
        <v>17.670000076293945</v>
      </c>
      <c r="D4" s="208">
        <v>16.75</v>
      </c>
      <c r="E4" s="208">
        <v>16.729999542236328</v>
      </c>
      <c r="F4" s="208">
        <v>16.65999984741211</v>
      </c>
      <c r="G4" s="208">
        <v>18.040000915527344</v>
      </c>
      <c r="H4" s="208">
        <v>20.520000457763672</v>
      </c>
      <c r="I4" s="208">
        <v>23.549999237060547</v>
      </c>
      <c r="J4" s="208">
        <v>25.510000228881836</v>
      </c>
      <c r="K4" s="208">
        <v>26.739999771118164</v>
      </c>
      <c r="L4" s="208">
        <v>24.700000762939453</v>
      </c>
      <c r="M4" s="208">
        <v>25.350000381469727</v>
      </c>
      <c r="N4" s="208">
        <v>25.780000686645508</v>
      </c>
      <c r="O4" s="208">
        <v>25.290000915527344</v>
      </c>
      <c r="P4" s="208">
        <v>25.299999237060547</v>
      </c>
      <c r="Q4" s="208">
        <v>24.239999771118164</v>
      </c>
      <c r="R4" s="208">
        <v>23.170000076293945</v>
      </c>
      <c r="S4" s="209">
        <v>21.989999771118164</v>
      </c>
      <c r="T4" s="208">
        <v>20.889999389648438</v>
      </c>
      <c r="U4" s="208">
        <v>20.09000015258789</v>
      </c>
      <c r="V4" s="208">
        <v>19.700000762939453</v>
      </c>
      <c r="W4" s="208">
        <v>19.56999969482422</v>
      </c>
      <c r="X4" s="208">
        <v>19.549999237060547</v>
      </c>
      <c r="Y4" s="208">
        <v>20.15999984741211</v>
      </c>
      <c r="Z4" s="215">
        <f t="shared" si="0"/>
        <v>21.482916673024494</v>
      </c>
      <c r="AA4" s="151">
        <v>27.90999984741211</v>
      </c>
      <c r="AB4" s="152" t="s">
        <v>279</v>
      </c>
      <c r="AC4" s="2">
        <v>2</v>
      </c>
      <c r="AD4" s="151">
        <v>16.420000076293945</v>
      </c>
      <c r="AE4" s="254" t="s">
        <v>238</v>
      </c>
      <c r="AF4" s="1"/>
    </row>
    <row r="5" spans="1:32" ht="11.25" customHeight="1">
      <c r="A5" s="216">
        <v>3</v>
      </c>
      <c r="B5" s="208">
        <v>20.6299991607666</v>
      </c>
      <c r="C5" s="208">
        <v>20.459999084472656</v>
      </c>
      <c r="D5" s="208">
        <v>20.75</v>
      </c>
      <c r="E5" s="208">
        <v>20.799999237060547</v>
      </c>
      <c r="F5" s="208">
        <v>20.93000030517578</v>
      </c>
      <c r="G5" s="208">
        <v>21.3799991607666</v>
      </c>
      <c r="H5" s="208">
        <v>22.350000381469727</v>
      </c>
      <c r="I5" s="208">
        <v>24.079999923706055</v>
      </c>
      <c r="J5" s="208">
        <v>25.84000015258789</v>
      </c>
      <c r="K5" s="208">
        <v>27.790000915527344</v>
      </c>
      <c r="L5" s="208">
        <v>29.079999923706055</v>
      </c>
      <c r="M5" s="208">
        <v>28.729999542236328</v>
      </c>
      <c r="N5" s="208">
        <v>30.540000915527344</v>
      </c>
      <c r="O5" s="208">
        <v>30.65999984741211</v>
      </c>
      <c r="P5" s="208">
        <v>30.829999923706055</v>
      </c>
      <c r="Q5" s="208">
        <v>29.950000762939453</v>
      </c>
      <c r="R5" s="208">
        <v>27.780000686645508</v>
      </c>
      <c r="S5" s="208">
        <v>26.530000686645508</v>
      </c>
      <c r="T5" s="208">
        <v>24.299999237060547</v>
      </c>
      <c r="U5" s="208">
        <v>24.700000762939453</v>
      </c>
      <c r="V5" s="208">
        <v>22.93000030517578</v>
      </c>
      <c r="W5" s="208">
        <v>22.860000610351562</v>
      </c>
      <c r="X5" s="208">
        <v>22.700000762939453</v>
      </c>
      <c r="Y5" s="208">
        <v>22.459999084472656</v>
      </c>
      <c r="Z5" s="215">
        <f t="shared" si="0"/>
        <v>24.96083339055379</v>
      </c>
      <c r="AA5" s="151">
        <v>31.81999969482422</v>
      </c>
      <c r="AB5" s="152" t="s">
        <v>32</v>
      </c>
      <c r="AC5" s="2">
        <v>3</v>
      </c>
      <c r="AD5" s="151">
        <v>19.809999465942383</v>
      </c>
      <c r="AE5" s="254" t="s">
        <v>280</v>
      </c>
      <c r="AF5" s="1"/>
    </row>
    <row r="6" spans="1:32" ht="11.25" customHeight="1">
      <c r="A6" s="216">
        <v>4</v>
      </c>
      <c r="B6" s="208">
        <v>22.149999618530273</v>
      </c>
      <c r="C6" s="208">
        <v>22.1200008392334</v>
      </c>
      <c r="D6" s="208">
        <v>21.780000686645508</v>
      </c>
      <c r="E6" s="208">
        <v>22.1200008392334</v>
      </c>
      <c r="F6" s="208">
        <v>21.889999389648438</v>
      </c>
      <c r="G6" s="208">
        <v>23.100000381469727</v>
      </c>
      <c r="H6" s="208">
        <v>26.18000030517578</v>
      </c>
      <c r="I6" s="208">
        <v>29.040000915527344</v>
      </c>
      <c r="J6" s="208">
        <v>30.440000534057617</v>
      </c>
      <c r="K6" s="208">
        <v>32.2599983215332</v>
      </c>
      <c r="L6" s="208">
        <v>30.709999084472656</v>
      </c>
      <c r="M6" s="208">
        <v>30.040000915527344</v>
      </c>
      <c r="N6" s="208">
        <v>30.75</v>
      </c>
      <c r="O6" s="208">
        <v>30.149999618530273</v>
      </c>
      <c r="P6" s="208">
        <v>29.6299991607666</v>
      </c>
      <c r="Q6" s="208">
        <v>27.25</v>
      </c>
      <c r="R6" s="208">
        <v>27.25</v>
      </c>
      <c r="S6" s="208">
        <v>26.149999618530273</v>
      </c>
      <c r="T6" s="208">
        <v>24.469999313354492</v>
      </c>
      <c r="U6" s="208">
        <v>23.649999618530273</v>
      </c>
      <c r="V6" s="208">
        <v>23.1200008392334</v>
      </c>
      <c r="W6" s="208">
        <v>22.270000457763672</v>
      </c>
      <c r="X6" s="208">
        <v>21.84000015258789</v>
      </c>
      <c r="Y6" s="208">
        <v>21.399999618530273</v>
      </c>
      <c r="Z6" s="215">
        <f t="shared" si="0"/>
        <v>25.823333342870075</v>
      </c>
      <c r="AA6" s="151">
        <v>32.41999816894531</v>
      </c>
      <c r="AB6" s="152" t="s">
        <v>281</v>
      </c>
      <c r="AC6" s="2">
        <v>4</v>
      </c>
      <c r="AD6" s="151">
        <v>21.239999771118164</v>
      </c>
      <c r="AE6" s="254" t="s">
        <v>39</v>
      </c>
      <c r="AF6" s="1"/>
    </row>
    <row r="7" spans="1:32" ht="11.25" customHeight="1">
      <c r="A7" s="216">
        <v>5</v>
      </c>
      <c r="B7" s="208">
        <v>20.850000381469727</v>
      </c>
      <c r="C7" s="208">
        <v>20.780000686645508</v>
      </c>
      <c r="D7" s="208">
        <v>20.65999984741211</v>
      </c>
      <c r="E7" s="208">
        <v>20.450000762939453</v>
      </c>
      <c r="F7" s="208">
        <v>20.5</v>
      </c>
      <c r="G7" s="208">
        <v>21.309999465942383</v>
      </c>
      <c r="H7" s="208">
        <v>23.920000076293945</v>
      </c>
      <c r="I7" s="208">
        <v>27.920000076293945</v>
      </c>
      <c r="J7" s="208">
        <v>29.729999542236328</v>
      </c>
      <c r="K7" s="208">
        <v>31.209999084472656</v>
      </c>
      <c r="L7" s="208">
        <v>31.479999542236328</v>
      </c>
      <c r="M7" s="208">
        <v>31.15999984741211</v>
      </c>
      <c r="N7" s="208">
        <v>31.709999084472656</v>
      </c>
      <c r="O7" s="208">
        <v>30.25</v>
      </c>
      <c r="P7" s="208">
        <v>29.309999465942383</v>
      </c>
      <c r="Q7" s="208">
        <v>28.600000381469727</v>
      </c>
      <c r="R7" s="208">
        <v>27.829999923706055</v>
      </c>
      <c r="S7" s="208">
        <v>25.469999313354492</v>
      </c>
      <c r="T7" s="208">
        <v>23.84000015258789</v>
      </c>
      <c r="U7" s="208">
        <v>22.8799991607666</v>
      </c>
      <c r="V7" s="208">
        <v>22.579999923706055</v>
      </c>
      <c r="W7" s="208">
        <v>22.43000030517578</v>
      </c>
      <c r="X7" s="208">
        <v>22.190000534057617</v>
      </c>
      <c r="Y7" s="208">
        <v>22.219999313354492</v>
      </c>
      <c r="Z7" s="215">
        <f t="shared" si="0"/>
        <v>25.386666536331177</v>
      </c>
      <c r="AA7" s="151">
        <v>33.119998931884766</v>
      </c>
      <c r="AB7" s="152" t="s">
        <v>282</v>
      </c>
      <c r="AC7" s="2">
        <v>5</v>
      </c>
      <c r="AD7" s="151">
        <v>20.360000610351562</v>
      </c>
      <c r="AE7" s="254" t="s">
        <v>283</v>
      </c>
      <c r="AF7" s="1"/>
    </row>
    <row r="8" spans="1:32" ht="11.25" customHeight="1">
      <c r="A8" s="216">
        <v>6</v>
      </c>
      <c r="B8" s="208">
        <v>21.719999313354492</v>
      </c>
      <c r="C8" s="208">
        <v>21.200000762939453</v>
      </c>
      <c r="D8" s="208">
        <v>21.829999923706055</v>
      </c>
      <c r="E8" s="208">
        <v>21.260000228881836</v>
      </c>
      <c r="F8" s="208">
        <v>21.540000915527344</v>
      </c>
      <c r="G8" s="208">
        <v>23.510000228881836</v>
      </c>
      <c r="H8" s="208">
        <v>23.739999771118164</v>
      </c>
      <c r="I8" s="208">
        <v>26.59000015258789</v>
      </c>
      <c r="J8" s="208">
        <v>30.049999237060547</v>
      </c>
      <c r="K8" s="208">
        <v>29.81999969482422</v>
      </c>
      <c r="L8" s="208">
        <v>27.770000457763672</v>
      </c>
      <c r="M8" s="208">
        <v>28.93000030517578</v>
      </c>
      <c r="N8" s="208">
        <v>28.170000076293945</v>
      </c>
      <c r="O8" s="208">
        <v>27.84000015258789</v>
      </c>
      <c r="P8" s="208">
        <v>27.43000030517578</v>
      </c>
      <c r="Q8" s="208">
        <v>25.43000030517578</v>
      </c>
      <c r="R8" s="208">
        <v>23.920000076293945</v>
      </c>
      <c r="S8" s="208">
        <v>22.81999969482422</v>
      </c>
      <c r="T8" s="208">
        <v>22.389999389648438</v>
      </c>
      <c r="U8" s="208">
        <v>22.09000015258789</v>
      </c>
      <c r="V8" s="208">
        <v>21.149999618530273</v>
      </c>
      <c r="W8" s="208">
        <v>19.31999969482422</v>
      </c>
      <c r="X8" s="208">
        <v>18.170000076293945</v>
      </c>
      <c r="Y8" s="208">
        <v>17.1299991607666</v>
      </c>
      <c r="Z8" s="215">
        <f t="shared" si="0"/>
        <v>23.909166653951008</v>
      </c>
      <c r="AA8" s="151">
        <v>30.530000686645508</v>
      </c>
      <c r="AB8" s="152" t="s">
        <v>284</v>
      </c>
      <c r="AC8" s="2">
        <v>6</v>
      </c>
      <c r="AD8" s="151">
        <v>17.110000610351562</v>
      </c>
      <c r="AE8" s="254" t="s">
        <v>72</v>
      </c>
      <c r="AF8" s="1"/>
    </row>
    <row r="9" spans="1:32" ht="11.25" customHeight="1">
      <c r="A9" s="216">
        <v>7</v>
      </c>
      <c r="B9" s="208">
        <v>16.700000762939453</v>
      </c>
      <c r="C9" s="208">
        <v>16.299999237060547</v>
      </c>
      <c r="D9" s="208">
        <v>15.25</v>
      </c>
      <c r="E9" s="208">
        <v>14.859999656677246</v>
      </c>
      <c r="F9" s="208">
        <v>15.109999656677246</v>
      </c>
      <c r="G9" s="208">
        <v>16.229999542236328</v>
      </c>
      <c r="H9" s="208">
        <v>17.530000686645508</v>
      </c>
      <c r="I9" s="208">
        <v>21.25</v>
      </c>
      <c r="J9" s="208">
        <v>25.079999923706055</v>
      </c>
      <c r="K9" s="208">
        <v>24.049999237060547</v>
      </c>
      <c r="L9" s="208">
        <v>24.920000076293945</v>
      </c>
      <c r="M9" s="208">
        <v>24.959999084472656</v>
      </c>
      <c r="N9" s="208">
        <v>24.889999389648438</v>
      </c>
      <c r="O9" s="208">
        <v>24.209999084472656</v>
      </c>
      <c r="P9" s="208">
        <v>22.670000076293945</v>
      </c>
      <c r="Q9" s="208">
        <v>21.860000610351562</v>
      </c>
      <c r="R9" s="208">
        <v>20.81999969482422</v>
      </c>
      <c r="S9" s="208">
        <v>19.610000610351562</v>
      </c>
      <c r="T9" s="208">
        <v>18.350000381469727</v>
      </c>
      <c r="U9" s="208">
        <v>17.139999389648438</v>
      </c>
      <c r="V9" s="208">
        <v>16.59000015258789</v>
      </c>
      <c r="W9" s="208">
        <v>17.420000076293945</v>
      </c>
      <c r="X9" s="208">
        <v>17.75</v>
      </c>
      <c r="Y9" s="208">
        <v>17.84000015258789</v>
      </c>
      <c r="Z9" s="215">
        <f t="shared" si="0"/>
        <v>19.641249895095825</v>
      </c>
      <c r="AA9" s="151">
        <v>25.649999618530273</v>
      </c>
      <c r="AB9" s="152" t="s">
        <v>285</v>
      </c>
      <c r="AC9" s="2">
        <v>7</v>
      </c>
      <c r="AD9" s="151">
        <v>14.630000114440918</v>
      </c>
      <c r="AE9" s="254" t="s">
        <v>286</v>
      </c>
      <c r="AF9" s="1"/>
    </row>
    <row r="10" spans="1:32" ht="11.25" customHeight="1">
      <c r="A10" s="216">
        <v>8</v>
      </c>
      <c r="B10" s="208">
        <v>17.329999923706055</v>
      </c>
      <c r="C10" s="208">
        <v>16.780000686645508</v>
      </c>
      <c r="D10" s="208">
        <v>16.739999771118164</v>
      </c>
      <c r="E10" s="208">
        <v>16</v>
      </c>
      <c r="F10" s="208">
        <v>16.3799991607666</v>
      </c>
      <c r="G10" s="208">
        <v>18.209999084472656</v>
      </c>
      <c r="H10" s="208">
        <v>19.18000030517578</v>
      </c>
      <c r="I10" s="208">
        <v>22.309999465942383</v>
      </c>
      <c r="J10" s="208">
        <v>23.549999237060547</v>
      </c>
      <c r="K10" s="208">
        <v>24.309999465942383</v>
      </c>
      <c r="L10" s="208">
        <v>25.209999084472656</v>
      </c>
      <c r="M10" s="208">
        <v>25.770000457763672</v>
      </c>
      <c r="N10" s="208">
        <v>25.440000534057617</v>
      </c>
      <c r="O10" s="208">
        <v>24.709999084472656</v>
      </c>
      <c r="P10" s="208">
        <v>24.200000762939453</v>
      </c>
      <c r="Q10" s="208">
        <v>22.760000228881836</v>
      </c>
      <c r="R10" s="208">
        <v>22.079999923706055</v>
      </c>
      <c r="S10" s="208">
        <v>21.510000228881836</v>
      </c>
      <c r="T10" s="208">
        <v>21.170000076293945</v>
      </c>
      <c r="U10" s="208">
        <v>20.059999465942383</v>
      </c>
      <c r="V10" s="208">
        <v>19.670000076293945</v>
      </c>
      <c r="W10" s="208">
        <v>18.889999389648438</v>
      </c>
      <c r="X10" s="208">
        <v>18.350000381469727</v>
      </c>
      <c r="Y10" s="208">
        <v>18.139999389648438</v>
      </c>
      <c r="Z10" s="215">
        <f t="shared" si="0"/>
        <v>20.78124984105428</v>
      </c>
      <c r="AA10" s="151">
        <v>26.299999237060547</v>
      </c>
      <c r="AB10" s="152" t="s">
        <v>287</v>
      </c>
      <c r="AC10" s="2">
        <v>8</v>
      </c>
      <c r="AD10" s="151">
        <v>15.930000305175781</v>
      </c>
      <c r="AE10" s="254" t="s">
        <v>288</v>
      </c>
      <c r="AF10" s="1"/>
    </row>
    <row r="11" spans="1:32" ht="11.25" customHeight="1">
      <c r="A11" s="216">
        <v>9</v>
      </c>
      <c r="B11" s="208">
        <v>17.690000534057617</v>
      </c>
      <c r="C11" s="208">
        <v>17.530000686645508</v>
      </c>
      <c r="D11" s="208">
        <v>17.229999542236328</v>
      </c>
      <c r="E11" s="208">
        <v>17.18000030517578</v>
      </c>
      <c r="F11" s="208">
        <v>18.010000228881836</v>
      </c>
      <c r="G11" s="208">
        <v>19.829999923706055</v>
      </c>
      <c r="H11" s="208">
        <v>21.549999237060547</v>
      </c>
      <c r="I11" s="208">
        <v>24.450000762939453</v>
      </c>
      <c r="J11" s="208">
        <v>25.110000610351562</v>
      </c>
      <c r="K11" s="208">
        <v>25</v>
      </c>
      <c r="L11" s="208">
        <v>25.100000381469727</v>
      </c>
      <c r="M11" s="208">
        <v>25.239999771118164</v>
      </c>
      <c r="N11" s="208">
        <v>25.100000381469727</v>
      </c>
      <c r="O11" s="208">
        <v>24.459999084472656</v>
      </c>
      <c r="P11" s="208">
        <v>24.399999618530273</v>
      </c>
      <c r="Q11" s="208">
        <v>23.90999984741211</v>
      </c>
      <c r="R11" s="208">
        <v>22.450000762939453</v>
      </c>
      <c r="S11" s="208">
        <v>21.81999969482422</v>
      </c>
      <c r="T11" s="208">
        <v>21.229999542236328</v>
      </c>
      <c r="U11" s="208">
        <v>20.450000762939453</v>
      </c>
      <c r="V11" s="208">
        <v>20.170000076293945</v>
      </c>
      <c r="W11" s="208">
        <v>20.010000228881836</v>
      </c>
      <c r="X11" s="208">
        <v>19.729999542236328</v>
      </c>
      <c r="Y11" s="208">
        <v>20.649999618530273</v>
      </c>
      <c r="Z11" s="215">
        <f t="shared" si="0"/>
        <v>21.595833381017048</v>
      </c>
      <c r="AA11" s="151">
        <v>25.920000076293945</v>
      </c>
      <c r="AB11" s="152" t="s">
        <v>253</v>
      </c>
      <c r="AC11" s="2">
        <v>9</v>
      </c>
      <c r="AD11" s="151">
        <v>17</v>
      </c>
      <c r="AE11" s="254" t="s">
        <v>289</v>
      </c>
      <c r="AF11" s="1"/>
    </row>
    <row r="12" spans="1:32" ht="11.25" customHeight="1">
      <c r="A12" s="224">
        <v>10</v>
      </c>
      <c r="B12" s="210">
        <v>18.989999771118164</v>
      </c>
      <c r="C12" s="210">
        <v>19.15999984741211</v>
      </c>
      <c r="D12" s="210">
        <v>19.860000610351562</v>
      </c>
      <c r="E12" s="210">
        <v>19.780000686645508</v>
      </c>
      <c r="F12" s="210">
        <v>19.649999618530273</v>
      </c>
      <c r="G12" s="210">
        <v>20.90999984741211</v>
      </c>
      <c r="H12" s="210">
        <v>21.950000762939453</v>
      </c>
      <c r="I12" s="210">
        <v>24.299999237060547</v>
      </c>
      <c r="J12" s="210">
        <v>25.270000457763672</v>
      </c>
      <c r="K12" s="210">
        <v>26.139999389648438</v>
      </c>
      <c r="L12" s="210">
        <v>26.489999771118164</v>
      </c>
      <c r="M12" s="210">
        <v>26.450000762939453</v>
      </c>
      <c r="N12" s="210">
        <v>26.049999237060547</v>
      </c>
      <c r="O12" s="210">
        <v>26.049999237060547</v>
      </c>
      <c r="P12" s="210">
        <v>25.75</v>
      </c>
      <c r="Q12" s="210">
        <v>25</v>
      </c>
      <c r="R12" s="210">
        <v>23.510000228881836</v>
      </c>
      <c r="S12" s="210">
        <v>22.6299991607666</v>
      </c>
      <c r="T12" s="210">
        <v>21.850000381469727</v>
      </c>
      <c r="U12" s="210">
        <v>20.399999618530273</v>
      </c>
      <c r="V12" s="210">
        <v>19.90999984741211</v>
      </c>
      <c r="W12" s="210">
        <v>18.739999771118164</v>
      </c>
      <c r="X12" s="210">
        <v>18.459999084472656</v>
      </c>
      <c r="Y12" s="210">
        <v>18.3799991607666</v>
      </c>
      <c r="Z12" s="225">
        <f t="shared" si="0"/>
        <v>22.31999985376994</v>
      </c>
      <c r="AA12" s="157">
        <v>27.389999389648438</v>
      </c>
      <c r="AB12" s="211" t="s">
        <v>50</v>
      </c>
      <c r="AC12" s="212">
        <v>10</v>
      </c>
      <c r="AD12" s="157">
        <v>18.25</v>
      </c>
      <c r="AE12" s="255" t="s">
        <v>290</v>
      </c>
      <c r="AF12" s="1"/>
    </row>
    <row r="13" spans="1:32" ht="11.25" customHeight="1">
      <c r="A13" s="216">
        <v>11</v>
      </c>
      <c r="B13" s="208">
        <v>18.360000610351562</v>
      </c>
      <c r="C13" s="208">
        <v>18.100000381469727</v>
      </c>
      <c r="D13" s="208">
        <v>17.59000015258789</v>
      </c>
      <c r="E13" s="208">
        <v>17.729999542236328</v>
      </c>
      <c r="F13" s="208">
        <v>17.93000030517578</v>
      </c>
      <c r="G13" s="208">
        <v>19.770000457763672</v>
      </c>
      <c r="H13" s="208">
        <v>21.700000762939453</v>
      </c>
      <c r="I13" s="208">
        <v>23.280000686645508</v>
      </c>
      <c r="J13" s="208">
        <v>26.149999618530273</v>
      </c>
      <c r="K13" s="208">
        <v>27.15999984741211</v>
      </c>
      <c r="L13" s="208">
        <v>27.649999618530273</v>
      </c>
      <c r="M13" s="208">
        <v>29.850000381469727</v>
      </c>
      <c r="N13" s="208">
        <v>30.350000381469727</v>
      </c>
      <c r="O13" s="208">
        <v>29.920000076293945</v>
      </c>
      <c r="P13" s="208">
        <v>28.760000228881836</v>
      </c>
      <c r="Q13" s="208">
        <v>28.190000534057617</v>
      </c>
      <c r="R13" s="208">
        <v>28.770000457763672</v>
      </c>
      <c r="S13" s="208">
        <v>26.600000381469727</v>
      </c>
      <c r="T13" s="208">
        <v>25.020000457763672</v>
      </c>
      <c r="U13" s="208">
        <v>25.149999618530273</v>
      </c>
      <c r="V13" s="208">
        <v>25.200000762939453</v>
      </c>
      <c r="W13" s="208">
        <v>24.940000534057617</v>
      </c>
      <c r="X13" s="208">
        <v>24.43000030517578</v>
      </c>
      <c r="Y13" s="208">
        <v>24.65999984741211</v>
      </c>
      <c r="Z13" s="215">
        <f t="shared" si="0"/>
        <v>24.46916691462199</v>
      </c>
      <c r="AA13" s="151">
        <v>31.139999389648438</v>
      </c>
      <c r="AB13" s="152" t="s">
        <v>267</v>
      </c>
      <c r="AC13" s="2">
        <v>11</v>
      </c>
      <c r="AD13" s="151">
        <v>17.389999389648438</v>
      </c>
      <c r="AE13" s="254" t="s">
        <v>289</v>
      </c>
      <c r="AF13" s="1"/>
    </row>
    <row r="14" spans="1:32" ht="11.25" customHeight="1">
      <c r="A14" s="216">
        <v>12</v>
      </c>
      <c r="B14" s="208">
        <v>24.040000915527344</v>
      </c>
      <c r="C14" s="208">
        <v>23.420000076293945</v>
      </c>
      <c r="D14" s="208">
        <v>22.729999542236328</v>
      </c>
      <c r="E14" s="208">
        <v>22.010000228881836</v>
      </c>
      <c r="F14" s="208">
        <v>22.56999969482422</v>
      </c>
      <c r="G14" s="208">
        <v>23.440000534057617</v>
      </c>
      <c r="H14" s="208">
        <v>25.25</v>
      </c>
      <c r="I14" s="208">
        <v>26.649999618530273</v>
      </c>
      <c r="J14" s="208">
        <v>29.719999313354492</v>
      </c>
      <c r="K14" s="208">
        <v>30.709999084472656</v>
      </c>
      <c r="L14" s="208">
        <v>33.040000915527344</v>
      </c>
      <c r="M14" s="208">
        <v>33.099998474121094</v>
      </c>
      <c r="N14" s="208">
        <v>34.349998474121094</v>
      </c>
      <c r="O14" s="208">
        <v>34.70000076293945</v>
      </c>
      <c r="P14" s="208">
        <v>34.02000045776367</v>
      </c>
      <c r="Q14" s="208">
        <v>32.779998779296875</v>
      </c>
      <c r="R14" s="208">
        <v>30.670000076293945</v>
      </c>
      <c r="S14" s="208">
        <v>28.479999542236328</v>
      </c>
      <c r="T14" s="208">
        <v>27.170000076293945</v>
      </c>
      <c r="U14" s="208">
        <v>25.850000381469727</v>
      </c>
      <c r="V14" s="208">
        <v>25.68000030517578</v>
      </c>
      <c r="W14" s="208">
        <v>25.530000686645508</v>
      </c>
      <c r="X14" s="208">
        <v>25.43000030517578</v>
      </c>
      <c r="Y14" s="208">
        <v>25.100000381469727</v>
      </c>
      <c r="Z14" s="215">
        <f t="shared" si="0"/>
        <v>27.768333276112873</v>
      </c>
      <c r="AA14" s="151">
        <v>35.38999938964844</v>
      </c>
      <c r="AB14" s="152" t="s">
        <v>170</v>
      </c>
      <c r="AC14" s="2">
        <v>12</v>
      </c>
      <c r="AD14" s="151">
        <v>21.81999969482422</v>
      </c>
      <c r="AE14" s="254" t="s">
        <v>291</v>
      </c>
      <c r="AF14" s="1"/>
    </row>
    <row r="15" spans="1:32" ht="11.25" customHeight="1">
      <c r="A15" s="216">
        <v>13</v>
      </c>
      <c r="B15" s="208">
        <v>24.209999084472656</v>
      </c>
      <c r="C15" s="208">
        <v>24.15999984741211</v>
      </c>
      <c r="D15" s="208">
        <v>24.219999313354492</v>
      </c>
      <c r="E15" s="208">
        <v>22.850000381469727</v>
      </c>
      <c r="F15" s="208">
        <v>22.68000030517578</v>
      </c>
      <c r="G15" s="208">
        <v>24.770000457763672</v>
      </c>
      <c r="H15" s="208">
        <v>26.520000457763672</v>
      </c>
      <c r="I15" s="208">
        <v>28.799999237060547</v>
      </c>
      <c r="J15" s="208">
        <v>31.329999923706055</v>
      </c>
      <c r="K15" s="208">
        <v>32.9900016784668</v>
      </c>
      <c r="L15" s="208">
        <v>34.0099983215332</v>
      </c>
      <c r="M15" s="208">
        <v>32.63999938964844</v>
      </c>
      <c r="N15" s="208">
        <v>32.72999954223633</v>
      </c>
      <c r="O15" s="208">
        <v>32.63999938964844</v>
      </c>
      <c r="P15" s="208">
        <v>32.65999984741211</v>
      </c>
      <c r="Q15" s="208">
        <v>27.690000534057617</v>
      </c>
      <c r="R15" s="208">
        <v>24.65999984741211</v>
      </c>
      <c r="S15" s="208">
        <v>24.520000457763672</v>
      </c>
      <c r="T15" s="208">
        <v>23.649999618530273</v>
      </c>
      <c r="U15" s="208">
        <v>23.639999389648438</v>
      </c>
      <c r="V15" s="208">
        <v>23.389999389648438</v>
      </c>
      <c r="W15" s="208">
        <v>23.049999237060547</v>
      </c>
      <c r="X15" s="208">
        <v>22.940000534057617</v>
      </c>
      <c r="Y15" s="208">
        <v>22.729999542236328</v>
      </c>
      <c r="Z15" s="215">
        <f t="shared" si="0"/>
        <v>26.81166648864746</v>
      </c>
      <c r="AA15" s="151">
        <v>34.86000061035156</v>
      </c>
      <c r="AB15" s="152" t="s">
        <v>22</v>
      </c>
      <c r="AC15" s="2">
        <v>13</v>
      </c>
      <c r="AD15" s="151">
        <v>22.579999923706055</v>
      </c>
      <c r="AE15" s="254" t="s">
        <v>292</v>
      </c>
      <c r="AF15" s="1"/>
    </row>
    <row r="16" spans="1:32" ht="11.25" customHeight="1">
      <c r="A16" s="216">
        <v>14</v>
      </c>
      <c r="B16" s="208">
        <v>22.6200008392334</v>
      </c>
      <c r="C16" s="208">
        <v>22.719999313354492</v>
      </c>
      <c r="D16" s="208">
        <v>22.8700008392334</v>
      </c>
      <c r="E16" s="208">
        <v>22.920000076293945</v>
      </c>
      <c r="F16" s="208">
        <v>22.65999984741211</v>
      </c>
      <c r="G16" s="208">
        <v>22.940000534057617</v>
      </c>
      <c r="H16" s="208">
        <v>24.059999465942383</v>
      </c>
      <c r="I16" s="208">
        <v>27.059999465942383</v>
      </c>
      <c r="J16" s="208">
        <v>29.290000915527344</v>
      </c>
      <c r="K16" s="208">
        <v>31.34000015258789</v>
      </c>
      <c r="L16" s="208">
        <v>30.889999389648438</v>
      </c>
      <c r="M16" s="208">
        <v>30.959999084472656</v>
      </c>
      <c r="N16" s="208">
        <v>31.170000076293945</v>
      </c>
      <c r="O16" s="208">
        <v>30.489999771118164</v>
      </c>
      <c r="P16" s="208">
        <v>29.270000457763672</v>
      </c>
      <c r="Q16" s="208">
        <v>28.270000457763672</v>
      </c>
      <c r="R16" s="208">
        <v>27.459999084472656</v>
      </c>
      <c r="S16" s="208">
        <v>26.639999389648438</v>
      </c>
      <c r="T16" s="208">
        <v>25.469999313354492</v>
      </c>
      <c r="U16" s="208">
        <v>24.149999618530273</v>
      </c>
      <c r="V16" s="208">
        <v>23.790000915527344</v>
      </c>
      <c r="W16" s="208">
        <v>23.479999542236328</v>
      </c>
      <c r="X16" s="208">
        <v>23</v>
      </c>
      <c r="Y16" s="208">
        <v>22.809999465942383</v>
      </c>
      <c r="Z16" s="215">
        <f t="shared" si="0"/>
        <v>26.09708325068156</v>
      </c>
      <c r="AA16" s="151">
        <v>31.979999542236328</v>
      </c>
      <c r="AB16" s="152" t="s">
        <v>107</v>
      </c>
      <c r="AC16" s="2">
        <v>14</v>
      </c>
      <c r="AD16" s="151">
        <v>22.440000534057617</v>
      </c>
      <c r="AE16" s="254" t="s">
        <v>293</v>
      </c>
      <c r="AF16" s="1"/>
    </row>
    <row r="17" spans="1:32" ht="11.25" customHeight="1">
      <c r="A17" s="216">
        <v>15</v>
      </c>
      <c r="B17" s="208">
        <v>22.780000686645508</v>
      </c>
      <c r="C17" s="208">
        <v>22.420000076293945</v>
      </c>
      <c r="D17" s="208">
        <v>22.149999618530273</v>
      </c>
      <c r="E17" s="208">
        <v>21.940000534057617</v>
      </c>
      <c r="F17" s="208">
        <v>22.100000381469727</v>
      </c>
      <c r="G17" s="208">
        <v>23.790000915527344</v>
      </c>
      <c r="H17" s="208">
        <v>25.649999618530273</v>
      </c>
      <c r="I17" s="208">
        <v>28.530000686645508</v>
      </c>
      <c r="J17" s="208">
        <v>30.940000534057617</v>
      </c>
      <c r="K17" s="208">
        <v>32.95000076293945</v>
      </c>
      <c r="L17" s="208">
        <v>32.150001525878906</v>
      </c>
      <c r="M17" s="208">
        <v>31.860000610351562</v>
      </c>
      <c r="N17" s="208">
        <v>31.739999771118164</v>
      </c>
      <c r="O17" s="208">
        <v>30.65999984741211</v>
      </c>
      <c r="P17" s="208">
        <v>30.34000015258789</v>
      </c>
      <c r="Q17" s="208">
        <v>30.040000915527344</v>
      </c>
      <c r="R17" s="208">
        <v>28.790000915527344</v>
      </c>
      <c r="S17" s="208">
        <v>26.469999313354492</v>
      </c>
      <c r="T17" s="208">
        <v>25.239999771118164</v>
      </c>
      <c r="U17" s="208">
        <v>25.15999984741211</v>
      </c>
      <c r="V17" s="208">
        <v>25.030000686645508</v>
      </c>
      <c r="W17" s="208">
        <v>24.040000915527344</v>
      </c>
      <c r="X17" s="208">
        <v>23.649999618530273</v>
      </c>
      <c r="Y17" s="208">
        <v>23.459999084472656</v>
      </c>
      <c r="Z17" s="215">
        <f t="shared" si="0"/>
        <v>26.74500028292338</v>
      </c>
      <c r="AA17" s="151">
        <v>33.45000076293945</v>
      </c>
      <c r="AB17" s="152" t="s">
        <v>294</v>
      </c>
      <c r="AC17" s="2">
        <v>15</v>
      </c>
      <c r="AD17" s="151">
        <v>21.780000686645508</v>
      </c>
      <c r="AE17" s="254" t="s">
        <v>295</v>
      </c>
      <c r="AF17" s="1"/>
    </row>
    <row r="18" spans="1:32" ht="11.25" customHeight="1">
      <c r="A18" s="216">
        <v>16</v>
      </c>
      <c r="B18" s="208">
        <v>23.75</v>
      </c>
      <c r="C18" s="208">
        <v>24.040000915527344</v>
      </c>
      <c r="D18" s="208">
        <v>23.979999542236328</v>
      </c>
      <c r="E18" s="208">
        <v>23.969999313354492</v>
      </c>
      <c r="F18" s="208">
        <v>23.93000030517578</v>
      </c>
      <c r="G18" s="208">
        <v>24.34000015258789</v>
      </c>
      <c r="H18" s="208">
        <v>25.25</v>
      </c>
      <c r="I18" s="208">
        <v>27.329999923706055</v>
      </c>
      <c r="J18" s="208">
        <v>28.93000030517578</v>
      </c>
      <c r="K18" s="208">
        <v>30.729999542236328</v>
      </c>
      <c r="L18" s="208">
        <v>31.690000534057617</v>
      </c>
      <c r="M18" s="208">
        <v>32.86000061035156</v>
      </c>
      <c r="N18" s="208">
        <v>33.66999816894531</v>
      </c>
      <c r="O18" s="208">
        <v>34.59000015258789</v>
      </c>
      <c r="P18" s="208">
        <v>33.58000183105469</v>
      </c>
      <c r="Q18" s="208">
        <v>31.81999969482422</v>
      </c>
      <c r="R18" s="208">
        <v>28.049999237060547</v>
      </c>
      <c r="S18" s="208">
        <v>26.75</v>
      </c>
      <c r="T18" s="208">
        <v>26.1299991607666</v>
      </c>
      <c r="U18" s="208">
        <v>24.889999389648438</v>
      </c>
      <c r="V18" s="208">
        <v>24.799999237060547</v>
      </c>
      <c r="W18" s="208">
        <v>23.84000015258789</v>
      </c>
      <c r="X18" s="208">
        <v>23.790000915527344</v>
      </c>
      <c r="Y18" s="208">
        <v>23.950000762939453</v>
      </c>
      <c r="Z18" s="215">
        <f t="shared" si="0"/>
        <v>27.360833326975506</v>
      </c>
      <c r="AA18" s="151">
        <v>34.880001068115234</v>
      </c>
      <c r="AB18" s="152" t="s">
        <v>296</v>
      </c>
      <c r="AC18" s="2">
        <v>16</v>
      </c>
      <c r="AD18" s="151">
        <v>23.290000915527344</v>
      </c>
      <c r="AE18" s="254" t="s">
        <v>297</v>
      </c>
      <c r="AF18" s="1"/>
    </row>
    <row r="19" spans="1:32" ht="11.25" customHeight="1">
      <c r="A19" s="216">
        <v>17</v>
      </c>
      <c r="B19" s="208">
        <v>24.079999923706055</v>
      </c>
      <c r="C19" s="208">
        <v>23.959999084472656</v>
      </c>
      <c r="D19" s="208">
        <v>24.399999618530273</v>
      </c>
      <c r="E19" s="208">
        <v>24.170000076293945</v>
      </c>
      <c r="F19" s="208">
        <v>24.100000381469727</v>
      </c>
      <c r="G19" s="208">
        <v>24.6299991607666</v>
      </c>
      <c r="H19" s="208">
        <v>25.670000076293945</v>
      </c>
      <c r="I19" s="208">
        <v>26.540000915527344</v>
      </c>
      <c r="J19" s="208">
        <v>29.040000915527344</v>
      </c>
      <c r="K19" s="208">
        <v>29.09000015258789</v>
      </c>
      <c r="L19" s="208">
        <v>28</v>
      </c>
      <c r="M19" s="208">
        <v>29.75</v>
      </c>
      <c r="N19" s="208">
        <v>28.829999923706055</v>
      </c>
      <c r="O19" s="208">
        <v>30.1299991607666</v>
      </c>
      <c r="P19" s="208">
        <v>29.84000015258789</v>
      </c>
      <c r="Q19" s="208">
        <v>29.110000610351562</v>
      </c>
      <c r="R19" s="208">
        <v>27.040000915527344</v>
      </c>
      <c r="S19" s="208">
        <v>27.18000030517578</v>
      </c>
      <c r="T19" s="208">
        <v>26.200000762939453</v>
      </c>
      <c r="U19" s="208">
        <v>22.459999084472656</v>
      </c>
      <c r="V19" s="208">
        <v>22.270000457763672</v>
      </c>
      <c r="W19" s="208">
        <v>21.860000610351562</v>
      </c>
      <c r="X19" s="208">
        <v>21.670000076293945</v>
      </c>
      <c r="Y19" s="208">
        <v>20.84000015258789</v>
      </c>
      <c r="Z19" s="215">
        <f t="shared" si="0"/>
        <v>25.869166771570843</v>
      </c>
      <c r="AA19" s="151">
        <v>31.040000915527344</v>
      </c>
      <c r="AB19" s="152" t="s">
        <v>176</v>
      </c>
      <c r="AC19" s="2">
        <v>17</v>
      </c>
      <c r="AD19" s="151">
        <v>20.799999237060547</v>
      </c>
      <c r="AE19" s="254" t="s">
        <v>298</v>
      </c>
      <c r="AF19" s="1"/>
    </row>
    <row r="20" spans="1:32" ht="11.25" customHeight="1">
      <c r="A20" s="216">
        <v>18</v>
      </c>
      <c r="B20" s="208">
        <v>20.329999923706055</v>
      </c>
      <c r="C20" s="208">
        <v>20.3700008392334</v>
      </c>
      <c r="D20" s="208">
        <v>20.06999969482422</v>
      </c>
      <c r="E20" s="208">
        <v>19.90999984741211</v>
      </c>
      <c r="F20" s="208">
        <v>19.90999984741211</v>
      </c>
      <c r="G20" s="208">
        <v>20.8799991607666</v>
      </c>
      <c r="H20" s="208">
        <v>21.43000030517578</v>
      </c>
      <c r="I20" s="208">
        <v>24.31999969482422</v>
      </c>
      <c r="J20" s="208">
        <v>25.5</v>
      </c>
      <c r="K20" s="208">
        <v>26.40999984741211</v>
      </c>
      <c r="L20" s="208">
        <v>26.6200008392334</v>
      </c>
      <c r="M20" s="208">
        <v>25.610000610351562</v>
      </c>
      <c r="N20" s="208">
        <v>25.829999923706055</v>
      </c>
      <c r="O20" s="208">
        <v>24.5</v>
      </c>
      <c r="P20" s="208">
        <v>22.31999969482422</v>
      </c>
      <c r="Q20" s="208">
        <v>22.06999969482422</v>
      </c>
      <c r="R20" s="208">
        <v>21.020000457763672</v>
      </c>
      <c r="S20" s="208">
        <v>20.190000534057617</v>
      </c>
      <c r="T20" s="208">
        <v>19.75</v>
      </c>
      <c r="U20" s="208">
        <v>19.729999542236328</v>
      </c>
      <c r="V20" s="208">
        <v>19.950000762939453</v>
      </c>
      <c r="W20" s="208">
        <v>19.809999465942383</v>
      </c>
      <c r="X20" s="208">
        <v>20.020000457763672</v>
      </c>
      <c r="Y20" s="208">
        <v>20.260000228881836</v>
      </c>
      <c r="Z20" s="215">
        <f t="shared" si="0"/>
        <v>21.950416723887127</v>
      </c>
      <c r="AA20" s="151">
        <v>27.360000610351562</v>
      </c>
      <c r="AB20" s="152" t="s">
        <v>299</v>
      </c>
      <c r="AC20" s="2">
        <v>18</v>
      </c>
      <c r="AD20" s="151">
        <v>19.639999389648438</v>
      </c>
      <c r="AE20" s="254" t="s">
        <v>300</v>
      </c>
      <c r="AF20" s="1"/>
    </row>
    <row r="21" spans="1:32" ht="11.25" customHeight="1">
      <c r="A21" s="216">
        <v>19</v>
      </c>
      <c r="B21" s="208">
        <v>20.549999237060547</v>
      </c>
      <c r="C21" s="208">
        <v>20.690000534057617</v>
      </c>
      <c r="D21" s="208">
        <v>21.049999237060547</v>
      </c>
      <c r="E21" s="208">
        <v>20.989999771118164</v>
      </c>
      <c r="F21" s="208">
        <v>20.90999984741211</v>
      </c>
      <c r="G21" s="208">
        <v>21.059999465942383</v>
      </c>
      <c r="H21" s="208">
        <v>20.5</v>
      </c>
      <c r="I21" s="208">
        <v>19.719999313354492</v>
      </c>
      <c r="J21" s="208">
        <v>20.850000381469727</v>
      </c>
      <c r="K21" s="208">
        <v>21.239999771118164</v>
      </c>
      <c r="L21" s="208">
        <v>21.739999771118164</v>
      </c>
      <c r="M21" s="208">
        <v>22.350000381469727</v>
      </c>
      <c r="N21" s="208">
        <v>21.899999618530273</v>
      </c>
      <c r="O21" s="208">
        <v>22.860000610351562</v>
      </c>
      <c r="P21" s="208">
        <v>22.90999984741211</v>
      </c>
      <c r="Q21" s="208">
        <v>22.219999313354492</v>
      </c>
      <c r="R21" s="208">
        <v>21.979999542236328</v>
      </c>
      <c r="S21" s="208">
        <v>21.90999984741211</v>
      </c>
      <c r="T21" s="208">
        <v>21.229999542236328</v>
      </c>
      <c r="U21" s="208">
        <v>20.639999389648438</v>
      </c>
      <c r="V21" s="208">
        <v>20.110000610351562</v>
      </c>
      <c r="W21" s="208">
        <v>19.84000015258789</v>
      </c>
      <c r="X21" s="208">
        <v>19.770000457763672</v>
      </c>
      <c r="Y21" s="208">
        <v>19.610000610351562</v>
      </c>
      <c r="Z21" s="215">
        <f t="shared" si="0"/>
        <v>21.109583218892414</v>
      </c>
      <c r="AA21" s="151">
        <v>23.549999237060547</v>
      </c>
      <c r="AB21" s="152" t="s">
        <v>301</v>
      </c>
      <c r="AC21" s="2">
        <v>19</v>
      </c>
      <c r="AD21" s="151">
        <v>19.520000457763672</v>
      </c>
      <c r="AE21" s="254" t="s">
        <v>302</v>
      </c>
      <c r="AF21" s="1"/>
    </row>
    <row r="22" spans="1:32" ht="11.25" customHeight="1">
      <c r="A22" s="224">
        <v>20</v>
      </c>
      <c r="B22" s="210">
        <v>18.920000076293945</v>
      </c>
      <c r="C22" s="210">
        <v>19.079999923706055</v>
      </c>
      <c r="D22" s="210">
        <v>19.829999923706055</v>
      </c>
      <c r="E22" s="210">
        <v>20.1200008392334</v>
      </c>
      <c r="F22" s="210">
        <v>20.200000762939453</v>
      </c>
      <c r="G22" s="210">
        <v>20.709999084472656</v>
      </c>
      <c r="H22" s="210">
        <v>21.6299991607666</v>
      </c>
      <c r="I22" s="210">
        <v>22.010000228881836</v>
      </c>
      <c r="J22" s="210">
        <v>24.6200008392334</v>
      </c>
      <c r="K22" s="210">
        <v>23.31999969482422</v>
      </c>
      <c r="L22" s="210">
        <v>24.200000762939453</v>
      </c>
      <c r="M22" s="210">
        <v>25.15999984741211</v>
      </c>
      <c r="N22" s="210">
        <v>25.690000534057617</v>
      </c>
      <c r="O22" s="210">
        <v>25.34000015258789</v>
      </c>
      <c r="P22" s="210">
        <v>25.299999237060547</v>
      </c>
      <c r="Q22" s="210">
        <v>24.399999618530273</v>
      </c>
      <c r="R22" s="210">
        <v>24.149999618530273</v>
      </c>
      <c r="S22" s="210">
        <v>23.600000381469727</v>
      </c>
      <c r="T22" s="210">
        <v>23.440000534057617</v>
      </c>
      <c r="U22" s="210">
        <v>23.459999084472656</v>
      </c>
      <c r="V22" s="210">
        <v>23.489999771118164</v>
      </c>
      <c r="W22" s="210">
        <v>23.559999465942383</v>
      </c>
      <c r="X22" s="210">
        <v>23.5</v>
      </c>
      <c r="Y22" s="210">
        <v>23.280000686645508</v>
      </c>
      <c r="Z22" s="225">
        <f t="shared" si="0"/>
        <v>22.87541667620341</v>
      </c>
      <c r="AA22" s="157">
        <v>26.729999542236328</v>
      </c>
      <c r="AB22" s="211" t="s">
        <v>250</v>
      </c>
      <c r="AC22" s="212">
        <v>20</v>
      </c>
      <c r="AD22" s="157">
        <v>18.75</v>
      </c>
      <c r="AE22" s="255" t="s">
        <v>303</v>
      </c>
      <c r="AF22" s="1"/>
    </row>
    <row r="23" spans="1:32" ht="11.25" customHeight="1">
      <c r="A23" s="216">
        <v>21</v>
      </c>
      <c r="B23" s="208">
        <v>23.299999237060547</v>
      </c>
      <c r="C23" s="208">
        <v>23.09000015258789</v>
      </c>
      <c r="D23" s="208">
        <v>23.1299991607666</v>
      </c>
      <c r="E23" s="208">
        <v>23.190000534057617</v>
      </c>
      <c r="F23" s="208">
        <v>23.1299991607666</v>
      </c>
      <c r="G23" s="208">
        <v>23.829999923706055</v>
      </c>
      <c r="H23" s="208">
        <v>24.700000762939453</v>
      </c>
      <c r="I23" s="208">
        <v>26.31999969482422</v>
      </c>
      <c r="J23" s="208">
        <v>27.31999969482422</v>
      </c>
      <c r="K23" s="208">
        <v>28.329999923706055</v>
      </c>
      <c r="L23" s="208">
        <v>29.299999237060547</v>
      </c>
      <c r="M23" s="208">
        <v>30.329999923706055</v>
      </c>
      <c r="N23" s="208">
        <v>30.860000610351562</v>
      </c>
      <c r="O23" s="208">
        <v>29.579999923706055</v>
      </c>
      <c r="P23" s="208">
        <v>29.420000076293945</v>
      </c>
      <c r="Q23" s="208">
        <v>27.469999313354492</v>
      </c>
      <c r="R23" s="208">
        <v>26.170000076293945</v>
      </c>
      <c r="S23" s="208">
        <v>26.06999969482422</v>
      </c>
      <c r="T23" s="208">
        <v>24.790000915527344</v>
      </c>
      <c r="U23" s="208">
        <v>24.489999771118164</v>
      </c>
      <c r="V23" s="208">
        <v>24.389999389648438</v>
      </c>
      <c r="W23" s="208">
        <v>24.219999313354492</v>
      </c>
      <c r="X23" s="208">
        <v>24.479999542236328</v>
      </c>
      <c r="Y23" s="208">
        <v>24.010000228881836</v>
      </c>
      <c r="Z23" s="215">
        <f t="shared" si="0"/>
        <v>25.91333317756653</v>
      </c>
      <c r="AA23" s="151">
        <v>33.279998779296875</v>
      </c>
      <c r="AB23" s="152" t="s">
        <v>119</v>
      </c>
      <c r="AC23" s="2">
        <v>21</v>
      </c>
      <c r="AD23" s="151">
        <v>22.93000030517578</v>
      </c>
      <c r="AE23" s="254" t="s">
        <v>304</v>
      </c>
      <c r="AF23" s="1"/>
    </row>
    <row r="24" spans="1:32" ht="11.25" customHeight="1">
      <c r="A24" s="216">
        <v>22</v>
      </c>
      <c r="B24" s="208">
        <v>24.31999969482422</v>
      </c>
      <c r="C24" s="208">
        <v>24.25</v>
      </c>
      <c r="D24" s="208">
        <v>24.18000030517578</v>
      </c>
      <c r="E24" s="208">
        <v>23.75</v>
      </c>
      <c r="F24" s="208">
        <v>23.959999084472656</v>
      </c>
      <c r="G24" s="208">
        <v>24.59000015258789</v>
      </c>
      <c r="H24" s="208">
        <v>25.790000915527344</v>
      </c>
      <c r="I24" s="208">
        <v>26.489999771118164</v>
      </c>
      <c r="J24" s="208">
        <v>28.979999542236328</v>
      </c>
      <c r="K24" s="208">
        <v>29.09000015258789</v>
      </c>
      <c r="L24" s="208">
        <v>29.969999313354492</v>
      </c>
      <c r="M24" s="208">
        <v>30.93000030517578</v>
      </c>
      <c r="N24" s="208">
        <v>29.8700008392334</v>
      </c>
      <c r="O24" s="208">
        <v>30.479999542236328</v>
      </c>
      <c r="P24" s="208">
        <v>30.3799991607666</v>
      </c>
      <c r="Q24" s="208">
        <v>29.790000915527344</v>
      </c>
      <c r="R24" s="208">
        <v>27.360000610351562</v>
      </c>
      <c r="S24" s="208">
        <v>26.020000457763672</v>
      </c>
      <c r="T24" s="208">
        <v>25.06999969482422</v>
      </c>
      <c r="U24" s="208">
        <v>26.139999389648438</v>
      </c>
      <c r="V24" s="208">
        <v>24.75</v>
      </c>
      <c r="W24" s="208">
        <v>24.3799991607666</v>
      </c>
      <c r="X24" s="208">
        <v>24.020000457763672</v>
      </c>
      <c r="Y24" s="208">
        <v>24.290000915527344</v>
      </c>
      <c r="Z24" s="215">
        <f t="shared" si="0"/>
        <v>26.618750015894573</v>
      </c>
      <c r="AA24" s="151">
        <v>31.399999618530273</v>
      </c>
      <c r="AB24" s="152" t="s">
        <v>171</v>
      </c>
      <c r="AC24" s="2">
        <v>22</v>
      </c>
      <c r="AD24" s="151">
        <v>23.649999618530273</v>
      </c>
      <c r="AE24" s="254" t="s">
        <v>305</v>
      </c>
      <c r="AF24" s="1"/>
    </row>
    <row r="25" spans="1:32" ht="11.25" customHeight="1">
      <c r="A25" s="216">
        <v>23</v>
      </c>
      <c r="B25" s="208">
        <v>24.219999313354492</v>
      </c>
      <c r="C25" s="208">
        <v>24.440000534057617</v>
      </c>
      <c r="D25" s="208">
        <v>24.010000228881836</v>
      </c>
      <c r="E25" s="208">
        <v>23.510000228881836</v>
      </c>
      <c r="F25" s="208">
        <v>23.360000610351562</v>
      </c>
      <c r="G25" s="208">
        <v>24.219999313354492</v>
      </c>
      <c r="H25" s="208">
        <v>26.420000076293945</v>
      </c>
      <c r="I25" s="208">
        <v>28.209999084472656</v>
      </c>
      <c r="J25" s="208">
        <v>31.65999984741211</v>
      </c>
      <c r="K25" s="208">
        <v>32.529998779296875</v>
      </c>
      <c r="L25" s="208">
        <v>32.900001525878906</v>
      </c>
      <c r="M25" s="208">
        <v>34.099998474121094</v>
      </c>
      <c r="N25" s="208">
        <v>33.459999084472656</v>
      </c>
      <c r="O25" s="208">
        <v>33.5099983215332</v>
      </c>
      <c r="P25" s="208">
        <v>31.719999313354492</v>
      </c>
      <c r="Q25" s="208">
        <v>32.13999938964844</v>
      </c>
      <c r="R25" s="208">
        <v>28.760000228881836</v>
      </c>
      <c r="S25" s="208">
        <v>27.360000610351562</v>
      </c>
      <c r="T25" s="208">
        <v>26.15999984741211</v>
      </c>
      <c r="U25" s="208">
        <v>25.450000762939453</v>
      </c>
      <c r="V25" s="208">
        <v>25.450000762939453</v>
      </c>
      <c r="W25" s="208">
        <v>25</v>
      </c>
      <c r="X25" s="208">
        <v>24.649999618530273</v>
      </c>
      <c r="Y25" s="208">
        <v>23.719999313354492</v>
      </c>
      <c r="Z25" s="215">
        <f t="shared" si="0"/>
        <v>27.789999802907307</v>
      </c>
      <c r="AA25" s="151">
        <v>34.619998931884766</v>
      </c>
      <c r="AB25" s="152" t="s">
        <v>306</v>
      </c>
      <c r="AC25" s="2">
        <v>23</v>
      </c>
      <c r="AD25" s="151">
        <v>23.1299991607666</v>
      </c>
      <c r="AE25" s="254" t="s">
        <v>192</v>
      </c>
      <c r="AF25" s="1"/>
    </row>
    <row r="26" spans="1:32" ht="11.25" customHeight="1">
      <c r="A26" s="216">
        <v>24</v>
      </c>
      <c r="B26" s="208">
        <v>23.610000610351562</v>
      </c>
      <c r="C26" s="208">
        <v>24.280000686645508</v>
      </c>
      <c r="D26" s="208">
        <v>24.959999084472656</v>
      </c>
      <c r="E26" s="208">
        <v>24.579999923706055</v>
      </c>
      <c r="F26" s="208">
        <v>24.920000076293945</v>
      </c>
      <c r="G26" s="208">
        <v>25.520000457763672</v>
      </c>
      <c r="H26" s="208">
        <v>27.709999084472656</v>
      </c>
      <c r="I26" s="208">
        <v>29.81999969482422</v>
      </c>
      <c r="J26" s="208">
        <v>32.459999084472656</v>
      </c>
      <c r="K26" s="208">
        <v>31.229999542236328</v>
      </c>
      <c r="L26" s="208">
        <v>31.139999389648438</v>
      </c>
      <c r="M26" s="208">
        <v>31.600000381469727</v>
      </c>
      <c r="N26" s="208">
        <v>32.31999969482422</v>
      </c>
      <c r="O26" s="208">
        <v>31.860000610351562</v>
      </c>
      <c r="P26" s="208">
        <v>31.110000610351562</v>
      </c>
      <c r="Q26" s="208">
        <v>29.510000228881836</v>
      </c>
      <c r="R26" s="208">
        <v>28.079999923706055</v>
      </c>
      <c r="S26" s="208">
        <v>26.610000610351562</v>
      </c>
      <c r="T26" s="208">
        <v>25.010000228881836</v>
      </c>
      <c r="U26" s="208">
        <v>25.770000457763672</v>
      </c>
      <c r="V26" s="208">
        <v>25.579999923706055</v>
      </c>
      <c r="W26" s="208">
        <v>24.559999465942383</v>
      </c>
      <c r="X26" s="208">
        <v>24.709999084472656</v>
      </c>
      <c r="Y26" s="208">
        <v>24.489999771118164</v>
      </c>
      <c r="Z26" s="215">
        <f t="shared" si="0"/>
        <v>27.55999994277954</v>
      </c>
      <c r="AA26" s="151">
        <v>32.97999954223633</v>
      </c>
      <c r="AB26" s="152" t="s">
        <v>307</v>
      </c>
      <c r="AC26" s="2">
        <v>24</v>
      </c>
      <c r="AD26" s="151">
        <v>23.3799991607666</v>
      </c>
      <c r="AE26" s="254" t="s">
        <v>308</v>
      </c>
      <c r="AF26" s="1"/>
    </row>
    <row r="27" spans="1:32" ht="11.25" customHeight="1">
      <c r="A27" s="216">
        <v>25</v>
      </c>
      <c r="B27" s="208">
        <v>24.18000030517578</v>
      </c>
      <c r="C27" s="208">
        <v>23.950000762939453</v>
      </c>
      <c r="D27" s="208">
        <v>23.09000015258789</v>
      </c>
      <c r="E27" s="208">
        <v>22.75</v>
      </c>
      <c r="F27" s="208">
        <v>23.049999237060547</v>
      </c>
      <c r="G27" s="208">
        <v>23.899999618530273</v>
      </c>
      <c r="H27" s="208">
        <v>24.540000915527344</v>
      </c>
      <c r="I27" s="208">
        <v>25.889999389648438</v>
      </c>
      <c r="J27" s="208">
        <v>26.81999969482422</v>
      </c>
      <c r="K27" s="208">
        <v>26.799999237060547</v>
      </c>
      <c r="L27" s="208">
        <v>27.1200008392334</v>
      </c>
      <c r="M27" s="208">
        <v>27.959999084472656</v>
      </c>
      <c r="N27" s="208">
        <v>28.110000610351562</v>
      </c>
      <c r="O27" s="208">
        <v>28.40999984741211</v>
      </c>
      <c r="P27" s="208">
        <v>25.290000915527344</v>
      </c>
      <c r="Q27" s="208">
        <v>24.350000381469727</v>
      </c>
      <c r="R27" s="208">
        <v>24.489999771118164</v>
      </c>
      <c r="S27" s="208">
        <v>23.760000228881836</v>
      </c>
      <c r="T27" s="208">
        <v>23.290000915527344</v>
      </c>
      <c r="U27" s="208">
        <v>23.06999969482422</v>
      </c>
      <c r="V27" s="208">
        <v>22.75</v>
      </c>
      <c r="W27" s="208">
        <v>22.850000381469727</v>
      </c>
      <c r="X27" s="208">
        <v>21.979999542236328</v>
      </c>
      <c r="Y27" s="208">
        <v>21.360000610351562</v>
      </c>
      <c r="Z27" s="215">
        <f t="shared" si="0"/>
        <v>24.573333422342937</v>
      </c>
      <c r="AA27" s="151">
        <v>29.200000762939453</v>
      </c>
      <c r="AB27" s="152" t="s">
        <v>309</v>
      </c>
      <c r="AC27" s="2">
        <v>25</v>
      </c>
      <c r="AD27" s="151">
        <v>21.25</v>
      </c>
      <c r="AE27" s="254" t="s">
        <v>102</v>
      </c>
      <c r="AF27" s="1"/>
    </row>
    <row r="28" spans="1:32" ht="11.25" customHeight="1">
      <c r="A28" s="216">
        <v>26</v>
      </c>
      <c r="B28" s="208">
        <v>21.399999618530273</v>
      </c>
      <c r="C28" s="208">
        <v>21.209999084472656</v>
      </c>
      <c r="D28" s="208">
        <v>21.100000381469727</v>
      </c>
      <c r="E28" s="208">
        <v>20.829999923706055</v>
      </c>
      <c r="F28" s="208">
        <v>20.90999984741211</v>
      </c>
      <c r="G28" s="208">
        <v>21.110000610351562</v>
      </c>
      <c r="H28" s="208">
        <v>21.149999618530273</v>
      </c>
      <c r="I28" s="208">
        <v>21.700000762939453</v>
      </c>
      <c r="J28" s="208">
        <v>23.34000015258789</v>
      </c>
      <c r="K28" s="208">
        <v>23.209999084472656</v>
      </c>
      <c r="L28" s="208">
        <v>23.690000534057617</v>
      </c>
      <c r="M28" s="208">
        <v>23.149999618530273</v>
      </c>
      <c r="N28" s="208">
        <v>23.579999923706055</v>
      </c>
      <c r="O28" s="208">
        <v>23.40999984741211</v>
      </c>
      <c r="P28" s="208">
        <v>23.459999084472656</v>
      </c>
      <c r="Q28" s="208">
        <v>23.059999465942383</v>
      </c>
      <c r="R28" s="208">
        <v>22.1299991607666</v>
      </c>
      <c r="S28" s="208">
        <v>21.68000030517578</v>
      </c>
      <c r="T28" s="208">
        <v>21.040000915527344</v>
      </c>
      <c r="U28" s="208">
        <v>20.610000610351562</v>
      </c>
      <c r="V28" s="208">
        <v>20.270000457763672</v>
      </c>
      <c r="W28" s="208">
        <v>19.8799991607666</v>
      </c>
      <c r="X28" s="208">
        <v>20.06999969482422</v>
      </c>
      <c r="Y28" s="208">
        <v>19.969999313354492</v>
      </c>
      <c r="Z28" s="215">
        <f t="shared" si="0"/>
        <v>21.7483332157135</v>
      </c>
      <c r="AA28" s="151">
        <v>24.389999389648438</v>
      </c>
      <c r="AB28" s="152" t="s">
        <v>310</v>
      </c>
      <c r="AC28" s="2">
        <v>26</v>
      </c>
      <c r="AD28" s="151">
        <v>19.639999389648438</v>
      </c>
      <c r="AE28" s="254" t="s">
        <v>228</v>
      </c>
      <c r="AF28" s="1"/>
    </row>
    <row r="29" spans="1:32" ht="11.25" customHeight="1">
      <c r="A29" s="216">
        <v>27</v>
      </c>
      <c r="B29" s="208">
        <v>19.799999237060547</v>
      </c>
      <c r="C29" s="208">
        <v>19.75</v>
      </c>
      <c r="D29" s="208">
        <v>19.559999465942383</v>
      </c>
      <c r="E29" s="208">
        <v>19.700000762939453</v>
      </c>
      <c r="F29" s="208">
        <v>19.450000762939453</v>
      </c>
      <c r="G29" s="208">
        <v>19.43000030517578</v>
      </c>
      <c r="H29" s="208">
        <v>19.8700008392334</v>
      </c>
      <c r="I29" s="208">
        <v>21.479999542236328</v>
      </c>
      <c r="J29" s="208">
        <v>22.84000015258789</v>
      </c>
      <c r="K29" s="208">
        <v>23.420000076293945</v>
      </c>
      <c r="L29" s="208">
        <v>23.329999923706055</v>
      </c>
      <c r="M29" s="208">
        <v>24.260000228881836</v>
      </c>
      <c r="N29" s="208">
        <v>23.309999465942383</v>
      </c>
      <c r="O29" s="208">
        <v>21.549999237060547</v>
      </c>
      <c r="P29" s="208">
        <v>21.06999969482422</v>
      </c>
      <c r="Q29" s="208">
        <v>21.8700008392334</v>
      </c>
      <c r="R29" s="208">
        <v>20.559999465942383</v>
      </c>
      <c r="S29" s="208">
        <v>20.010000228881836</v>
      </c>
      <c r="T29" s="208">
        <v>18.829999923706055</v>
      </c>
      <c r="U29" s="208">
        <v>18.399999618530273</v>
      </c>
      <c r="V29" s="208">
        <v>18.579999923706055</v>
      </c>
      <c r="W29" s="208">
        <v>18.760000228881836</v>
      </c>
      <c r="X29" s="208">
        <v>19.18000030517578</v>
      </c>
      <c r="Y29" s="208">
        <v>19.299999237060547</v>
      </c>
      <c r="Z29" s="215">
        <f t="shared" si="0"/>
        <v>20.5962499777476</v>
      </c>
      <c r="AA29" s="151">
        <v>24.950000762939453</v>
      </c>
      <c r="AB29" s="152" t="s">
        <v>250</v>
      </c>
      <c r="AC29" s="2">
        <v>27</v>
      </c>
      <c r="AD29" s="151">
        <v>18.34000015258789</v>
      </c>
      <c r="AE29" s="254" t="s">
        <v>311</v>
      </c>
      <c r="AF29" s="1"/>
    </row>
    <row r="30" spans="1:32" ht="11.25" customHeight="1">
      <c r="A30" s="216">
        <v>28</v>
      </c>
      <c r="B30" s="208">
        <v>18.90999984741211</v>
      </c>
      <c r="C30" s="208">
        <v>18.760000228881836</v>
      </c>
      <c r="D30" s="208">
        <v>18.709999084472656</v>
      </c>
      <c r="E30" s="208">
        <v>18.530000686645508</v>
      </c>
      <c r="F30" s="208">
        <v>18.399999618530273</v>
      </c>
      <c r="G30" s="208">
        <v>18.809999465942383</v>
      </c>
      <c r="H30" s="208">
        <v>19.260000228881836</v>
      </c>
      <c r="I30" s="208">
        <v>19.719999313354492</v>
      </c>
      <c r="J30" s="208">
        <v>20.31999969482422</v>
      </c>
      <c r="K30" s="208">
        <v>21.600000381469727</v>
      </c>
      <c r="L30" s="208">
        <v>20.700000762939453</v>
      </c>
      <c r="M30" s="208">
        <v>19.860000610351562</v>
      </c>
      <c r="N30" s="208">
        <v>19.440000534057617</v>
      </c>
      <c r="O30" s="208">
        <v>19.1200008392334</v>
      </c>
      <c r="P30" s="208">
        <v>18.790000915527344</v>
      </c>
      <c r="Q30" s="208">
        <v>18.3700008392334</v>
      </c>
      <c r="R30" s="208">
        <v>18.68000030517578</v>
      </c>
      <c r="S30" s="208">
        <v>18.489999771118164</v>
      </c>
      <c r="T30" s="208">
        <v>17.729999542236328</v>
      </c>
      <c r="U30" s="208">
        <v>17.709999084472656</v>
      </c>
      <c r="V30" s="208">
        <v>16.920000076293945</v>
      </c>
      <c r="W30" s="208">
        <v>17.649999618530273</v>
      </c>
      <c r="X30" s="208">
        <v>18.579999923706055</v>
      </c>
      <c r="Y30" s="208">
        <v>18.030000686645508</v>
      </c>
      <c r="Z30" s="215">
        <f t="shared" si="0"/>
        <v>18.87875008583069</v>
      </c>
      <c r="AA30" s="151">
        <v>22.719999313354492</v>
      </c>
      <c r="AB30" s="152" t="s">
        <v>256</v>
      </c>
      <c r="AC30" s="2">
        <v>28</v>
      </c>
      <c r="AD30" s="151">
        <v>16.639999389648438</v>
      </c>
      <c r="AE30" s="254" t="s">
        <v>312</v>
      </c>
      <c r="AF30" s="1"/>
    </row>
    <row r="31" spans="1:32" ht="11.25" customHeight="1">
      <c r="A31" s="216">
        <v>29</v>
      </c>
      <c r="B31" s="208">
        <v>17.639999389648438</v>
      </c>
      <c r="C31" s="208">
        <v>17.6200008392334</v>
      </c>
      <c r="D31" s="208">
        <v>16.8799991607666</v>
      </c>
      <c r="E31" s="208">
        <v>16.3799991607666</v>
      </c>
      <c r="F31" s="208">
        <v>16.360000610351562</v>
      </c>
      <c r="G31" s="208">
        <v>17.440000534057617</v>
      </c>
      <c r="H31" s="208">
        <v>19.31999969482422</v>
      </c>
      <c r="I31" s="208">
        <v>20.850000381469727</v>
      </c>
      <c r="J31" s="208">
        <v>21.459999084472656</v>
      </c>
      <c r="K31" s="208">
        <v>22.309999465942383</v>
      </c>
      <c r="L31" s="208">
        <v>22.270000457763672</v>
      </c>
      <c r="M31" s="208">
        <v>21.59000015258789</v>
      </c>
      <c r="N31" s="208">
        <v>22.229999542236328</v>
      </c>
      <c r="O31" s="208">
        <v>21.670000076293945</v>
      </c>
      <c r="P31" s="208">
        <v>22.59000015258789</v>
      </c>
      <c r="Q31" s="208">
        <v>21.799999237060547</v>
      </c>
      <c r="R31" s="208">
        <v>20.780000686645508</v>
      </c>
      <c r="S31" s="208">
        <v>20.100000381469727</v>
      </c>
      <c r="T31" s="208">
        <v>18.81999969482422</v>
      </c>
      <c r="U31" s="208">
        <v>18.200000762939453</v>
      </c>
      <c r="V31" s="208">
        <v>17.739999771118164</v>
      </c>
      <c r="W31" s="208">
        <v>17.860000610351562</v>
      </c>
      <c r="X31" s="208">
        <v>18.399999618530273</v>
      </c>
      <c r="Y31" s="208">
        <v>18.260000228881836</v>
      </c>
      <c r="Z31" s="215">
        <f t="shared" si="0"/>
        <v>19.523749987284344</v>
      </c>
      <c r="AA31" s="151">
        <v>23.260000228881836</v>
      </c>
      <c r="AB31" s="152" t="s">
        <v>313</v>
      </c>
      <c r="AC31" s="2">
        <v>29</v>
      </c>
      <c r="AD31" s="151">
        <v>15.880000114440918</v>
      </c>
      <c r="AE31" s="254" t="s">
        <v>242</v>
      </c>
      <c r="AF31" s="1"/>
    </row>
    <row r="32" spans="1:32" ht="11.25" customHeight="1">
      <c r="A32" s="216">
        <v>30</v>
      </c>
      <c r="B32" s="208">
        <v>18.780000686645508</v>
      </c>
      <c r="C32" s="208">
        <v>19.489999771118164</v>
      </c>
      <c r="D32" s="208">
        <v>20.1299991607666</v>
      </c>
      <c r="E32" s="208">
        <v>20.549999237060547</v>
      </c>
      <c r="F32" s="208">
        <v>19.549999237060547</v>
      </c>
      <c r="G32" s="208">
        <v>21.040000915527344</v>
      </c>
      <c r="H32" s="208">
        <v>22.299999237060547</v>
      </c>
      <c r="I32" s="208">
        <v>24.760000228881836</v>
      </c>
      <c r="J32" s="208">
        <v>26.75</v>
      </c>
      <c r="K32" s="208">
        <v>28.860000610351562</v>
      </c>
      <c r="L32" s="208">
        <v>29.729999542236328</v>
      </c>
      <c r="M32" s="208">
        <v>30.6299991607666</v>
      </c>
      <c r="N32" s="208">
        <v>31.399999618530273</v>
      </c>
      <c r="O32" s="208">
        <v>29.170000076293945</v>
      </c>
      <c r="P32" s="208">
        <v>28.84000015258789</v>
      </c>
      <c r="Q32" s="208">
        <v>27.360000610351562</v>
      </c>
      <c r="R32" s="208">
        <v>25.65999984741211</v>
      </c>
      <c r="S32" s="208">
        <v>24.889999389648438</v>
      </c>
      <c r="T32" s="208">
        <v>23.56999969482422</v>
      </c>
      <c r="U32" s="208">
        <v>22.90999984741211</v>
      </c>
      <c r="V32" s="208">
        <v>22.610000610351562</v>
      </c>
      <c r="W32" s="208">
        <v>23.389999389648438</v>
      </c>
      <c r="X32" s="208">
        <v>24.18000030517578</v>
      </c>
      <c r="Y32" s="208">
        <v>23.559999465942383</v>
      </c>
      <c r="Z32" s="215">
        <f t="shared" si="0"/>
        <v>24.587916533152264</v>
      </c>
      <c r="AA32" s="151">
        <v>31.940000534057617</v>
      </c>
      <c r="AB32" s="152" t="s">
        <v>44</v>
      </c>
      <c r="AC32" s="2">
        <v>30</v>
      </c>
      <c r="AD32" s="151">
        <v>18.200000762939453</v>
      </c>
      <c r="AE32" s="254" t="s">
        <v>152</v>
      </c>
      <c r="AF32" s="1"/>
    </row>
    <row r="33" spans="1:32" ht="11.25" customHeight="1">
      <c r="A33" s="216">
        <v>31</v>
      </c>
      <c r="B33" s="208">
        <v>23.360000610351562</v>
      </c>
      <c r="C33" s="208">
        <v>23.360000610351562</v>
      </c>
      <c r="D33" s="208">
        <v>22.920000076293945</v>
      </c>
      <c r="E33" s="208">
        <v>22.389999389648438</v>
      </c>
      <c r="F33" s="208">
        <v>22.639999389648438</v>
      </c>
      <c r="G33" s="208">
        <v>22.8700008392334</v>
      </c>
      <c r="H33" s="208">
        <v>24.34000015258789</v>
      </c>
      <c r="I33" s="208">
        <v>26.950000762939453</v>
      </c>
      <c r="J33" s="208">
        <v>30.100000381469727</v>
      </c>
      <c r="K33" s="208">
        <v>30.850000381469727</v>
      </c>
      <c r="L33" s="208">
        <v>30.639999389648438</v>
      </c>
      <c r="M33" s="208">
        <v>31.280000686645508</v>
      </c>
      <c r="N33" s="208">
        <v>31.829999923706055</v>
      </c>
      <c r="O33" s="208">
        <v>30.709999084472656</v>
      </c>
      <c r="P33" s="208">
        <v>29.610000610351562</v>
      </c>
      <c r="Q33" s="208">
        <v>23.020000457763672</v>
      </c>
      <c r="R33" s="208">
        <v>23.600000381469727</v>
      </c>
      <c r="S33" s="208">
        <v>22.540000915527344</v>
      </c>
      <c r="T33" s="208">
        <v>21.84000015258789</v>
      </c>
      <c r="U33" s="208">
        <v>21.3799991607666</v>
      </c>
      <c r="V33" s="208">
        <v>21.579999923706055</v>
      </c>
      <c r="W33" s="208">
        <v>21.31999969482422</v>
      </c>
      <c r="X33" s="208">
        <v>21.270000457763672</v>
      </c>
      <c r="Y33" s="208">
        <v>21.479999542236328</v>
      </c>
      <c r="Z33" s="215">
        <f t="shared" si="0"/>
        <v>25.078333457310993</v>
      </c>
      <c r="AA33" s="151">
        <v>32.70000076293945</v>
      </c>
      <c r="AB33" s="152" t="s">
        <v>314</v>
      </c>
      <c r="AC33" s="2">
        <v>31</v>
      </c>
      <c r="AD33" s="151">
        <v>21.059999465942383</v>
      </c>
      <c r="AE33" s="254" t="s">
        <v>315</v>
      </c>
      <c r="AF33" s="1"/>
    </row>
    <row r="34" spans="1:32" ht="15" customHeight="1">
      <c r="A34" s="217" t="s">
        <v>10</v>
      </c>
      <c r="B34" s="218">
        <f aca="true" t="shared" si="1" ref="B34:Q34">AVERAGE(B3:B33)</f>
        <v>21.109032230992472</v>
      </c>
      <c r="C34" s="218">
        <f t="shared" si="1"/>
        <v>21.047742105299427</v>
      </c>
      <c r="D34" s="218">
        <f t="shared" si="1"/>
        <v>20.93741915302892</v>
      </c>
      <c r="E34" s="218">
        <f t="shared" si="1"/>
        <v>20.71548391157581</v>
      </c>
      <c r="F34" s="218">
        <f t="shared" si="1"/>
        <v>20.765483825437485</v>
      </c>
      <c r="G34" s="218">
        <f t="shared" si="1"/>
        <v>21.74032260525611</v>
      </c>
      <c r="H34" s="218">
        <f t="shared" si="1"/>
        <v>23.03580653282904</v>
      </c>
      <c r="I34" s="218">
        <f t="shared" si="1"/>
        <v>25.061290248747795</v>
      </c>
      <c r="J34" s="218">
        <f t="shared" si="1"/>
        <v>27.03419353115943</v>
      </c>
      <c r="K34" s="218">
        <f t="shared" si="1"/>
        <v>27.830644976708196</v>
      </c>
      <c r="L34" s="218">
        <f t="shared" si="1"/>
        <v>28.016774208314956</v>
      </c>
      <c r="M34" s="218">
        <f t="shared" si="1"/>
        <v>28.374193499165198</v>
      </c>
      <c r="N34" s="218">
        <f t="shared" si="1"/>
        <v>28.50354822220341</v>
      </c>
      <c r="O34" s="218">
        <f t="shared" si="1"/>
        <v>28.085161086051695</v>
      </c>
      <c r="P34" s="218">
        <f t="shared" si="1"/>
        <v>27.459354892853767</v>
      </c>
      <c r="Q34" s="218">
        <f t="shared" si="1"/>
        <v>26.247742068383</v>
      </c>
      <c r="R34" s="218">
        <f>AVERAGE(R3:R33)</f>
        <v>24.980967798540668</v>
      </c>
      <c r="S34" s="218">
        <f aca="true" t="shared" si="2" ref="S34:Y34">AVERAGE(S3:S33)</f>
        <v>23.996774242770286</v>
      </c>
      <c r="T34" s="218">
        <f t="shared" si="2"/>
        <v>22.917419310539</v>
      </c>
      <c r="U34" s="218">
        <f t="shared" si="2"/>
        <v>22.293870741321193</v>
      </c>
      <c r="V34" s="218">
        <f t="shared" si="2"/>
        <v>21.908709864462576</v>
      </c>
      <c r="W34" s="218">
        <f t="shared" si="2"/>
        <v>21.562903188890026</v>
      </c>
      <c r="X34" s="218">
        <f t="shared" si="2"/>
        <v>21.467096820954353</v>
      </c>
      <c r="Y34" s="218">
        <f t="shared" si="2"/>
        <v>21.338709554364605</v>
      </c>
      <c r="Z34" s="218">
        <f>AVERAGE(B3:Y33)</f>
        <v>24.01794352582706</v>
      </c>
      <c r="AA34" s="219">
        <f>(AVERAGE(最高))</f>
        <v>29.879677249539284</v>
      </c>
      <c r="AB34" s="220"/>
      <c r="AC34" s="221"/>
      <c r="AD34" s="219">
        <f>(AVERAGE(最低))</f>
        <v>19.66612901995259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13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26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18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35.38999938964844</v>
      </c>
      <c r="C46" s="3">
        <v>12</v>
      </c>
      <c r="D46" s="159" t="s">
        <v>170</v>
      </c>
      <c r="E46" s="198"/>
      <c r="F46" s="156"/>
      <c r="G46" s="157">
        <f>MIN(最低)</f>
        <v>14.630000114440918</v>
      </c>
      <c r="H46" s="3">
        <v>7</v>
      </c>
      <c r="I46" s="256" t="s">
        <v>286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8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22.8799991607666</v>
      </c>
      <c r="C3" s="208">
        <v>22.270000457763672</v>
      </c>
      <c r="D3" s="208">
        <v>22.389999389648438</v>
      </c>
      <c r="E3" s="208">
        <v>22.15999984741211</v>
      </c>
      <c r="F3" s="208">
        <v>22.309999465942383</v>
      </c>
      <c r="G3" s="208">
        <v>22.989999771118164</v>
      </c>
      <c r="H3" s="208">
        <v>24.100000381469727</v>
      </c>
      <c r="I3" s="208">
        <v>26.950000762939453</v>
      </c>
      <c r="J3" s="208">
        <v>28.899999618530273</v>
      </c>
      <c r="K3" s="208">
        <v>30.239999771118164</v>
      </c>
      <c r="L3" s="208">
        <v>30.489999771118164</v>
      </c>
      <c r="M3" s="208">
        <v>28.799999237060547</v>
      </c>
      <c r="N3" s="208">
        <v>24.15999984741211</v>
      </c>
      <c r="O3" s="208">
        <v>23.68000030517578</v>
      </c>
      <c r="P3" s="208">
        <v>23.6299991607666</v>
      </c>
      <c r="Q3" s="208">
        <v>23.31999969482422</v>
      </c>
      <c r="R3" s="208">
        <v>22.56999969482422</v>
      </c>
      <c r="S3" s="208">
        <v>21.610000610351562</v>
      </c>
      <c r="T3" s="208">
        <v>21.1299991607666</v>
      </c>
      <c r="U3" s="208">
        <v>21.229999542236328</v>
      </c>
      <c r="V3" s="208">
        <v>21.440000534057617</v>
      </c>
      <c r="W3" s="208">
        <v>21.420000076293945</v>
      </c>
      <c r="X3" s="208">
        <v>21.520000457763672</v>
      </c>
      <c r="Y3" s="208">
        <v>21.729999542236328</v>
      </c>
      <c r="Z3" s="215">
        <f aca="true" t="shared" si="0" ref="Z3:Z33">AVERAGE(B3:Y3)</f>
        <v>23.829999844233196</v>
      </c>
      <c r="AA3" s="151">
        <v>31.25</v>
      </c>
      <c r="AB3" s="152" t="s">
        <v>256</v>
      </c>
      <c r="AC3" s="2">
        <v>1</v>
      </c>
      <c r="AD3" s="151">
        <v>20.979999542236328</v>
      </c>
      <c r="AE3" s="254" t="s">
        <v>316</v>
      </c>
      <c r="AF3" s="1"/>
    </row>
    <row r="4" spans="1:32" ht="11.25" customHeight="1">
      <c r="A4" s="216">
        <v>2</v>
      </c>
      <c r="B4" s="208">
        <v>21.93000030517578</v>
      </c>
      <c r="C4" s="208">
        <v>21.65999984741211</v>
      </c>
      <c r="D4" s="208">
        <v>21.75</v>
      </c>
      <c r="E4" s="208">
        <v>20.739999771118164</v>
      </c>
      <c r="F4" s="208">
        <v>20.610000610351562</v>
      </c>
      <c r="G4" s="208">
        <v>20.540000915527344</v>
      </c>
      <c r="H4" s="208">
        <v>21.170000076293945</v>
      </c>
      <c r="I4" s="208">
        <v>21.43000030517578</v>
      </c>
      <c r="J4" s="208">
        <v>21.739999771118164</v>
      </c>
      <c r="K4" s="208">
        <v>21.959999084472656</v>
      </c>
      <c r="L4" s="208">
        <v>22.530000686645508</v>
      </c>
      <c r="M4" s="208">
        <v>22.030000686645508</v>
      </c>
      <c r="N4" s="208">
        <v>21.780000686645508</v>
      </c>
      <c r="O4" s="208">
        <v>22.309999465942383</v>
      </c>
      <c r="P4" s="208">
        <v>21.549999237060547</v>
      </c>
      <c r="Q4" s="208">
        <v>20.709999084472656</v>
      </c>
      <c r="R4" s="208">
        <v>19.93000030517578</v>
      </c>
      <c r="S4" s="209">
        <v>19.540000915527344</v>
      </c>
      <c r="T4" s="208">
        <v>19.600000381469727</v>
      </c>
      <c r="U4" s="208">
        <v>19.389999389648438</v>
      </c>
      <c r="V4" s="208">
        <v>19.149999618530273</v>
      </c>
      <c r="W4" s="208">
        <v>19.190000534057617</v>
      </c>
      <c r="X4" s="208">
        <v>19.239999771118164</v>
      </c>
      <c r="Y4" s="208">
        <v>19.329999923706055</v>
      </c>
      <c r="Z4" s="215">
        <f t="shared" si="0"/>
        <v>20.825416723887127</v>
      </c>
      <c r="AA4" s="151">
        <v>22.8799991607666</v>
      </c>
      <c r="AB4" s="152" t="s">
        <v>34</v>
      </c>
      <c r="AC4" s="2">
        <v>2</v>
      </c>
      <c r="AD4" s="151">
        <v>19.079999923706055</v>
      </c>
      <c r="AE4" s="254" t="s">
        <v>317</v>
      </c>
      <c r="AF4" s="1"/>
    </row>
    <row r="5" spans="1:32" ht="11.25" customHeight="1">
      <c r="A5" s="216">
        <v>3</v>
      </c>
      <c r="B5" s="208">
        <v>19.299999237060547</v>
      </c>
      <c r="C5" s="208">
        <v>19.239999771118164</v>
      </c>
      <c r="D5" s="208">
        <v>19.219999313354492</v>
      </c>
      <c r="E5" s="208">
        <v>19.149999618530273</v>
      </c>
      <c r="F5" s="208">
        <v>19.31999969482422</v>
      </c>
      <c r="G5" s="208">
        <v>19.829999923706055</v>
      </c>
      <c r="H5" s="208">
        <v>21</v>
      </c>
      <c r="I5" s="208">
        <v>21.270000457763672</v>
      </c>
      <c r="J5" s="208">
        <v>22.3799991607666</v>
      </c>
      <c r="K5" s="208">
        <v>23.68000030517578</v>
      </c>
      <c r="L5" s="208">
        <v>24.420000076293945</v>
      </c>
      <c r="M5" s="208">
        <v>24.920000076293945</v>
      </c>
      <c r="N5" s="208">
        <v>25.229999542236328</v>
      </c>
      <c r="O5" s="208">
        <v>26.489999771118164</v>
      </c>
      <c r="P5" s="208">
        <v>27.959999084472656</v>
      </c>
      <c r="Q5" s="208">
        <v>27.940000534057617</v>
      </c>
      <c r="R5" s="208">
        <v>25.639999389648438</v>
      </c>
      <c r="S5" s="208">
        <v>24.459999084472656</v>
      </c>
      <c r="T5" s="208">
        <v>23.780000686645508</v>
      </c>
      <c r="U5" s="208">
        <v>24.149999618530273</v>
      </c>
      <c r="V5" s="208">
        <v>24.510000228881836</v>
      </c>
      <c r="W5" s="208">
        <v>24.31999969482422</v>
      </c>
      <c r="X5" s="208">
        <v>24.219999313354492</v>
      </c>
      <c r="Y5" s="208">
        <v>23.84000015258789</v>
      </c>
      <c r="Z5" s="215">
        <f t="shared" si="0"/>
        <v>23.177916447321575</v>
      </c>
      <c r="AA5" s="151">
        <v>29.290000915527344</v>
      </c>
      <c r="AB5" s="152" t="s">
        <v>318</v>
      </c>
      <c r="AC5" s="2">
        <v>3</v>
      </c>
      <c r="AD5" s="151">
        <v>18.979999542236328</v>
      </c>
      <c r="AE5" s="254" t="s">
        <v>319</v>
      </c>
      <c r="AF5" s="1"/>
    </row>
    <row r="6" spans="1:32" ht="11.25" customHeight="1">
      <c r="A6" s="216">
        <v>4</v>
      </c>
      <c r="B6" s="208">
        <v>23.479999542236328</v>
      </c>
      <c r="C6" s="208">
        <v>23.350000381469727</v>
      </c>
      <c r="D6" s="208">
        <v>22.969999313354492</v>
      </c>
      <c r="E6" s="208">
        <v>23.18000030517578</v>
      </c>
      <c r="F6" s="208">
        <v>22.989999771118164</v>
      </c>
      <c r="G6" s="208">
        <v>23.899999618530273</v>
      </c>
      <c r="H6" s="208">
        <v>23.899999618530273</v>
      </c>
      <c r="I6" s="208">
        <v>23.399999618530273</v>
      </c>
      <c r="J6" s="208">
        <v>23.670000076293945</v>
      </c>
      <c r="K6" s="208">
        <v>26.829999923706055</v>
      </c>
      <c r="L6" s="208">
        <v>29.719999313354492</v>
      </c>
      <c r="M6" s="208">
        <v>31.969999313354492</v>
      </c>
      <c r="N6" s="208">
        <v>32.61000061035156</v>
      </c>
      <c r="O6" s="208">
        <v>24.93000030517578</v>
      </c>
      <c r="P6" s="208">
        <v>22.700000762939453</v>
      </c>
      <c r="Q6" s="208">
        <v>21.6200008392334</v>
      </c>
      <c r="R6" s="208">
        <v>22.020000457763672</v>
      </c>
      <c r="S6" s="208">
        <v>21.59000015258789</v>
      </c>
      <c r="T6" s="208">
        <v>21.030000686645508</v>
      </c>
      <c r="U6" s="208">
        <v>20.399999618530273</v>
      </c>
      <c r="V6" s="208">
        <v>20.170000076293945</v>
      </c>
      <c r="W6" s="208">
        <v>19.56999969482422</v>
      </c>
      <c r="X6" s="208">
        <v>19.440000534057617</v>
      </c>
      <c r="Y6" s="208">
        <v>19.239999771118164</v>
      </c>
      <c r="Z6" s="215">
        <f t="shared" si="0"/>
        <v>23.528333346048992</v>
      </c>
      <c r="AA6" s="151">
        <v>33.650001525878906</v>
      </c>
      <c r="AB6" s="152" t="s">
        <v>320</v>
      </c>
      <c r="AC6" s="2">
        <v>4</v>
      </c>
      <c r="AD6" s="151">
        <v>19.15999984741211</v>
      </c>
      <c r="AE6" s="254" t="s">
        <v>298</v>
      </c>
      <c r="AF6" s="1"/>
    </row>
    <row r="7" spans="1:32" ht="11.25" customHeight="1">
      <c r="A7" s="216">
        <v>5</v>
      </c>
      <c r="B7" s="208">
        <v>19.020000457763672</v>
      </c>
      <c r="C7" s="208">
        <v>18.8700008392334</v>
      </c>
      <c r="D7" s="208">
        <v>18.799999237060547</v>
      </c>
      <c r="E7" s="208">
        <v>18.770000457763672</v>
      </c>
      <c r="F7" s="208">
        <v>18.31999969482422</v>
      </c>
      <c r="G7" s="208">
        <v>18.959999084472656</v>
      </c>
      <c r="H7" s="208">
        <v>19.3799991607666</v>
      </c>
      <c r="I7" s="208">
        <v>20.139999389648438</v>
      </c>
      <c r="J7" s="208">
        <v>22.079999923706055</v>
      </c>
      <c r="K7" s="208">
        <v>21.40999984741211</v>
      </c>
      <c r="L7" s="208">
        <v>20.6200008392334</v>
      </c>
      <c r="M7" s="208">
        <v>20.610000610351562</v>
      </c>
      <c r="N7" s="208">
        <v>21.979999542236328</v>
      </c>
      <c r="O7" s="208">
        <v>20.649999618530273</v>
      </c>
      <c r="P7" s="208">
        <v>21.239999771118164</v>
      </c>
      <c r="Q7" s="208">
        <v>20.6299991607666</v>
      </c>
      <c r="R7" s="208">
        <v>19.84000015258789</v>
      </c>
      <c r="S7" s="208">
        <v>19.360000610351562</v>
      </c>
      <c r="T7" s="208">
        <v>19.079999923706055</v>
      </c>
      <c r="U7" s="208">
        <v>18.8700008392334</v>
      </c>
      <c r="V7" s="208">
        <v>18.760000228881836</v>
      </c>
      <c r="W7" s="208">
        <v>18.709999084472656</v>
      </c>
      <c r="X7" s="208">
        <v>18.420000076293945</v>
      </c>
      <c r="Y7" s="208">
        <v>18.309999465942383</v>
      </c>
      <c r="Z7" s="215">
        <f t="shared" si="0"/>
        <v>19.701249917348225</v>
      </c>
      <c r="AA7" s="151">
        <v>22.65999984741211</v>
      </c>
      <c r="AB7" s="152" t="s">
        <v>234</v>
      </c>
      <c r="AC7" s="2">
        <v>5</v>
      </c>
      <c r="AD7" s="151">
        <v>18.110000610351562</v>
      </c>
      <c r="AE7" s="254" t="s">
        <v>106</v>
      </c>
      <c r="AF7" s="1"/>
    </row>
    <row r="8" spans="1:32" ht="11.25" customHeight="1">
      <c r="A8" s="216">
        <v>6</v>
      </c>
      <c r="B8" s="208">
        <v>18.1200008392334</v>
      </c>
      <c r="C8" s="208">
        <v>18.15999984741211</v>
      </c>
      <c r="D8" s="208">
        <v>18.040000915527344</v>
      </c>
      <c r="E8" s="208">
        <v>17.5</v>
      </c>
      <c r="F8" s="208">
        <v>17.579999923706055</v>
      </c>
      <c r="G8" s="208">
        <v>18.469999313354492</v>
      </c>
      <c r="H8" s="208">
        <v>19.829999923706055</v>
      </c>
      <c r="I8" s="208">
        <v>20.969999313354492</v>
      </c>
      <c r="J8" s="208">
        <v>21.56999969482422</v>
      </c>
      <c r="K8" s="208">
        <v>22.1299991607666</v>
      </c>
      <c r="L8" s="208">
        <v>20.610000610351562</v>
      </c>
      <c r="M8" s="208">
        <v>20.93000030517578</v>
      </c>
      <c r="N8" s="208">
        <v>20.690000534057617</v>
      </c>
      <c r="O8" s="208">
        <v>20.93000030517578</v>
      </c>
      <c r="P8" s="208">
        <v>20.690000534057617</v>
      </c>
      <c r="Q8" s="208">
        <v>20.540000915527344</v>
      </c>
      <c r="R8" s="208">
        <v>20.049999237060547</v>
      </c>
      <c r="S8" s="208">
        <v>19.690000534057617</v>
      </c>
      <c r="T8" s="208">
        <v>19.65999984741211</v>
      </c>
      <c r="U8" s="208">
        <v>19.290000915527344</v>
      </c>
      <c r="V8" s="208">
        <v>19.229999542236328</v>
      </c>
      <c r="W8" s="208">
        <v>19.049999237060547</v>
      </c>
      <c r="X8" s="208">
        <v>19.1299991607666</v>
      </c>
      <c r="Y8" s="208">
        <v>19.010000228881836</v>
      </c>
      <c r="Z8" s="215">
        <f t="shared" si="0"/>
        <v>19.66125003496806</v>
      </c>
      <c r="AA8" s="151">
        <v>22.84000015258789</v>
      </c>
      <c r="AB8" s="152" t="s">
        <v>321</v>
      </c>
      <c r="AC8" s="2">
        <v>6</v>
      </c>
      <c r="AD8" s="151">
        <v>17.239999771118164</v>
      </c>
      <c r="AE8" s="254" t="s">
        <v>322</v>
      </c>
      <c r="AF8" s="1"/>
    </row>
    <row r="9" spans="1:32" ht="11.25" customHeight="1">
      <c r="A9" s="216">
        <v>7</v>
      </c>
      <c r="B9" s="208">
        <v>19.049999237060547</v>
      </c>
      <c r="C9" s="208">
        <v>18.90999984741211</v>
      </c>
      <c r="D9" s="208">
        <v>18.940000534057617</v>
      </c>
      <c r="E9" s="208">
        <v>18.809999465942383</v>
      </c>
      <c r="F9" s="208">
        <v>18.68000030517578</v>
      </c>
      <c r="G9" s="208">
        <v>19.309999465942383</v>
      </c>
      <c r="H9" s="208">
        <v>19.329999923706055</v>
      </c>
      <c r="I9" s="208">
        <v>19.510000228881836</v>
      </c>
      <c r="J9" s="208">
        <v>18.979999542236328</v>
      </c>
      <c r="K9" s="208">
        <v>19.399999618530273</v>
      </c>
      <c r="L9" s="208">
        <v>18.979999542236328</v>
      </c>
      <c r="M9" s="208">
        <v>20.719999313354492</v>
      </c>
      <c r="N9" s="208">
        <v>21.399999618530273</v>
      </c>
      <c r="O9" s="208">
        <v>21.540000915527344</v>
      </c>
      <c r="P9" s="208">
        <v>21.15999984741211</v>
      </c>
      <c r="Q9" s="208">
        <v>20.889999389648438</v>
      </c>
      <c r="R9" s="208">
        <v>20.59000015258789</v>
      </c>
      <c r="S9" s="208">
        <v>19.790000915527344</v>
      </c>
      <c r="T9" s="208">
        <v>19.200000762939453</v>
      </c>
      <c r="U9" s="208">
        <v>19.110000610351562</v>
      </c>
      <c r="V9" s="208">
        <v>19.1200008392334</v>
      </c>
      <c r="W9" s="208">
        <v>19.290000915527344</v>
      </c>
      <c r="X9" s="208">
        <v>19.18000030517578</v>
      </c>
      <c r="Y9" s="208">
        <v>19.139999389648438</v>
      </c>
      <c r="Z9" s="215">
        <f t="shared" si="0"/>
        <v>19.62625002861023</v>
      </c>
      <c r="AA9" s="151">
        <v>21.700000762939453</v>
      </c>
      <c r="AB9" s="152" t="s">
        <v>113</v>
      </c>
      <c r="AC9" s="2">
        <v>7</v>
      </c>
      <c r="AD9" s="151">
        <v>18.639999389648438</v>
      </c>
      <c r="AE9" s="254" t="s">
        <v>323</v>
      </c>
      <c r="AF9" s="1"/>
    </row>
    <row r="10" spans="1:32" ht="11.25" customHeight="1">
      <c r="A10" s="216">
        <v>8</v>
      </c>
      <c r="B10" s="208">
        <v>19</v>
      </c>
      <c r="C10" s="208">
        <v>18.829999923706055</v>
      </c>
      <c r="D10" s="208">
        <v>19.010000228881836</v>
      </c>
      <c r="E10" s="208">
        <v>19.229999542236328</v>
      </c>
      <c r="F10" s="208">
        <v>19.15999984741211</v>
      </c>
      <c r="G10" s="208">
        <v>19.420000076293945</v>
      </c>
      <c r="H10" s="208">
        <v>19.860000610351562</v>
      </c>
      <c r="I10" s="208">
        <v>20.270000457763672</v>
      </c>
      <c r="J10" s="208">
        <v>21.1200008392334</v>
      </c>
      <c r="K10" s="208">
        <v>20.600000381469727</v>
      </c>
      <c r="L10" s="208">
        <v>20.959999084472656</v>
      </c>
      <c r="M10" s="208">
        <v>20.950000762939453</v>
      </c>
      <c r="N10" s="208">
        <v>21.540000915527344</v>
      </c>
      <c r="O10" s="208">
        <v>22.200000762939453</v>
      </c>
      <c r="P10" s="208">
        <v>21.469999313354492</v>
      </c>
      <c r="Q10" s="208">
        <v>21.149999618530273</v>
      </c>
      <c r="R10" s="208">
        <v>20.6200008392334</v>
      </c>
      <c r="S10" s="208">
        <v>20.270000457763672</v>
      </c>
      <c r="T10" s="208">
        <v>19.56999969482422</v>
      </c>
      <c r="U10" s="208">
        <v>19.1200008392334</v>
      </c>
      <c r="V10" s="208">
        <v>19.010000228881836</v>
      </c>
      <c r="W10" s="208">
        <v>19.15999984741211</v>
      </c>
      <c r="X10" s="208">
        <v>19.059999465942383</v>
      </c>
      <c r="Y10" s="208">
        <v>18.93000030517578</v>
      </c>
      <c r="Z10" s="215">
        <f t="shared" si="0"/>
        <v>20.021250168482464</v>
      </c>
      <c r="AA10" s="151">
        <v>22.739999771118164</v>
      </c>
      <c r="AB10" s="152" t="s">
        <v>324</v>
      </c>
      <c r="AC10" s="2">
        <v>8</v>
      </c>
      <c r="AD10" s="151">
        <v>18.6200008392334</v>
      </c>
      <c r="AE10" s="254" t="s">
        <v>325</v>
      </c>
      <c r="AF10" s="1"/>
    </row>
    <row r="11" spans="1:32" ht="11.25" customHeight="1">
      <c r="A11" s="216">
        <v>9</v>
      </c>
      <c r="B11" s="208">
        <v>18.850000381469727</v>
      </c>
      <c r="C11" s="208">
        <v>18.690000534057617</v>
      </c>
      <c r="D11" s="208">
        <v>18.68000030517578</v>
      </c>
      <c r="E11" s="208">
        <v>18.600000381469727</v>
      </c>
      <c r="F11" s="208">
        <v>18.739999771118164</v>
      </c>
      <c r="G11" s="208">
        <v>19.760000228881836</v>
      </c>
      <c r="H11" s="208">
        <v>21.170000076293945</v>
      </c>
      <c r="I11" s="208">
        <v>21.59000015258789</v>
      </c>
      <c r="J11" s="208">
        <v>21.149999618530273</v>
      </c>
      <c r="K11" s="208">
        <v>22.719999313354492</v>
      </c>
      <c r="L11" s="208">
        <v>24.06999969482422</v>
      </c>
      <c r="M11" s="208">
        <v>25.81999969482422</v>
      </c>
      <c r="N11" s="208">
        <v>26.59000015258789</v>
      </c>
      <c r="O11" s="208">
        <v>27.3700008392334</v>
      </c>
      <c r="P11" s="208">
        <v>27.25</v>
      </c>
      <c r="Q11" s="208">
        <v>26.75</v>
      </c>
      <c r="R11" s="208">
        <v>26.149999618530273</v>
      </c>
      <c r="S11" s="208">
        <v>24.049999237060547</v>
      </c>
      <c r="T11" s="208">
        <v>22.600000381469727</v>
      </c>
      <c r="U11" s="208">
        <v>21.959999084472656</v>
      </c>
      <c r="V11" s="208">
        <v>21.860000610351562</v>
      </c>
      <c r="W11" s="208">
        <v>21.8799991607666</v>
      </c>
      <c r="X11" s="208">
        <v>21.6200008392334</v>
      </c>
      <c r="Y11" s="208">
        <v>21.84000015258789</v>
      </c>
      <c r="Z11" s="215">
        <f t="shared" si="0"/>
        <v>22.490000009536743</v>
      </c>
      <c r="AA11" s="151">
        <v>27.65999984741211</v>
      </c>
      <c r="AB11" s="152" t="s">
        <v>326</v>
      </c>
      <c r="AC11" s="2">
        <v>9</v>
      </c>
      <c r="AD11" s="151">
        <v>18.440000534057617</v>
      </c>
      <c r="AE11" s="254" t="s">
        <v>327</v>
      </c>
      <c r="AF11" s="1"/>
    </row>
    <row r="12" spans="1:32" ht="11.25" customHeight="1">
      <c r="A12" s="224">
        <v>10</v>
      </c>
      <c r="B12" s="210">
        <v>22.1200008392334</v>
      </c>
      <c r="C12" s="210">
        <v>21.899999618530273</v>
      </c>
      <c r="D12" s="210">
        <v>21.860000610351562</v>
      </c>
      <c r="E12" s="210">
        <v>21.709999084472656</v>
      </c>
      <c r="F12" s="210">
        <v>22.18000030517578</v>
      </c>
      <c r="G12" s="210">
        <v>22.8799991607666</v>
      </c>
      <c r="H12" s="210">
        <v>24.790000915527344</v>
      </c>
      <c r="I12" s="210">
        <v>26.790000915527344</v>
      </c>
      <c r="J12" s="210">
        <v>27.600000381469727</v>
      </c>
      <c r="K12" s="210">
        <v>26.06999969482422</v>
      </c>
      <c r="L12" s="210">
        <v>25.1200008392334</v>
      </c>
      <c r="M12" s="210">
        <v>26.93000030517578</v>
      </c>
      <c r="N12" s="210">
        <v>27.06999969482422</v>
      </c>
      <c r="O12" s="210">
        <v>26.040000915527344</v>
      </c>
      <c r="P12" s="210">
        <v>27.190000534057617</v>
      </c>
      <c r="Q12" s="210">
        <v>25.969999313354492</v>
      </c>
      <c r="R12" s="210">
        <v>25.420000076293945</v>
      </c>
      <c r="S12" s="210">
        <v>25.219999313354492</v>
      </c>
      <c r="T12" s="210">
        <v>24.90999984741211</v>
      </c>
      <c r="U12" s="210">
        <v>25.149999618530273</v>
      </c>
      <c r="V12" s="210">
        <v>24.719999313354492</v>
      </c>
      <c r="W12" s="210">
        <v>24.780000686645508</v>
      </c>
      <c r="X12" s="210">
        <v>24.3799991607666</v>
      </c>
      <c r="Y12" s="210">
        <v>24.040000915527344</v>
      </c>
      <c r="Z12" s="225">
        <f t="shared" si="0"/>
        <v>24.78500008583069</v>
      </c>
      <c r="AA12" s="157">
        <v>28.110000610351562</v>
      </c>
      <c r="AB12" s="211" t="s">
        <v>328</v>
      </c>
      <c r="AC12" s="212">
        <v>10</v>
      </c>
      <c r="AD12" s="157">
        <v>21.31999969482422</v>
      </c>
      <c r="AE12" s="255" t="s">
        <v>329</v>
      </c>
      <c r="AF12" s="1"/>
    </row>
    <row r="13" spans="1:32" ht="11.25" customHeight="1">
      <c r="A13" s="216">
        <v>11</v>
      </c>
      <c r="B13" s="208">
        <v>23.940000534057617</v>
      </c>
      <c r="C13" s="208">
        <v>24.059999465942383</v>
      </c>
      <c r="D13" s="208">
        <v>23.850000381469727</v>
      </c>
      <c r="E13" s="208">
        <v>23.549999237060547</v>
      </c>
      <c r="F13" s="208">
        <v>23.420000076293945</v>
      </c>
      <c r="G13" s="208">
        <v>23.989999771118164</v>
      </c>
      <c r="H13" s="208">
        <v>24.040000915527344</v>
      </c>
      <c r="I13" s="208">
        <v>23.920000076293945</v>
      </c>
      <c r="J13" s="208">
        <v>25</v>
      </c>
      <c r="K13" s="208">
        <v>25.299999237060547</v>
      </c>
      <c r="L13" s="208">
        <v>23.329999923706055</v>
      </c>
      <c r="M13" s="208">
        <v>21.579999923706055</v>
      </c>
      <c r="N13" s="208">
        <v>20.899999618530273</v>
      </c>
      <c r="O13" s="208">
        <v>21.43000030517578</v>
      </c>
      <c r="P13" s="208">
        <v>21.06999969482422</v>
      </c>
      <c r="Q13" s="208">
        <v>21.31999969482422</v>
      </c>
      <c r="R13" s="208">
        <v>21.389999389648438</v>
      </c>
      <c r="S13" s="208">
        <v>21.420000076293945</v>
      </c>
      <c r="T13" s="208">
        <v>21.450000762939453</v>
      </c>
      <c r="U13" s="208">
        <v>21.540000915527344</v>
      </c>
      <c r="V13" s="208">
        <v>21.350000381469727</v>
      </c>
      <c r="W13" s="208">
        <v>20.969999313354492</v>
      </c>
      <c r="X13" s="208">
        <v>20.989999771118164</v>
      </c>
      <c r="Y13" s="208">
        <v>21.049999237060547</v>
      </c>
      <c r="Z13" s="215">
        <f t="shared" si="0"/>
        <v>22.53583327929179</v>
      </c>
      <c r="AA13" s="151">
        <v>27.030000686645508</v>
      </c>
      <c r="AB13" s="152" t="s">
        <v>330</v>
      </c>
      <c r="AC13" s="2">
        <v>11</v>
      </c>
      <c r="AD13" s="151">
        <v>20.700000762939453</v>
      </c>
      <c r="AE13" s="254" t="s">
        <v>331</v>
      </c>
      <c r="AF13" s="1"/>
    </row>
    <row r="14" spans="1:32" ht="11.25" customHeight="1">
      <c r="A14" s="216">
        <v>12</v>
      </c>
      <c r="B14" s="208">
        <v>21.049999237060547</v>
      </c>
      <c r="C14" s="208">
        <v>20.8700008392334</v>
      </c>
      <c r="D14" s="208">
        <v>20.799999237060547</v>
      </c>
      <c r="E14" s="208">
        <v>20.68000030517578</v>
      </c>
      <c r="F14" s="208">
        <v>20.3799991607666</v>
      </c>
      <c r="G14" s="208">
        <v>20.329999923706055</v>
      </c>
      <c r="H14" s="208">
        <v>20.06999969482422</v>
      </c>
      <c r="I14" s="208">
        <v>19.920000076293945</v>
      </c>
      <c r="J14" s="208">
        <v>20.459999084472656</v>
      </c>
      <c r="K14" s="208">
        <v>20.1299991607666</v>
      </c>
      <c r="L14" s="208">
        <v>20.93000030517578</v>
      </c>
      <c r="M14" s="208">
        <v>20.579999923706055</v>
      </c>
      <c r="N14" s="208">
        <v>20.610000610351562</v>
      </c>
      <c r="O14" s="208">
        <v>20.549999237060547</v>
      </c>
      <c r="P14" s="208">
        <v>19.8799991607666</v>
      </c>
      <c r="Q14" s="208">
        <v>19.239999771118164</v>
      </c>
      <c r="R14" s="208">
        <v>18.559999465942383</v>
      </c>
      <c r="S14" s="208">
        <v>18.8700008392334</v>
      </c>
      <c r="T14" s="208">
        <v>18.81999969482422</v>
      </c>
      <c r="U14" s="208">
        <v>19.110000610351562</v>
      </c>
      <c r="V14" s="208">
        <v>19.280000686645508</v>
      </c>
      <c r="W14" s="208">
        <v>19.290000915527344</v>
      </c>
      <c r="X14" s="208">
        <v>19.25</v>
      </c>
      <c r="Y14" s="208">
        <v>19.139999389648438</v>
      </c>
      <c r="Z14" s="215">
        <f t="shared" si="0"/>
        <v>19.949999888737995</v>
      </c>
      <c r="AA14" s="151">
        <v>21.440000534057617</v>
      </c>
      <c r="AB14" s="152" t="s">
        <v>203</v>
      </c>
      <c r="AC14" s="2">
        <v>12</v>
      </c>
      <c r="AD14" s="151">
        <v>18.510000228881836</v>
      </c>
      <c r="AE14" s="254" t="s">
        <v>332</v>
      </c>
      <c r="AF14" s="1"/>
    </row>
    <row r="15" spans="1:32" ht="11.25" customHeight="1">
      <c r="A15" s="216">
        <v>13</v>
      </c>
      <c r="B15" s="208">
        <v>18.829999923706055</v>
      </c>
      <c r="C15" s="208">
        <v>19.010000228881836</v>
      </c>
      <c r="D15" s="208">
        <v>18.6299991607666</v>
      </c>
      <c r="E15" s="208">
        <v>18.770000457763672</v>
      </c>
      <c r="F15" s="208">
        <v>18.6299991607666</v>
      </c>
      <c r="G15" s="208">
        <v>19.34000015258789</v>
      </c>
      <c r="H15" s="208">
        <v>18.81999969482422</v>
      </c>
      <c r="I15" s="208">
        <v>19.06999969482422</v>
      </c>
      <c r="J15" s="208">
        <v>19.479999542236328</v>
      </c>
      <c r="K15" s="208">
        <v>19.6200008392334</v>
      </c>
      <c r="L15" s="208">
        <v>19.860000610351562</v>
      </c>
      <c r="M15" s="208">
        <v>21.190000534057617</v>
      </c>
      <c r="N15" s="208">
        <v>23.969999313354492</v>
      </c>
      <c r="O15" s="208">
        <v>24.09000015258789</v>
      </c>
      <c r="P15" s="208">
        <v>23.989999771118164</v>
      </c>
      <c r="Q15" s="208">
        <v>23.56999969482422</v>
      </c>
      <c r="R15" s="208">
        <v>22.6200008392334</v>
      </c>
      <c r="S15" s="208">
        <v>20.969999313354492</v>
      </c>
      <c r="T15" s="208">
        <v>20.34000015258789</v>
      </c>
      <c r="U15" s="208">
        <v>20.030000686645508</v>
      </c>
      <c r="V15" s="208">
        <v>19.889999389648438</v>
      </c>
      <c r="W15" s="208">
        <v>20.170000076293945</v>
      </c>
      <c r="X15" s="208">
        <v>20.139999389648438</v>
      </c>
      <c r="Y15" s="208">
        <v>20.1299991607666</v>
      </c>
      <c r="Z15" s="215">
        <f t="shared" si="0"/>
        <v>20.46499991416931</v>
      </c>
      <c r="AA15" s="151">
        <v>24.420000076293945</v>
      </c>
      <c r="AB15" s="152" t="s">
        <v>109</v>
      </c>
      <c r="AC15" s="2">
        <v>13</v>
      </c>
      <c r="AD15" s="151">
        <v>18.450000762939453</v>
      </c>
      <c r="AE15" s="254" t="s">
        <v>333</v>
      </c>
      <c r="AF15" s="1"/>
    </row>
    <row r="16" spans="1:32" ht="11.25" customHeight="1">
      <c r="A16" s="216">
        <v>14</v>
      </c>
      <c r="B16" s="208">
        <v>21.389999389648438</v>
      </c>
      <c r="C16" s="208">
        <v>22.270000457763672</v>
      </c>
      <c r="D16" s="208">
        <v>22.350000381469727</v>
      </c>
      <c r="E16" s="208">
        <v>21.809999465942383</v>
      </c>
      <c r="F16" s="208">
        <v>22.229999542236328</v>
      </c>
      <c r="G16" s="208">
        <v>22.549999237060547</v>
      </c>
      <c r="H16" s="208">
        <v>23.299999237060547</v>
      </c>
      <c r="I16" s="208">
        <v>24.389999389648438</v>
      </c>
      <c r="J16" s="208">
        <v>26.969999313354492</v>
      </c>
      <c r="K16" s="208">
        <v>28.540000915527344</v>
      </c>
      <c r="L16" s="208">
        <v>28.260000228881836</v>
      </c>
      <c r="M16" s="208">
        <v>28.1299991607666</v>
      </c>
      <c r="N16" s="208">
        <v>27.739999771118164</v>
      </c>
      <c r="O16" s="208">
        <v>27.040000915527344</v>
      </c>
      <c r="P16" s="208">
        <v>25.989999771118164</v>
      </c>
      <c r="Q16" s="208">
        <v>25.34000015258789</v>
      </c>
      <c r="R16" s="208">
        <v>23.459999084472656</v>
      </c>
      <c r="S16" s="208">
        <v>22.639999389648438</v>
      </c>
      <c r="T16" s="208">
        <v>22.3799991607666</v>
      </c>
      <c r="U16" s="208">
        <v>22.110000610351562</v>
      </c>
      <c r="V16" s="208">
        <v>21.43000030517578</v>
      </c>
      <c r="W16" s="208">
        <v>21.520000457763672</v>
      </c>
      <c r="X16" s="208">
        <v>21.34000015258789</v>
      </c>
      <c r="Y16" s="208">
        <v>21.239999771118164</v>
      </c>
      <c r="Z16" s="215">
        <f t="shared" si="0"/>
        <v>23.93416651089986</v>
      </c>
      <c r="AA16" s="151">
        <v>29.110000610351562</v>
      </c>
      <c r="AB16" s="152" t="s">
        <v>164</v>
      </c>
      <c r="AC16" s="2">
        <v>14</v>
      </c>
      <c r="AD16" s="151">
        <v>20.06999969482422</v>
      </c>
      <c r="AE16" s="254" t="s">
        <v>69</v>
      </c>
      <c r="AF16" s="1"/>
    </row>
    <row r="17" spans="1:32" ht="11.25" customHeight="1">
      <c r="A17" s="216">
        <v>15</v>
      </c>
      <c r="B17" s="208">
        <v>21.299999237060547</v>
      </c>
      <c r="C17" s="208">
        <v>20.780000686645508</v>
      </c>
      <c r="D17" s="208">
        <v>21.219999313354492</v>
      </c>
      <c r="E17" s="208">
        <v>20.65999984741211</v>
      </c>
      <c r="F17" s="208">
        <v>20.610000610351562</v>
      </c>
      <c r="G17" s="208">
        <v>20.229999542236328</v>
      </c>
      <c r="H17" s="208">
        <v>21.020000457763672</v>
      </c>
      <c r="I17" s="208">
        <v>23.18000030517578</v>
      </c>
      <c r="J17" s="208">
        <v>24.959999084472656</v>
      </c>
      <c r="K17" s="208">
        <v>25.59000015258789</v>
      </c>
      <c r="L17" s="208">
        <v>25.1299991607666</v>
      </c>
      <c r="M17" s="208">
        <v>24.56999969482422</v>
      </c>
      <c r="N17" s="208">
        <v>25.100000381469727</v>
      </c>
      <c r="O17" s="208">
        <v>25.809999465942383</v>
      </c>
      <c r="P17" s="208">
        <v>26.059999465942383</v>
      </c>
      <c r="Q17" s="208">
        <v>23.3700008392334</v>
      </c>
      <c r="R17" s="208">
        <v>22.229999542236328</v>
      </c>
      <c r="S17" s="208">
        <v>22.5</v>
      </c>
      <c r="T17" s="208">
        <v>21.90999984741211</v>
      </c>
      <c r="U17" s="208">
        <v>21.6299991607666</v>
      </c>
      <c r="V17" s="208">
        <v>21.040000915527344</v>
      </c>
      <c r="W17" s="208">
        <v>21.190000534057617</v>
      </c>
      <c r="X17" s="208">
        <v>21.030000686645508</v>
      </c>
      <c r="Y17" s="208">
        <v>21.1200008392334</v>
      </c>
      <c r="Z17" s="215">
        <f t="shared" si="0"/>
        <v>22.59333332379659</v>
      </c>
      <c r="AA17" s="151">
        <v>26.59000015258789</v>
      </c>
      <c r="AB17" s="152" t="s">
        <v>334</v>
      </c>
      <c r="AC17" s="2">
        <v>15</v>
      </c>
      <c r="AD17" s="151">
        <v>20.040000915527344</v>
      </c>
      <c r="AE17" s="254" t="s">
        <v>335</v>
      </c>
      <c r="AF17" s="1"/>
    </row>
    <row r="18" spans="1:32" ht="11.25" customHeight="1">
      <c r="A18" s="216">
        <v>16</v>
      </c>
      <c r="B18" s="208">
        <v>20.56999969482422</v>
      </c>
      <c r="C18" s="208">
        <v>20.520000457763672</v>
      </c>
      <c r="D18" s="208">
        <v>20.450000762939453</v>
      </c>
      <c r="E18" s="208">
        <v>20.520000457763672</v>
      </c>
      <c r="F18" s="208">
        <v>19.709999084472656</v>
      </c>
      <c r="G18" s="208">
        <v>19.90999984741211</v>
      </c>
      <c r="H18" s="208">
        <v>21.110000610351562</v>
      </c>
      <c r="I18" s="208">
        <v>22.579999923706055</v>
      </c>
      <c r="J18" s="208">
        <v>24.350000381469727</v>
      </c>
      <c r="K18" s="208">
        <v>25.90999984741211</v>
      </c>
      <c r="L18" s="208">
        <v>26.1299991607666</v>
      </c>
      <c r="M18" s="208">
        <v>25.760000228881836</v>
      </c>
      <c r="N18" s="208">
        <v>24.31999969482422</v>
      </c>
      <c r="O18" s="208">
        <v>23.829999923706055</v>
      </c>
      <c r="P18" s="208">
        <v>24.100000381469727</v>
      </c>
      <c r="Q18" s="208">
        <v>22.59000015258789</v>
      </c>
      <c r="R18" s="208">
        <v>21.889999389648438</v>
      </c>
      <c r="S18" s="208">
        <v>21.100000381469727</v>
      </c>
      <c r="T18" s="208">
        <v>19.920000076293945</v>
      </c>
      <c r="U18" s="208">
        <v>20.329999923706055</v>
      </c>
      <c r="V18" s="208">
        <v>20.309999465942383</v>
      </c>
      <c r="W18" s="208">
        <v>18.68000030517578</v>
      </c>
      <c r="X18" s="208">
        <v>17.639999389648438</v>
      </c>
      <c r="Y18" s="208">
        <v>16.6200008392334</v>
      </c>
      <c r="Z18" s="215">
        <f t="shared" si="0"/>
        <v>21.618750015894573</v>
      </c>
      <c r="AA18" s="151">
        <v>26.84000015258789</v>
      </c>
      <c r="AB18" s="152" t="s">
        <v>277</v>
      </c>
      <c r="AC18" s="2">
        <v>16</v>
      </c>
      <c r="AD18" s="151">
        <v>16.600000381469727</v>
      </c>
      <c r="AE18" s="254" t="s">
        <v>72</v>
      </c>
      <c r="AF18" s="1"/>
    </row>
    <row r="19" spans="1:32" ht="11.25" customHeight="1">
      <c r="A19" s="216">
        <v>17</v>
      </c>
      <c r="B19" s="208">
        <v>16.540000915527344</v>
      </c>
      <c r="C19" s="208">
        <v>16.200000762939453</v>
      </c>
      <c r="D19" s="208">
        <v>16.100000381469727</v>
      </c>
      <c r="E19" s="208">
        <v>16.18000030517578</v>
      </c>
      <c r="F19" s="208">
        <v>16.399999618530273</v>
      </c>
      <c r="G19" s="208">
        <v>17.100000381469727</v>
      </c>
      <c r="H19" s="208">
        <v>17.989999771118164</v>
      </c>
      <c r="I19" s="208">
        <v>21.149999618530273</v>
      </c>
      <c r="J19" s="208">
        <v>20.06999969482422</v>
      </c>
      <c r="K19" s="208">
        <v>23.709999084472656</v>
      </c>
      <c r="L19" s="208">
        <v>24.420000076293945</v>
      </c>
      <c r="M19" s="208">
        <v>24.81999969482422</v>
      </c>
      <c r="N19" s="208">
        <v>24.68000030517578</v>
      </c>
      <c r="O19" s="208">
        <v>25.229999542236328</v>
      </c>
      <c r="P19" s="208">
        <v>23.940000534057617</v>
      </c>
      <c r="Q19" s="208">
        <v>23.329999923706055</v>
      </c>
      <c r="R19" s="208">
        <v>22.280000686645508</v>
      </c>
      <c r="S19" s="208">
        <v>21.719999313354492</v>
      </c>
      <c r="T19" s="208">
        <v>21.719999313354492</v>
      </c>
      <c r="U19" s="208">
        <v>21.450000762939453</v>
      </c>
      <c r="V19" s="208">
        <v>21.43000030517578</v>
      </c>
      <c r="W19" s="208">
        <v>21.149999618530273</v>
      </c>
      <c r="X19" s="208">
        <v>21.5</v>
      </c>
      <c r="Y19" s="208">
        <v>21.200000762939453</v>
      </c>
      <c r="Z19" s="215">
        <f t="shared" si="0"/>
        <v>20.84625005722046</v>
      </c>
      <c r="AA19" s="151">
        <v>26.229999542236328</v>
      </c>
      <c r="AB19" s="152" t="s">
        <v>336</v>
      </c>
      <c r="AC19" s="2">
        <v>17</v>
      </c>
      <c r="AD19" s="151">
        <v>16.010000228881836</v>
      </c>
      <c r="AE19" s="254" t="s">
        <v>337</v>
      </c>
      <c r="AF19" s="1"/>
    </row>
    <row r="20" spans="1:32" ht="11.25" customHeight="1">
      <c r="A20" s="216">
        <v>18</v>
      </c>
      <c r="B20" s="208">
        <v>20.270000457763672</v>
      </c>
      <c r="C20" s="208">
        <v>20.06999969482422</v>
      </c>
      <c r="D20" s="208">
        <v>20.399999618530273</v>
      </c>
      <c r="E20" s="208">
        <v>20.690000534057617</v>
      </c>
      <c r="F20" s="208">
        <v>20.639999389648438</v>
      </c>
      <c r="G20" s="208">
        <v>20.200000762939453</v>
      </c>
      <c r="H20" s="208">
        <v>20.389999389648438</v>
      </c>
      <c r="I20" s="208">
        <v>20.6200008392334</v>
      </c>
      <c r="J20" s="208">
        <v>20.559999465942383</v>
      </c>
      <c r="K20" s="208">
        <v>20.209999084472656</v>
      </c>
      <c r="L20" s="208">
        <v>19.81999969482422</v>
      </c>
      <c r="M20" s="208">
        <v>19.079999923706055</v>
      </c>
      <c r="N20" s="208">
        <v>18.860000610351562</v>
      </c>
      <c r="O20" s="208">
        <v>18.770000457763672</v>
      </c>
      <c r="P20" s="208">
        <v>18.760000228881836</v>
      </c>
      <c r="Q20" s="208">
        <v>18.770000457763672</v>
      </c>
      <c r="R20" s="208">
        <v>18.229999542236328</v>
      </c>
      <c r="S20" s="208">
        <v>17.760000228881836</v>
      </c>
      <c r="T20" s="208">
        <v>17.139999389648438</v>
      </c>
      <c r="U20" s="208">
        <v>16.860000610351562</v>
      </c>
      <c r="V20" s="208">
        <v>16.559999465942383</v>
      </c>
      <c r="W20" s="208">
        <v>16.280000686645508</v>
      </c>
      <c r="X20" s="208">
        <v>16.190000534057617</v>
      </c>
      <c r="Y20" s="208">
        <v>15.760000228881836</v>
      </c>
      <c r="Z20" s="215">
        <f t="shared" si="0"/>
        <v>18.87041672070821</v>
      </c>
      <c r="AA20" s="151">
        <v>21.290000915527344</v>
      </c>
      <c r="AB20" s="152" t="s">
        <v>226</v>
      </c>
      <c r="AC20" s="2">
        <v>18</v>
      </c>
      <c r="AD20" s="151">
        <v>15.630000114440918</v>
      </c>
      <c r="AE20" s="254" t="s">
        <v>39</v>
      </c>
      <c r="AF20" s="1"/>
    </row>
    <row r="21" spans="1:32" ht="11.25" customHeight="1">
      <c r="A21" s="216">
        <v>19</v>
      </c>
      <c r="B21" s="208">
        <v>15.15999984741211</v>
      </c>
      <c r="C21" s="208">
        <v>15.380000114440918</v>
      </c>
      <c r="D21" s="208">
        <v>15.5</v>
      </c>
      <c r="E21" s="208">
        <v>15.890000343322754</v>
      </c>
      <c r="F21" s="208">
        <v>15.699999809265137</v>
      </c>
      <c r="G21" s="208">
        <v>15.930000305175781</v>
      </c>
      <c r="H21" s="208">
        <v>17.149999618530273</v>
      </c>
      <c r="I21" s="208">
        <v>19.739999771118164</v>
      </c>
      <c r="J21" s="208">
        <v>21.229999542236328</v>
      </c>
      <c r="K21" s="208">
        <v>22.43000030517578</v>
      </c>
      <c r="L21" s="208">
        <v>23.209999084472656</v>
      </c>
      <c r="M21" s="208">
        <v>22.350000381469727</v>
      </c>
      <c r="N21" s="208">
        <v>23.309999465942383</v>
      </c>
      <c r="O21" s="208">
        <v>23.5</v>
      </c>
      <c r="P21" s="208">
        <v>23.3799991607666</v>
      </c>
      <c r="Q21" s="208">
        <v>21.209999084472656</v>
      </c>
      <c r="R21" s="208">
        <v>20.139999389648438</v>
      </c>
      <c r="S21" s="208">
        <v>19.479999542236328</v>
      </c>
      <c r="T21" s="208">
        <v>17.459999084472656</v>
      </c>
      <c r="U21" s="208">
        <v>17.010000228881836</v>
      </c>
      <c r="V21" s="208">
        <v>16.68000030517578</v>
      </c>
      <c r="W21" s="208">
        <v>17.06999969482422</v>
      </c>
      <c r="X21" s="208">
        <v>16.459999084472656</v>
      </c>
      <c r="Y21" s="208">
        <v>16.15999984741211</v>
      </c>
      <c r="Z21" s="215">
        <f t="shared" si="0"/>
        <v>18.81374975045522</v>
      </c>
      <c r="AA21" s="151">
        <v>25.010000228881836</v>
      </c>
      <c r="AB21" s="152" t="s">
        <v>338</v>
      </c>
      <c r="AC21" s="2">
        <v>19</v>
      </c>
      <c r="AD21" s="151">
        <v>14.649999618530273</v>
      </c>
      <c r="AE21" s="254" t="s">
        <v>252</v>
      </c>
      <c r="AF21" s="1"/>
    </row>
    <row r="22" spans="1:32" ht="11.25" customHeight="1">
      <c r="A22" s="224">
        <v>20</v>
      </c>
      <c r="B22" s="210">
        <v>16.190000534057617</v>
      </c>
      <c r="C22" s="210">
        <v>16.649999618530273</v>
      </c>
      <c r="D22" s="210">
        <v>17.25</v>
      </c>
      <c r="E22" s="210">
        <v>17.399999618530273</v>
      </c>
      <c r="F22" s="210">
        <v>17.649999618530273</v>
      </c>
      <c r="G22" s="210">
        <v>18.15999984741211</v>
      </c>
      <c r="H22" s="210">
        <v>20.690000534057617</v>
      </c>
      <c r="I22" s="210">
        <v>22.270000457763672</v>
      </c>
      <c r="J22" s="210">
        <v>23.260000228881836</v>
      </c>
      <c r="K22" s="210">
        <v>22.940000534057617</v>
      </c>
      <c r="L22" s="210">
        <v>24.290000915527344</v>
      </c>
      <c r="M22" s="210">
        <v>26.059999465942383</v>
      </c>
      <c r="N22" s="210">
        <v>24.790000915527344</v>
      </c>
      <c r="O22" s="210">
        <v>24.459999084472656</v>
      </c>
      <c r="P22" s="210">
        <v>23.989999771118164</v>
      </c>
      <c r="Q22" s="210">
        <v>23.18000030517578</v>
      </c>
      <c r="R22" s="210">
        <v>22.15999984741211</v>
      </c>
      <c r="S22" s="210">
        <v>20.690000534057617</v>
      </c>
      <c r="T22" s="210">
        <v>18.920000076293945</v>
      </c>
      <c r="U22" s="210">
        <v>18.329999923706055</v>
      </c>
      <c r="V22" s="210">
        <v>17.93000030517578</v>
      </c>
      <c r="W22" s="210">
        <v>17.75</v>
      </c>
      <c r="X22" s="210">
        <v>17.510000228881836</v>
      </c>
      <c r="Y22" s="210">
        <v>17.469999313354492</v>
      </c>
      <c r="Z22" s="225">
        <f t="shared" si="0"/>
        <v>20.416250069936115</v>
      </c>
      <c r="AA22" s="157">
        <v>26.770000457763672</v>
      </c>
      <c r="AB22" s="211" t="s">
        <v>141</v>
      </c>
      <c r="AC22" s="212">
        <v>20</v>
      </c>
      <c r="AD22" s="157">
        <v>15.960000038146973</v>
      </c>
      <c r="AE22" s="255" t="s">
        <v>241</v>
      </c>
      <c r="AF22" s="1"/>
    </row>
    <row r="23" spans="1:32" ht="11.25" customHeight="1">
      <c r="A23" s="216">
        <v>21</v>
      </c>
      <c r="B23" s="208">
        <v>17.059999465942383</v>
      </c>
      <c r="C23" s="208">
        <v>17.110000610351562</v>
      </c>
      <c r="D23" s="208">
        <v>17.43000030517578</v>
      </c>
      <c r="E23" s="208">
        <v>18</v>
      </c>
      <c r="F23" s="208">
        <v>17.75</v>
      </c>
      <c r="G23" s="208">
        <v>18.6299991607666</v>
      </c>
      <c r="H23" s="208">
        <v>20.420000076293945</v>
      </c>
      <c r="I23" s="208">
        <v>22.389999389648438</v>
      </c>
      <c r="J23" s="208">
        <v>22.010000228881836</v>
      </c>
      <c r="K23" s="208">
        <v>20.610000610351562</v>
      </c>
      <c r="L23" s="208">
        <v>21.31999969482422</v>
      </c>
      <c r="M23" s="208">
        <v>22.959999084472656</v>
      </c>
      <c r="N23" s="208">
        <v>23.6299991607666</v>
      </c>
      <c r="O23" s="208">
        <v>23.5</v>
      </c>
      <c r="P23" s="208">
        <v>22.68000030517578</v>
      </c>
      <c r="Q23" s="208">
        <v>22.040000915527344</v>
      </c>
      <c r="R23" s="208">
        <v>22.100000381469727</v>
      </c>
      <c r="S23" s="208">
        <v>22.329999923706055</v>
      </c>
      <c r="T23" s="208">
        <v>22.6200008392334</v>
      </c>
      <c r="U23" s="208">
        <v>22.940000534057617</v>
      </c>
      <c r="V23" s="208">
        <v>23.010000228881836</v>
      </c>
      <c r="W23" s="208">
        <v>23.049999237060547</v>
      </c>
      <c r="X23" s="208">
        <v>23.100000381469727</v>
      </c>
      <c r="Y23" s="208">
        <v>23.18000030517578</v>
      </c>
      <c r="Z23" s="215">
        <f t="shared" si="0"/>
        <v>21.24458336830139</v>
      </c>
      <c r="AA23" s="151">
        <v>24.270000457763672</v>
      </c>
      <c r="AB23" s="152" t="s">
        <v>339</v>
      </c>
      <c r="AC23" s="2">
        <v>21</v>
      </c>
      <c r="AD23" s="151">
        <v>16.81999969482422</v>
      </c>
      <c r="AE23" s="254" t="s">
        <v>340</v>
      </c>
      <c r="AF23" s="1"/>
    </row>
    <row r="24" spans="1:32" ht="11.25" customHeight="1">
      <c r="A24" s="216">
        <v>22</v>
      </c>
      <c r="B24" s="208">
        <v>23.18000030517578</v>
      </c>
      <c r="C24" s="208">
        <v>22.84000015258789</v>
      </c>
      <c r="D24" s="208">
        <v>23.149999618530273</v>
      </c>
      <c r="E24" s="208">
        <v>23.170000076293945</v>
      </c>
      <c r="F24" s="208">
        <v>23.389999389648438</v>
      </c>
      <c r="G24" s="208">
        <v>23.43000030517578</v>
      </c>
      <c r="H24" s="208">
        <v>23.549999237060547</v>
      </c>
      <c r="I24" s="208">
        <v>23.579999923706055</v>
      </c>
      <c r="J24" s="208">
        <v>23.510000228881836</v>
      </c>
      <c r="K24" s="208">
        <v>23.440000534057617</v>
      </c>
      <c r="L24" s="208">
        <v>23.389999389648438</v>
      </c>
      <c r="M24" s="208">
        <v>23.350000381469727</v>
      </c>
      <c r="N24" s="208">
        <v>23.190000534057617</v>
      </c>
      <c r="O24" s="208">
        <v>22.610000610351562</v>
      </c>
      <c r="P24" s="208">
        <v>22.920000076293945</v>
      </c>
      <c r="Q24" s="208">
        <v>22.899999618530273</v>
      </c>
      <c r="R24" s="208">
        <v>22.739999771118164</v>
      </c>
      <c r="S24" s="208">
        <v>22.559999465942383</v>
      </c>
      <c r="T24" s="208">
        <v>22.700000762939453</v>
      </c>
      <c r="U24" s="208">
        <v>23.079999923706055</v>
      </c>
      <c r="V24" s="208">
        <v>23.219999313354492</v>
      </c>
      <c r="W24" s="208">
        <v>23.219999313354492</v>
      </c>
      <c r="X24" s="208">
        <v>23.170000076293945</v>
      </c>
      <c r="Y24" s="208">
        <v>23.049999237060547</v>
      </c>
      <c r="Z24" s="215">
        <f t="shared" si="0"/>
        <v>23.139166593551636</v>
      </c>
      <c r="AA24" s="151">
        <v>23.6299991607666</v>
      </c>
      <c r="AB24" s="152" t="s">
        <v>341</v>
      </c>
      <c r="AC24" s="2">
        <v>22</v>
      </c>
      <c r="AD24" s="151">
        <v>22.440000534057617</v>
      </c>
      <c r="AE24" s="254" t="s">
        <v>342</v>
      </c>
      <c r="AF24" s="1"/>
    </row>
    <row r="25" spans="1:32" ht="11.25" customHeight="1">
      <c r="A25" s="216">
        <v>23</v>
      </c>
      <c r="B25" s="208">
        <v>23.229999542236328</v>
      </c>
      <c r="C25" s="208">
        <v>22.950000762939453</v>
      </c>
      <c r="D25" s="208">
        <v>23.059999465942383</v>
      </c>
      <c r="E25" s="208">
        <v>21.81999969482422</v>
      </c>
      <c r="F25" s="208">
        <v>22.440000534057617</v>
      </c>
      <c r="G25" s="208">
        <v>22.25</v>
      </c>
      <c r="H25" s="208">
        <v>23.75</v>
      </c>
      <c r="I25" s="208">
        <v>24.079999923706055</v>
      </c>
      <c r="J25" s="208">
        <v>26.329999923706055</v>
      </c>
      <c r="K25" s="208">
        <v>28.200000762939453</v>
      </c>
      <c r="L25" s="208">
        <v>28.1299991607666</v>
      </c>
      <c r="M25" s="208">
        <v>28.920000076293945</v>
      </c>
      <c r="N25" s="208">
        <v>28.200000762939453</v>
      </c>
      <c r="O25" s="208">
        <v>28.459999084472656</v>
      </c>
      <c r="P25" s="208">
        <v>26.40999984741211</v>
      </c>
      <c r="Q25" s="208">
        <v>25.459999084472656</v>
      </c>
      <c r="R25" s="208">
        <v>24.219999313354492</v>
      </c>
      <c r="S25" s="208">
        <v>22.920000076293945</v>
      </c>
      <c r="T25" s="208">
        <v>21.739999771118164</v>
      </c>
      <c r="U25" s="208">
        <v>21.329999923706055</v>
      </c>
      <c r="V25" s="208">
        <v>21.200000762939453</v>
      </c>
      <c r="W25" s="208">
        <v>21.030000686645508</v>
      </c>
      <c r="X25" s="208">
        <v>20.860000610351562</v>
      </c>
      <c r="Y25" s="208">
        <v>20.829999923706055</v>
      </c>
      <c r="Z25" s="215">
        <f t="shared" si="0"/>
        <v>24.075833320617676</v>
      </c>
      <c r="AA25" s="151">
        <v>29.440000534057617</v>
      </c>
      <c r="AB25" s="152" t="s">
        <v>343</v>
      </c>
      <c r="AC25" s="2">
        <v>23</v>
      </c>
      <c r="AD25" s="151">
        <v>20.670000076293945</v>
      </c>
      <c r="AE25" s="254" t="s">
        <v>27</v>
      </c>
      <c r="AF25" s="1"/>
    </row>
    <row r="26" spans="1:32" ht="11.25" customHeight="1">
      <c r="A26" s="216">
        <v>24</v>
      </c>
      <c r="B26" s="208">
        <v>21.020000457763672</v>
      </c>
      <c r="C26" s="208">
        <v>21.059999465942383</v>
      </c>
      <c r="D26" s="208">
        <v>21.360000610351562</v>
      </c>
      <c r="E26" s="208">
        <v>22.06999969482422</v>
      </c>
      <c r="F26" s="208">
        <v>21.649999618530273</v>
      </c>
      <c r="G26" s="208">
        <v>22.329999923706055</v>
      </c>
      <c r="H26" s="208">
        <v>23.3700008392334</v>
      </c>
      <c r="I26" s="208">
        <v>25.350000381469727</v>
      </c>
      <c r="J26" s="208">
        <v>26.950000762939453</v>
      </c>
      <c r="K26" s="208">
        <v>27.68000030517578</v>
      </c>
      <c r="L26" s="208">
        <v>27.110000610351562</v>
      </c>
      <c r="M26" s="208">
        <v>26.6200008392334</v>
      </c>
      <c r="N26" s="208">
        <v>25.600000381469727</v>
      </c>
      <c r="O26" s="208">
        <v>25.139999389648438</v>
      </c>
      <c r="P26" s="208">
        <v>25.010000228881836</v>
      </c>
      <c r="Q26" s="208">
        <v>23.010000228881836</v>
      </c>
      <c r="R26" s="208">
        <v>22.530000686645508</v>
      </c>
      <c r="S26" s="208">
        <v>22.360000610351562</v>
      </c>
      <c r="T26" s="208">
        <v>22.09000015258789</v>
      </c>
      <c r="U26" s="208">
        <v>22.40999984741211</v>
      </c>
      <c r="V26" s="208">
        <v>22.25</v>
      </c>
      <c r="W26" s="208">
        <v>22</v>
      </c>
      <c r="X26" s="208">
        <v>21.959999084472656</v>
      </c>
      <c r="Y26" s="208">
        <v>21.780000686645508</v>
      </c>
      <c r="Z26" s="215">
        <f t="shared" si="0"/>
        <v>23.446250200271606</v>
      </c>
      <c r="AA26" s="151">
        <v>28.450000762939453</v>
      </c>
      <c r="AB26" s="152" t="s">
        <v>181</v>
      </c>
      <c r="AC26" s="2">
        <v>24</v>
      </c>
      <c r="AD26" s="151">
        <v>20.579999923706055</v>
      </c>
      <c r="AE26" s="254" t="s">
        <v>344</v>
      </c>
      <c r="AF26" s="1"/>
    </row>
    <row r="27" spans="1:32" ht="11.25" customHeight="1">
      <c r="A27" s="216">
        <v>25</v>
      </c>
      <c r="B27" s="208">
        <v>21.65999984741211</v>
      </c>
      <c r="C27" s="208">
        <v>21.56999969482422</v>
      </c>
      <c r="D27" s="208">
        <v>21.3799991607666</v>
      </c>
      <c r="E27" s="208">
        <v>19.989999771118164</v>
      </c>
      <c r="F27" s="208">
        <v>19.610000610351562</v>
      </c>
      <c r="G27" s="208">
        <v>20.280000686645508</v>
      </c>
      <c r="H27" s="208">
        <v>21.239999771118164</v>
      </c>
      <c r="I27" s="208">
        <v>22.079999923706055</v>
      </c>
      <c r="J27" s="208">
        <v>21.079999923706055</v>
      </c>
      <c r="K27" s="208">
        <v>23.040000915527344</v>
      </c>
      <c r="L27" s="208">
        <v>22.65999984741211</v>
      </c>
      <c r="M27" s="208">
        <v>23.790000915527344</v>
      </c>
      <c r="N27" s="208">
        <v>25.59000015258789</v>
      </c>
      <c r="O27" s="208">
        <v>26.329999923706055</v>
      </c>
      <c r="P27" s="208">
        <v>26.049999237060547</v>
      </c>
      <c r="Q27" s="208">
        <v>24.25</v>
      </c>
      <c r="R27" s="208">
        <v>22.780000686645508</v>
      </c>
      <c r="S27" s="208">
        <v>22.139999389648438</v>
      </c>
      <c r="T27" s="208">
        <v>21.350000381469727</v>
      </c>
      <c r="U27" s="208">
        <v>20.68000030517578</v>
      </c>
      <c r="V27" s="208">
        <v>20.079999923706055</v>
      </c>
      <c r="W27" s="208">
        <v>19.979999542236328</v>
      </c>
      <c r="X27" s="208">
        <v>19.90999984741211</v>
      </c>
      <c r="Y27" s="208">
        <v>19.920000076293945</v>
      </c>
      <c r="Z27" s="215">
        <f t="shared" si="0"/>
        <v>21.976666688919067</v>
      </c>
      <c r="AA27" s="151">
        <v>26.739999771118164</v>
      </c>
      <c r="AB27" s="152" t="s">
        <v>260</v>
      </c>
      <c r="AC27" s="2">
        <v>25</v>
      </c>
      <c r="AD27" s="151">
        <v>19.440000534057617</v>
      </c>
      <c r="AE27" s="254" t="s">
        <v>345</v>
      </c>
      <c r="AF27" s="1"/>
    </row>
    <row r="28" spans="1:32" ht="11.25" customHeight="1">
      <c r="A28" s="216">
        <v>26</v>
      </c>
      <c r="B28" s="208">
        <v>19.979999542236328</v>
      </c>
      <c r="C28" s="208">
        <v>20.299999237060547</v>
      </c>
      <c r="D28" s="208">
        <v>20.299999237060547</v>
      </c>
      <c r="E28" s="208">
        <v>20.110000610351562</v>
      </c>
      <c r="F28" s="208">
        <v>20.209999084472656</v>
      </c>
      <c r="G28" s="208">
        <v>21.06999969482422</v>
      </c>
      <c r="H28" s="208">
        <v>22.049999237060547</v>
      </c>
      <c r="I28" s="208">
        <v>22.010000228881836</v>
      </c>
      <c r="J28" s="208">
        <v>25.09000015258789</v>
      </c>
      <c r="K28" s="208">
        <v>26.59000015258789</v>
      </c>
      <c r="L28" s="208">
        <v>26.260000228881836</v>
      </c>
      <c r="M28" s="208">
        <v>25.239999771118164</v>
      </c>
      <c r="N28" s="208">
        <v>26.309999465942383</v>
      </c>
      <c r="O28" s="208">
        <v>25.290000915527344</v>
      </c>
      <c r="P28" s="208">
        <v>23.020000457763672</v>
      </c>
      <c r="Q28" s="208">
        <v>22.84000015258789</v>
      </c>
      <c r="R28" s="208">
        <v>22.200000762939453</v>
      </c>
      <c r="S28" s="208">
        <v>21.6299991607666</v>
      </c>
      <c r="T28" s="208">
        <v>21.600000381469727</v>
      </c>
      <c r="U28" s="208">
        <v>21.670000076293945</v>
      </c>
      <c r="V28" s="208">
        <v>21.530000686645508</v>
      </c>
      <c r="W28" s="208">
        <v>21.3799991607666</v>
      </c>
      <c r="X28" s="208">
        <v>21.280000686645508</v>
      </c>
      <c r="Y28" s="208">
        <v>21.389999389648438</v>
      </c>
      <c r="Z28" s="215">
        <f t="shared" si="0"/>
        <v>22.47291660308838</v>
      </c>
      <c r="AA28" s="151">
        <v>27.979999542236328</v>
      </c>
      <c r="AB28" s="152" t="s">
        <v>346</v>
      </c>
      <c r="AC28" s="2">
        <v>26</v>
      </c>
      <c r="AD28" s="151">
        <v>19.889999389648438</v>
      </c>
      <c r="AE28" s="254" t="s">
        <v>246</v>
      </c>
      <c r="AF28" s="1"/>
    </row>
    <row r="29" spans="1:32" ht="11.25" customHeight="1">
      <c r="A29" s="216">
        <v>27</v>
      </c>
      <c r="B29" s="208">
        <v>21.270000457763672</v>
      </c>
      <c r="C29" s="208">
        <v>21.229999542236328</v>
      </c>
      <c r="D29" s="208">
        <v>21.239999771118164</v>
      </c>
      <c r="E29" s="208">
        <v>21.010000228881836</v>
      </c>
      <c r="F29" s="208">
        <v>21.049999237060547</v>
      </c>
      <c r="G29" s="208">
        <v>20.90999984741211</v>
      </c>
      <c r="H29" s="208">
        <v>20.65999984741211</v>
      </c>
      <c r="I29" s="208">
        <v>20.739999771118164</v>
      </c>
      <c r="J29" s="208">
        <v>20.93000030517578</v>
      </c>
      <c r="K29" s="208">
        <v>20.8700008392334</v>
      </c>
      <c r="L29" s="208">
        <v>21.559999465942383</v>
      </c>
      <c r="M29" s="208">
        <v>22.34000015258789</v>
      </c>
      <c r="N29" s="208">
        <v>22.479999542236328</v>
      </c>
      <c r="O29" s="208">
        <v>23.299999237060547</v>
      </c>
      <c r="P29" s="208">
        <v>23.440000534057617</v>
      </c>
      <c r="Q29" s="208">
        <v>23.219999313354492</v>
      </c>
      <c r="R29" s="208">
        <v>22.510000228881836</v>
      </c>
      <c r="S29" s="208">
        <v>21.56999969482422</v>
      </c>
      <c r="T29" s="208">
        <v>21.1299991607666</v>
      </c>
      <c r="U29" s="208">
        <v>21.329999923706055</v>
      </c>
      <c r="V29" s="208">
        <v>21.469999313354492</v>
      </c>
      <c r="W29" s="208">
        <v>20.93000030517578</v>
      </c>
      <c r="X29" s="208">
        <v>20.579999923706055</v>
      </c>
      <c r="Y29" s="208">
        <v>20.360000610351562</v>
      </c>
      <c r="Z29" s="215">
        <f t="shared" si="0"/>
        <v>21.50541655222575</v>
      </c>
      <c r="AA29" s="151">
        <v>24.3799991607666</v>
      </c>
      <c r="AB29" s="152" t="s">
        <v>347</v>
      </c>
      <c r="AC29" s="2">
        <v>27</v>
      </c>
      <c r="AD29" s="151">
        <v>20.110000610351562</v>
      </c>
      <c r="AE29" s="254" t="s">
        <v>81</v>
      </c>
      <c r="AF29" s="1"/>
    </row>
    <row r="30" spans="1:32" ht="11.25" customHeight="1">
      <c r="A30" s="216">
        <v>28</v>
      </c>
      <c r="B30" s="208">
        <v>20.239999771118164</v>
      </c>
      <c r="C30" s="208">
        <v>20.350000381469727</v>
      </c>
      <c r="D30" s="208">
        <v>20.520000457763672</v>
      </c>
      <c r="E30" s="208">
        <v>20.68000030517578</v>
      </c>
      <c r="F30" s="208">
        <v>20.850000381469727</v>
      </c>
      <c r="G30" s="208">
        <v>20.719999313354492</v>
      </c>
      <c r="H30" s="208">
        <v>20.989999771118164</v>
      </c>
      <c r="I30" s="208">
        <v>21.350000381469727</v>
      </c>
      <c r="J30" s="208">
        <v>21.040000915527344</v>
      </c>
      <c r="K30" s="208">
        <v>21.940000534057617</v>
      </c>
      <c r="L30" s="208">
        <v>22.06999969482422</v>
      </c>
      <c r="M30" s="208">
        <v>23.850000381469727</v>
      </c>
      <c r="N30" s="208">
        <v>24.440000534057617</v>
      </c>
      <c r="O30" s="208">
        <v>25.149999618530273</v>
      </c>
      <c r="P30" s="208">
        <v>23.229999542236328</v>
      </c>
      <c r="Q30" s="208">
        <v>22.40999984741211</v>
      </c>
      <c r="R30" s="208">
        <v>21.790000915527344</v>
      </c>
      <c r="S30" s="208">
        <v>21.600000381469727</v>
      </c>
      <c r="T30" s="208">
        <v>21</v>
      </c>
      <c r="U30" s="208">
        <v>20.639999389648438</v>
      </c>
      <c r="V30" s="208">
        <v>20.860000610351562</v>
      </c>
      <c r="W30" s="208">
        <v>20.829999923706055</v>
      </c>
      <c r="X30" s="208">
        <v>20.850000381469727</v>
      </c>
      <c r="Y30" s="208">
        <v>20.889999389648438</v>
      </c>
      <c r="Z30" s="215">
        <f t="shared" si="0"/>
        <v>21.5954167842865</v>
      </c>
      <c r="AA30" s="151">
        <v>25.170000076293945</v>
      </c>
      <c r="AB30" s="152" t="s">
        <v>348</v>
      </c>
      <c r="AC30" s="2">
        <v>28</v>
      </c>
      <c r="AD30" s="151">
        <v>20.030000686645508</v>
      </c>
      <c r="AE30" s="254" t="s">
        <v>349</v>
      </c>
      <c r="AF30" s="1"/>
    </row>
    <row r="31" spans="1:32" ht="11.25" customHeight="1">
      <c r="A31" s="216">
        <v>29</v>
      </c>
      <c r="B31" s="208">
        <v>20.799999237060547</v>
      </c>
      <c r="C31" s="208">
        <v>20.700000762939453</v>
      </c>
      <c r="D31" s="208">
        <v>20.350000381469727</v>
      </c>
      <c r="E31" s="208">
        <v>20.040000915527344</v>
      </c>
      <c r="F31" s="208">
        <v>19.850000381469727</v>
      </c>
      <c r="G31" s="208">
        <v>19.81999969482422</v>
      </c>
      <c r="H31" s="208">
        <v>19.649999618530273</v>
      </c>
      <c r="I31" s="208">
        <v>19.719999313354492</v>
      </c>
      <c r="J31" s="208">
        <v>20.3700008392334</v>
      </c>
      <c r="K31" s="208">
        <v>22.639999389648438</v>
      </c>
      <c r="L31" s="208">
        <v>24.270000457763672</v>
      </c>
      <c r="M31" s="208">
        <v>23.350000381469727</v>
      </c>
      <c r="N31" s="208">
        <v>22.739999771118164</v>
      </c>
      <c r="O31" s="208">
        <v>23.34000015258789</v>
      </c>
      <c r="P31" s="208">
        <v>23.110000610351562</v>
      </c>
      <c r="Q31" s="208">
        <v>21.799999237060547</v>
      </c>
      <c r="R31" s="208">
        <v>21.6200008392334</v>
      </c>
      <c r="S31" s="208">
        <v>21.010000228881836</v>
      </c>
      <c r="T31" s="208">
        <v>19.959999084472656</v>
      </c>
      <c r="U31" s="208">
        <v>20.06999969482422</v>
      </c>
      <c r="V31" s="208">
        <v>20.059999465942383</v>
      </c>
      <c r="W31" s="208">
        <v>19.639999389648438</v>
      </c>
      <c r="X31" s="208">
        <v>19.68000030517578</v>
      </c>
      <c r="Y31" s="208">
        <v>19.649999618530273</v>
      </c>
      <c r="Z31" s="215">
        <f t="shared" si="0"/>
        <v>21.009999990463257</v>
      </c>
      <c r="AA31" s="151">
        <v>24.6299991607666</v>
      </c>
      <c r="AB31" s="152" t="s">
        <v>350</v>
      </c>
      <c r="AC31" s="2">
        <v>29</v>
      </c>
      <c r="AD31" s="151">
        <v>19.459999084472656</v>
      </c>
      <c r="AE31" s="254" t="s">
        <v>144</v>
      </c>
      <c r="AF31" s="1"/>
    </row>
    <row r="32" spans="1:32" ht="11.25" customHeight="1">
      <c r="A32" s="216">
        <v>30</v>
      </c>
      <c r="B32" s="208">
        <v>19.579999923706055</v>
      </c>
      <c r="C32" s="208">
        <v>19.459999084472656</v>
      </c>
      <c r="D32" s="208">
        <v>19.600000381469727</v>
      </c>
      <c r="E32" s="208">
        <v>19.6299991607666</v>
      </c>
      <c r="F32" s="208">
        <v>19.93000030517578</v>
      </c>
      <c r="G32" s="208">
        <v>19.799999237060547</v>
      </c>
      <c r="H32" s="208">
        <v>19.700000762939453</v>
      </c>
      <c r="I32" s="208">
        <v>20.100000381469727</v>
      </c>
      <c r="J32" s="208">
        <v>21.149999618530273</v>
      </c>
      <c r="K32" s="208">
        <v>21.920000076293945</v>
      </c>
      <c r="L32" s="208">
        <v>22.139999389648438</v>
      </c>
      <c r="M32" s="208">
        <v>21.43000030517578</v>
      </c>
      <c r="N32" s="208">
        <v>21.299999237060547</v>
      </c>
      <c r="O32" s="208">
        <v>21.079999923706055</v>
      </c>
      <c r="P32" s="208">
        <v>20.469999313354492</v>
      </c>
      <c r="Q32" s="208">
        <v>20.40999984741211</v>
      </c>
      <c r="R32" s="208">
        <v>20.229999542236328</v>
      </c>
      <c r="S32" s="208">
        <v>20.15999984741211</v>
      </c>
      <c r="T32" s="208">
        <v>19.920000076293945</v>
      </c>
      <c r="U32" s="208">
        <v>19.709999084472656</v>
      </c>
      <c r="V32" s="208">
        <v>19.549999237060547</v>
      </c>
      <c r="W32" s="208">
        <v>19.479999542236328</v>
      </c>
      <c r="X32" s="208">
        <v>19.729999542236328</v>
      </c>
      <c r="Y32" s="208">
        <v>19.809999465942383</v>
      </c>
      <c r="Z32" s="215">
        <f t="shared" si="0"/>
        <v>20.262083053588867</v>
      </c>
      <c r="AA32" s="151">
        <v>23.3799991607666</v>
      </c>
      <c r="AB32" s="152" t="s">
        <v>351</v>
      </c>
      <c r="AC32" s="2">
        <v>30</v>
      </c>
      <c r="AD32" s="151">
        <v>19.34000015258789</v>
      </c>
      <c r="AE32" s="254" t="s">
        <v>352</v>
      </c>
      <c r="AF32" s="1"/>
    </row>
    <row r="33" spans="1:32" ht="11.25" customHeight="1">
      <c r="A33" s="216">
        <v>31</v>
      </c>
      <c r="B33" s="208">
        <v>20.110000610351562</v>
      </c>
      <c r="C33" s="208">
        <v>20.360000610351562</v>
      </c>
      <c r="D33" s="208">
        <v>20.110000610351562</v>
      </c>
      <c r="E33" s="208">
        <v>20.15999984741211</v>
      </c>
      <c r="F33" s="208">
        <v>19.899999618530273</v>
      </c>
      <c r="G33" s="208">
        <v>20.049999237060547</v>
      </c>
      <c r="H33" s="208">
        <v>20.200000762939453</v>
      </c>
      <c r="I33" s="208">
        <v>19.739999771118164</v>
      </c>
      <c r="J33" s="208">
        <v>19.790000915527344</v>
      </c>
      <c r="K33" s="208">
        <v>19.829999923706055</v>
      </c>
      <c r="L33" s="208">
        <v>20.059999465942383</v>
      </c>
      <c r="M33" s="208">
        <v>20.8700008392334</v>
      </c>
      <c r="N33" s="208">
        <v>22.25</v>
      </c>
      <c r="O33" s="208">
        <v>22.010000228881836</v>
      </c>
      <c r="P33" s="208">
        <v>20.950000762939453</v>
      </c>
      <c r="Q33" s="208">
        <v>20.969999313354492</v>
      </c>
      <c r="R33" s="208">
        <v>20.729999542236328</v>
      </c>
      <c r="S33" s="208">
        <v>19.93000030517578</v>
      </c>
      <c r="T33" s="208">
        <v>19.700000762939453</v>
      </c>
      <c r="U33" s="208">
        <v>19.280000686645508</v>
      </c>
      <c r="V33" s="208">
        <v>19.170000076293945</v>
      </c>
      <c r="W33" s="208">
        <v>18.799999237060547</v>
      </c>
      <c r="X33" s="208">
        <v>18.18000030517578</v>
      </c>
      <c r="Y33" s="208">
        <v>17.790000915527344</v>
      </c>
      <c r="Z33" s="215">
        <f t="shared" si="0"/>
        <v>20.039166847864788</v>
      </c>
      <c r="AA33" s="151">
        <v>23.479999542236328</v>
      </c>
      <c r="AB33" s="152" t="s">
        <v>339</v>
      </c>
      <c r="AC33" s="2">
        <v>31</v>
      </c>
      <c r="AD33" s="151">
        <v>17.690000534057617</v>
      </c>
      <c r="AE33" s="254" t="s">
        <v>39</v>
      </c>
      <c r="AF33" s="1"/>
    </row>
    <row r="34" spans="1:32" ht="15" customHeight="1">
      <c r="A34" s="217" t="s">
        <v>10</v>
      </c>
      <c r="B34" s="218">
        <f aca="true" t="shared" si="1" ref="B34:Q34">AVERAGE(B3:B33)</f>
        <v>20.22967738489951</v>
      </c>
      <c r="C34" s="218">
        <f t="shared" si="1"/>
        <v>20.18129044194375</v>
      </c>
      <c r="D34" s="218">
        <f t="shared" si="1"/>
        <v>20.216451583370084</v>
      </c>
      <c r="E34" s="218">
        <f t="shared" si="1"/>
        <v>20.08645159198392</v>
      </c>
      <c r="F34" s="218">
        <f t="shared" si="1"/>
        <v>20.060967568428286</v>
      </c>
      <c r="G34" s="218">
        <f t="shared" si="1"/>
        <v>20.422257884856194</v>
      </c>
      <c r="H34" s="218">
        <f t="shared" si="1"/>
        <v>21.11903227529218</v>
      </c>
      <c r="I34" s="218">
        <f t="shared" si="1"/>
        <v>21.945161327239006</v>
      </c>
      <c r="J34" s="218">
        <f t="shared" si="1"/>
        <v>22.70258060578377</v>
      </c>
      <c r="K34" s="218">
        <f t="shared" si="1"/>
        <v>23.42516130016696</v>
      </c>
      <c r="L34" s="218">
        <f t="shared" si="1"/>
        <v>23.60870958143665</v>
      </c>
      <c r="M34" s="218">
        <f t="shared" si="1"/>
        <v>23.887742011777817</v>
      </c>
      <c r="N34" s="218">
        <f t="shared" si="1"/>
        <v>23.96967746365455</v>
      </c>
      <c r="O34" s="218">
        <f t="shared" si="1"/>
        <v>23.776129076557776</v>
      </c>
      <c r="P34" s="218">
        <f t="shared" si="1"/>
        <v>23.331935390349358</v>
      </c>
      <c r="Q34" s="218">
        <f t="shared" si="1"/>
        <v>22.60483858662267</v>
      </c>
      <c r="R34" s="218">
        <f>AVERAGE(R3:R33)</f>
        <v>21.910967734552198</v>
      </c>
      <c r="S34" s="218">
        <f aca="true" t="shared" si="2" ref="S34:Y34">AVERAGE(S3:S33)</f>
        <v>21.32064517851799</v>
      </c>
      <c r="T34" s="218">
        <f t="shared" si="2"/>
        <v>20.78806452597341</v>
      </c>
      <c r="U34" s="218">
        <f t="shared" si="2"/>
        <v>20.651935577392578</v>
      </c>
      <c r="V34" s="218">
        <f t="shared" si="2"/>
        <v>20.524838785971365</v>
      </c>
      <c r="W34" s="218">
        <f t="shared" si="2"/>
        <v>20.379999899095104</v>
      </c>
      <c r="X34" s="218">
        <f t="shared" si="2"/>
        <v>20.24387095051427</v>
      </c>
      <c r="Y34" s="218">
        <f t="shared" si="2"/>
        <v>20.127419317922286</v>
      </c>
      <c r="Z34" s="218">
        <f>AVERAGE(B3:Y33)</f>
        <v>21.563158585179238</v>
      </c>
      <c r="AA34" s="219">
        <f>(AVERAGE(最高))</f>
        <v>25.77612913808515</v>
      </c>
      <c r="AB34" s="220"/>
      <c r="AC34" s="221"/>
      <c r="AD34" s="219">
        <f>(AVERAGE(最低))</f>
        <v>18.827742053616433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17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2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33.650001525878906</v>
      </c>
      <c r="C46" s="3">
        <v>4</v>
      </c>
      <c r="D46" s="159" t="s">
        <v>320</v>
      </c>
      <c r="E46" s="198"/>
      <c r="F46" s="156"/>
      <c r="G46" s="157">
        <f>MIN(最低)</f>
        <v>14.649999618530273</v>
      </c>
      <c r="H46" s="3">
        <v>19</v>
      </c>
      <c r="I46" s="256" t="s">
        <v>252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9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17.239999771118164</v>
      </c>
      <c r="C3" s="208">
        <v>17.34000015258789</v>
      </c>
      <c r="D3" s="208">
        <v>16.65999984741211</v>
      </c>
      <c r="E3" s="208">
        <v>16.559999465942383</v>
      </c>
      <c r="F3" s="208">
        <v>16.06999969482422</v>
      </c>
      <c r="G3" s="208">
        <v>16.559999465942383</v>
      </c>
      <c r="H3" s="208">
        <v>17.729999542236328</v>
      </c>
      <c r="I3" s="208">
        <v>21.270000457763672</v>
      </c>
      <c r="J3" s="208">
        <v>24.610000610351562</v>
      </c>
      <c r="K3" s="208">
        <v>25.299999237060547</v>
      </c>
      <c r="L3" s="208">
        <v>24.420000076293945</v>
      </c>
      <c r="M3" s="208">
        <v>24.639999389648438</v>
      </c>
      <c r="N3" s="208">
        <v>23.920000076293945</v>
      </c>
      <c r="O3" s="208">
        <v>23.93000030517578</v>
      </c>
      <c r="P3" s="208">
        <v>22.75</v>
      </c>
      <c r="Q3" s="208">
        <v>21.1299991607666</v>
      </c>
      <c r="R3" s="208">
        <v>20.40999984741211</v>
      </c>
      <c r="S3" s="208">
        <v>19.600000381469727</v>
      </c>
      <c r="T3" s="208">
        <v>18.6200008392334</v>
      </c>
      <c r="U3" s="208">
        <v>19.520000457763672</v>
      </c>
      <c r="V3" s="208">
        <v>18.56999969482422</v>
      </c>
      <c r="W3" s="208">
        <v>17.6200008392334</v>
      </c>
      <c r="X3" s="208">
        <v>17.360000610351562</v>
      </c>
      <c r="Y3" s="208">
        <v>16.110000610351562</v>
      </c>
      <c r="Z3" s="215">
        <f aca="true" t="shared" si="0" ref="Z3:Z32">AVERAGE(B3:Y3)</f>
        <v>19.914166688919067</v>
      </c>
      <c r="AA3" s="151">
        <v>25.90999984741211</v>
      </c>
      <c r="AB3" s="152" t="s">
        <v>353</v>
      </c>
      <c r="AC3" s="2">
        <v>1</v>
      </c>
      <c r="AD3" s="151">
        <v>15.59000015258789</v>
      </c>
      <c r="AE3" s="254" t="s">
        <v>233</v>
      </c>
      <c r="AF3" s="1"/>
    </row>
    <row r="4" spans="1:32" ht="11.25" customHeight="1">
      <c r="A4" s="216">
        <v>2</v>
      </c>
      <c r="B4" s="208">
        <v>15.729999542236328</v>
      </c>
      <c r="C4" s="208">
        <v>15.1899995803833</v>
      </c>
      <c r="D4" s="208">
        <v>15.140000343322754</v>
      </c>
      <c r="E4" s="208">
        <v>15.100000381469727</v>
      </c>
      <c r="F4" s="208">
        <v>14.8100004196167</v>
      </c>
      <c r="G4" s="208">
        <v>15.6899995803833</v>
      </c>
      <c r="H4" s="208">
        <v>18.1299991607666</v>
      </c>
      <c r="I4" s="208">
        <v>20.780000686645508</v>
      </c>
      <c r="J4" s="208">
        <v>22.6200008392334</v>
      </c>
      <c r="K4" s="208">
        <v>24.549999237060547</v>
      </c>
      <c r="L4" s="208">
        <v>25.15999984741211</v>
      </c>
      <c r="M4" s="208">
        <v>24.690000534057617</v>
      </c>
      <c r="N4" s="208">
        <v>24.059999465942383</v>
      </c>
      <c r="O4" s="208">
        <v>21.959999084472656</v>
      </c>
      <c r="P4" s="208">
        <v>21.25</v>
      </c>
      <c r="Q4" s="208">
        <v>21.040000915527344</v>
      </c>
      <c r="R4" s="208">
        <v>20.18000030517578</v>
      </c>
      <c r="S4" s="209">
        <v>19.670000076293945</v>
      </c>
      <c r="T4" s="208">
        <v>18.100000381469727</v>
      </c>
      <c r="U4" s="208">
        <v>18.09000015258789</v>
      </c>
      <c r="V4" s="208">
        <v>17.959999084472656</v>
      </c>
      <c r="W4" s="208">
        <v>17.75</v>
      </c>
      <c r="X4" s="208">
        <v>17.579999923706055</v>
      </c>
      <c r="Y4" s="208">
        <v>17.200000762939453</v>
      </c>
      <c r="Z4" s="215">
        <f t="shared" si="0"/>
        <v>19.267916679382324</v>
      </c>
      <c r="AA4" s="151">
        <v>26.219999313354492</v>
      </c>
      <c r="AB4" s="152" t="s">
        <v>354</v>
      </c>
      <c r="AC4" s="2">
        <v>2</v>
      </c>
      <c r="AD4" s="151">
        <v>14.75</v>
      </c>
      <c r="AE4" s="254" t="s">
        <v>323</v>
      </c>
      <c r="AF4" s="1"/>
    </row>
    <row r="5" spans="1:32" ht="11.25" customHeight="1">
      <c r="A5" s="216">
        <v>3</v>
      </c>
      <c r="B5" s="208">
        <v>16.59000015258789</v>
      </c>
      <c r="C5" s="208">
        <v>16.6299991607666</v>
      </c>
      <c r="D5" s="208">
        <v>17.149999618530273</v>
      </c>
      <c r="E5" s="208">
        <v>17.329999923706055</v>
      </c>
      <c r="F5" s="208">
        <v>18.860000610351562</v>
      </c>
      <c r="G5" s="208">
        <v>19.15999984741211</v>
      </c>
      <c r="H5" s="208">
        <v>19.5</v>
      </c>
      <c r="I5" s="208">
        <v>20.920000076293945</v>
      </c>
      <c r="J5" s="208">
        <v>21.09000015258789</v>
      </c>
      <c r="K5" s="208">
        <v>22.639999389648438</v>
      </c>
      <c r="L5" s="208">
        <v>23.190000534057617</v>
      </c>
      <c r="M5" s="208">
        <v>22.6200008392334</v>
      </c>
      <c r="N5" s="208">
        <v>21.979999542236328</v>
      </c>
      <c r="O5" s="208">
        <v>21.6299991607666</v>
      </c>
      <c r="P5" s="208">
        <v>20.790000915527344</v>
      </c>
      <c r="Q5" s="208">
        <v>19.639999389648438</v>
      </c>
      <c r="R5" s="208">
        <v>19.06999969482422</v>
      </c>
      <c r="S5" s="208">
        <v>19.149999618530273</v>
      </c>
      <c r="T5" s="208">
        <v>18.799999237060547</v>
      </c>
      <c r="U5" s="208">
        <v>18.809999465942383</v>
      </c>
      <c r="V5" s="208">
        <v>18.639999389648438</v>
      </c>
      <c r="W5" s="208">
        <v>18.790000915527344</v>
      </c>
      <c r="X5" s="208">
        <v>19</v>
      </c>
      <c r="Y5" s="208">
        <v>18.8700008392334</v>
      </c>
      <c r="Z5" s="215">
        <f t="shared" si="0"/>
        <v>19.61874993642171</v>
      </c>
      <c r="AA5" s="151">
        <v>23.34000015258789</v>
      </c>
      <c r="AB5" s="152" t="s">
        <v>355</v>
      </c>
      <c r="AC5" s="2">
        <v>3</v>
      </c>
      <c r="AD5" s="151">
        <v>16.350000381469727</v>
      </c>
      <c r="AE5" s="254" t="s">
        <v>356</v>
      </c>
      <c r="AF5" s="1"/>
    </row>
    <row r="6" spans="1:32" ht="11.25" customHeight="1">
      <c r="A6" s="216">
        <v>4</v>
      </c>
      <c r="B6" s="208">
        <v>18.850000381469727</v>
      </c>
      <c r="C6" s="208">
        <v>18.670000076293945</v>
      </c>
      <c r="D6" s="208">
        <v>18.510000228881836</v>
      </c>
      <c r="E6" s="208">
        <v>18.520000457763672</v>
      </c>
      <c r="F6" s="208">
        <v>18.489999771118164</v>
      </c>
      <c r="G6" s="208">
        <v>18.43000030517578</v>
      </c>
      <c r="H6" s="208">
        <v>18.549999237060547</v>
      </c>
      <c r="I6" s="208">
        <v>19.079999923706055</v>
      </c>
      <c r="J6" s="208">
        <v>19.18000030517578</v>
      </c>
      <c r="K6" s="208">
        <v>18.6200008392334</v>
      </c>
      <c r="L6" s="208">
        <v>18.729999542236328</v>
      </c>
      <c r="M6" s="208">
        <v>18.600000381469727</v>
      </c>
      <c r="N6" s="208">
        <v>18.309999465942383</v>
      </c>
      <c r="O6" s="208">
        <v>18.93000030517578</v>
      </c>
      <c r="P6" s="208">
        <v>19.110000610351562</v>
      </c>
      <c r="Q6" s="208">
        <v>19.709999084472656</v>
      </c>
      <c r="R6" s="208">
        <v>19.479999542236328</v>
      </c>
      <c r="S6" s="208">
        <v>19.1200008392334</v>
      </c>
      <c r="T6" s="208">
        <v>18.780000686645508</v>
      </c>
      <c r="U6" s="208">
        <v>18.329999923706055</v>
      </c>
      <c r="V6" s="208">
        <v>18.139999389648438</v>
      </c>
      <c r="W6" s="208">
        <v>17.989999771118164</v>
      </c>
      <c r="X6" s="208">
        <v>17.65999984741211</v>
      </c>
      <c r="Y6" s="208">
        <v>16.989999771118164</v>
      </c>
      <c r="Z6" s="215">
        <f t="shared" si="0"/>
        <v>18.61583336194356</v>
      </c>
      <c r="AA6" s="151">
        <v>19.979999542236328</v>
      </c>
      <c r="AB6" s="152" t="s">
        <v>357</v>
      </c>
      <c r="AC6" s="2">
        <v>4</v>
      </c>
      <c r="AD6" s="151">
        <v>16.959999084472656</v>
      </c>
      <c r="AE6" s="254" t="s">
        <v>358</v>
      </c>
      <c r="AF6" s="1"/>
    </row>
    <row r="7" spans="1:32" ht="11.25" customHeight="1">
      <c r="A7" s="216">
        <v>5</v>
      </c>
      <c r="B7" s="208">
        <v>17.239999771118164</v>
      </c>
      <c r="C7" s="208">
        <v>17.389999389648438</v>
      </c>
      <c r="D7" s="208">
        <v>17.149999618530273</v>
      </c>
      <c r="E7" s="208">
        <v>16.850000381469727</v>
      </c>
      <c r="F7" s="208">
        <v>16.260000228881836</v>
      </c>
      <c r="G7" s="208">
        <v>16.200000762939453</v>
      </c>
      <c r="H7" s="208">
        <v>17.280000686645508</v>
      </c>
      <c r="I7" s="208">
        <v>19.549999237060547</v>
      </c>
      <c r="J7" s="208">
        <v>19.520000457763672</v>
      </c>
      <c r="K7" s="208">
        <v>20.020000457763672</v>
      </c>
      <c r="L7" s="208">
        <v>20.059999465942383</v>
      </c>
      <c r="M7" s="208">
        <v>20.469999313354492</v>
      </c>
      <c r="N7" s="208">
        <v>19.75</v>
      </c>
      <c r="O7" s="208">
        <v>19.829999923706055</v>
      </c>
      <c r="P7" s="208">
        <v>19.920000076293945</v>
      </c>
      <c r="Q7" s="208">
        <v>19.3799991607666</v>
      </c>
      <c r="R7" s="208">
        <v>18.59000015258789</v>
      </c>
      <c r="S7" s="208">
        <v>18.25</v>
      </c>
      <c r="T7" s="208">
        <v>18.09000015258789</v>
      </c>
      <c r="U7" s="208">
        <v>17.920000076293945</v>
      </c>
      <c r="V7" s="208">
        <v>17.75</v>
      </c>
      <c r="W7" s="208">
        <v>17.709999084472656</v>
      </c>
      <c r="X7" s="208">
        <v>17.56999969482422</v>
      </c>
      <c r="Y7" s="208">
        <v>17.31999969482422</v>
      </c>
      <c r="Z7" s="215">
        <f t="shared" si="0"/>
        <v>18.33624990781148</v>
      </c>
      <c r="AA7" s="151">
        <v>21.950000762939453</v>
      </c>
      <c r="AB7" s="152" t="s">
        <v>111</v>
      </c>
      <c r="AC7" s="2">
        <v>5</v>
      </c>
      <c r="AD7" s="151">
        <v>15.40999984741211</v>
      </c>
      <c r="AE7" s="254" t="s">
        <v>125</v>
      </c>
      <c r="AF7" s="1"/>
    </row>
    <row r="8" spans="1:32" ht="11.25" customHeight="1">
      <c r="A8" s="216">
        <v>6</v>
      </c>
      <c r="B8" s="208">
        <v>17.219999313354492</v>
      </c>
      <c r="C8" s="208">
        <v>17.139999389648438</v>
      </c>
      <c r="D8" s="208">
        <v>16.920000076293945</v>
      </c>
      <c r="E8" s="208">
        <v>16.850000381469727</v>
      </c>
      <c r="F8" s="208">
        <v>16.760000228881836</v>
      </c>
      <c r="G8" s="208">
        <v>16.899999618530273</v>
      </c>
      <c r="H8" s="208">
        <v>17.209999084472656</v>
      </c>
      <c r="I8" s="208">
        <v>17.8799991607666</v>
      </c>
      <c r="J8" s="208">
        <v>18.780000686645508</v>
      </c>
      <c r="K8" s="208">
        <v>18.81999969482422</v>
      </c>
      <c r="L8" s="208">
        <v>19.43000030517578</v>
      </c>
      <c r="M8" s="208">
        <v>18.8700008392334</v>
      </c>
      <c r="N8" s="208">
        <v>19.1299991607666</v>
      </c>
      <c r="O8" s="208">
        <v>18.459999084472656</v>
      </c>
      <c r="P8" s="208">
        <v>18.260000228881836</v>
      </c>
      <c r="Q8" s="208">
        <v>18.040000915527344</v>
      </c>
      <c r="R8" s="208">
        <v>17.700000762939453</v>
      </c>
      <c r="S8" s="208">
        <v>17.25</v>
      </c>
      <c r="T8" s="208">
        <v>17.100000381469727</v>
      </c>
      <c r="U8" s="208">
        <v>17.010000228881836</v>
      </c>
      <c r="V8" s="208">
        <v>16.549999237060547</v>
      </c>
      <c r="W8" s="208">
        <v>17.030000686645508</v>
      </c>
      <c r="X8" s="208">
        <v>17.040000915527344</v>
      </c>
      <c r="Y8" s="208">
        <v>16.799999237060547</v>
      </c>
      <c r="Z8" s="215">
        <f t="shared" si="0"/>
        <v>17.631249984105427</v>
      </c>
      <c r="AA8" s="151">
        <v>20.030000686645508</v>
      </c>
      <c r="AB8" s="152" t="s">
        <v>359</v>
      </c>
      <c r="AC8" s="2">
        <v>6</v>
      </c>
      <c r="AD8" s="151">
        <v>16.399999618530273</v>
      </c>
      <c r="AE8" s="254" t="s">
        <v>133</v>
      </c>
      <c r="AF8" s="1"/>
    </row>
    <row r="9" spans="1:32" ht="11.25" customHeight="1">
      <c r="A9" s="216">
        <v>7</v>
      </c>
      <c r="B9" s="208">
        <v>16.280000686645508</v>
      </c>
      <c r="C9" s="208">
        <v>16.420000076293945</v>
      </c>
      <c r="D9" s="208">
        <v>16.639999389648438</v>
      </c>
      <c r="E9" s="208">
        <v>16.600000381469727</v>
      </c>
      <c r="F9" s="208">
        <v>16.829999923706055</v>
      </c>
      <c r="G9" s="208">
        <v>17.290000915527344</v>
      </c>
      <c r="H9" s="208">
        <v>18.219999313354492</v>
      </c>
      <c r="I9" s="208">
        <v>18.700000762939453</v>
      </c>
      <c r="J9" s="208">
        <v>19.5</v>
      </c>
      <c r="K9" s="208">
        <v>19.790000915527344</v>
      </c>
      <c r="L9" s="208">
        <v>20.25</v>
      </c>
      <c r="M9" s="208">
        <v>21.920000076293945</v>
      </c>
      <c r="N9" s="208">
        <v>22.780000686645508</v>
      </c>
      <c r="O9" s="208">
        <v>22.950000762939453</v>
      </c>
      <c r="P9" s="208">
        <v>21.979999542236328</v>
      </c>
      <c r="Q9" s="208">
        <v>21.56999969482422</v>
      </c>
      <c r="R9" s="208">
        <v>20.860000610351562</v>
      </c>
      <c r="S9" s="208">
        <v>20.1299991607666</v>
      </c>
      <c r="T9" s="208">
        <v>20.139999389648438</v>
      </c>
      <c r="U9" s="208">
        <v>20.25</v>
      </c>
      <c r="V9" s="208">
        <v>20.309999465942383</v>
      </c>
      <c r="W9" s="208">
        <v>20.31999969482422</v>
      </c>
      <c r="X9" s="208">
        <v>20.190000534057617</v>
      </c>
      <c r="Y9" s="208">
        <v>19.780000686645508</v>
      </c>
      <c r="Z9" s="215">
        <f t="shared" si="0"/>
        <v>19.570833444595337</v>
      </c>
      <c r="AA9" s="151">
        <v>24.170000076293945</v>
      </c>
      <c r="AB9" s="152" t="s">
        <v>201</v>
      </c>
      <c r="AC9" s="2">
        <v>7</v>
      </c>
      <c r="AD9" s="151">
        <v>16.170000076293945</v>
      </c>
      <c r="AE9" s="254" t="s">
        <v>360</v>
      </c>
      <c r="AF9" s="1"/>
    </row>
    <row r="10" spans="1:32" ht="11.25" customHeight="1">
      <c r="A10" s="216">
        <v>8</v>
      </c>
      <c r="B10" s="208">
        <v>19.34000015258789</v>
      </c>
      <c r="C10" s="208">
        <v>19.40999984741211</v>
      </c>
      <c r="D10" s="208">
        <v>18.920000076293945</v>
      </c>
      <c r="E10" s="208">
        <v>19.110000610351562</v>
      </c>
      <c r="F10" s="208">
        <v>18.770000457763672</v>
      </c>
      <c r="G10" s="208">
        <v>19.110000610351562</v>
      </c>
      <c r="H10" s="208">
        <v>21.389999389648438</v>
      </c>
      <c r="I10" s="208">
        <v>23.31999969482422</v>
      </c>
      <c r="J10" s="208">
        <v>23.670000076293945</v>
      </c>
      <c r="K10" s="208">
        <v>24.43000030517578</v>
      </c>
      <c r="L10" s="208">
        <v>24.790000915527344</v>
      </c>
      <c r="M10" s="208">
        <v>25.479999542236328</v>
      </c>
      <c r="N10" s="208">
        <v>26.1299991607666</v>
      </c>
      <c r="O10" s="208">
        <v>25.40999984741211</v>
      </c>
      <c r="P10" s="208">
        <v>24.670000076293945</v>
      </c>
      <c r="Q10" s="208">
        <v>23.1299991607666</v>
      </c>
      <c r="R10" s="208">
        <v>22.540000915527344</v>
      </c>
      <c r="S10" s="208">
        <v>22.350000381469727</v>
      </c>
      <c r="T10" s="208">
        <v>22.649999618530273</v>
      </c>
      <c r="U10" s="208">
        <v>22.75</v>
      </c>
      <c r="V10" s="208">
        <v>23.030000686645508</v>
      </c>
      <c r="W10" s="208">
        <v>23.329999923706055</v>
      </c>
      <c r="X10" s="208">
        <v>23.270000457763672</v>
      </c>
      <c r="Y10" s="208">
        <v>23.399999618530273</v>
      </c>
      <c r="Z10" s="215">
        <f t="shared" si="0"/>
        <v>22.516666730244953</v>
      </c>
      <c r="AA10" s="151">
        <v>26.270000457763672</v>
      </c>
      <c r="AB10" s="152" t="s">
        <v>361</v>
      </c>
      <c r="AC10" s="2">
        <v>8</v>
      </c>
      <c r="AD10" s="151">
        <v>18.610000610351562</v>
      </c>
      <c r="AE10" s="254" t="s">
        <v>362</v>
      </c>
      <c r="AF10" s="1"/>
    </row>
    <row r="11" spans="1:32" ht="11.25" customHeight="1">
      <c r="A11" s="216">
        <v>9</v>
      </c>
      <c r="B11" s="208">
        <v>23.31999969482422</v>
      </c>
      <c r="C11" s="208">
        <v>23.290000915527344</v>
      </c>
      <c r="D11" s="208">
        <v>23.309999465942383</v>
      </c>
      <c r="E11" s="208">
        <v>23.260000228881836</v>
      </c>
      <c r="F11" s="208">
        <v>23.229999542236328</v>
      </c>
      <c r="G11" s="208">
        <v>23.049999237060547</v>
      </c>
      <c r="H11" s="208">
        <v>23.049999237060547</v>
      </c>
      <c r="I11" s="208">
        <v>23.100000381469727</v>
      </c>
      <c r="J11" s="208">
        <v>23.260000228881836</v>
      </c>
      <c r="K11" s="208">
        <v>23.290000915527344</v>
      </c>
      <c r="L11" s="208">
        <v>23.440000534057617</v>
      </c>
      <c r="M11" s="208">
        <v>23.170000076293945</v>
      </c>
      <c r="N11" s="208">
        <v>23.219999313354492</v>
      </c>
      <c r="O11" s="208">
        <v>23.239999771118164</v>
      </c>
      <c r="P11" s="208">
        <v>23.290000915527344</v>
      </c>
      <c r="Q11" s="208">
        <v>23.34000015258789</v>
      </c>
      <c r="R11" s="208">
        <v>23.34000015258789</v>
      </c>
      <c r="S11" s="208">
        <v>23.219999313354492</v>
      </c>
      <c r="T11" s="208">
        <v>23.18000030517578</v>
      </c>
      <c r="U11" s="208">
        <v>23.139999389648438</v>
      </c>
      <c r="V11" s="208">
        <v>23.15999984741211</v>
      </c>
      <c r="W11" s="208">
        <v>23.100000381469727</v>
      </c>
      <c r="X11" s="208">
        <v>23.1200008392334</v>
      </c>
      <c r="Y11" s="208">
        <v>23.09000015258789</v>
      </c>
      <c r="Z11" s="215">
        <f t="shared" si="0"/>
        <v>23.21708337465922</v>
      </c>
      <c r="AA11" s="151">
        <v>23.56999969482422</v>
      </c>
      <c r="AB11" s="152" t="s">
        <v>363</v>
      </c>
      <c r="AC11" s="2">
        <v>9</v>
      </c>
      <c r="AD11" s="151">
        <v>22.950000762939453</v>
      </c>
      <c r="AE11" s="254" t="s">
        <v>364</v>
      </c>
      <c r="AF11" s="1"/>
    </row>
    <row r="12" spans="1:32" ht="11.25" customHeight="1">
      <c r="A12" s="224">
        <v>10</v>
      </c>
      <c r="B12" s="210">
        <v>23.020000457763672</v>
      </c>
      <c r="C12" s="210">
        <v>23.1299991607666</v>
      </c>
      <c r="D12" s="210">
        <v>23.100000381469727</v>
      </c>
      <c r="E12" s="210">
        <v>23.110000610351562</v>
      </c>
      <c r="F12" s="210">
        <v>23.079999923706055</v>
      </c>
      <c r="G12" s="210">
        <v>23.100000381469727</v>
      </c>
      <c r="H12" s="210">
        <v>23.219999313354492</v>
      </c>
      <c r="I12" s="210">
        <v>23.290000915527344</v>
      </c>
      <c r="J12" s="210">
        <v>23.25</v>
      </c>
      <c r="K12" s="210">
        <v>23.280000686645508</v>
      </c>
      <c r="L12" s="210">
        <v>23.280000686645508</v>
      </c>
      <c r="M12" s="210">
        <v>23.3799991607666</v>
      </c>
      <c r="N12" s="210">
        <v>23.309999465942383</v>
      </c>
      <c r="O12" s="210">
        <v>23.100000381469727</v>
      </c>
      <c r="P12" s="210">
        <v>22.979999542236328</v>
      </c>
      <c r="Q12" s="210">
        <v>23.059999465942383</v>
      </c>
      <c r="R12" s="210">
        <v>23.100000381469727</v>
      </c>
      <c r="S12" s="210">
        <v>23.079999923706055</v>
      </c>
      <c r="T12" s="210">
        <v>23.010000228881836</v>
      </c>
      <c r="U12" s="210">
        <v>23.09000015258789</v>
      </c>
      <c r="V12" s="210">
        <v>23.06999969482422</v>
      </c>
      <c r="W12" s="210">
        <v>22.969999313354492</v>
      </c>
      <c r="X12" s="210">
        <v>23.020000457763672</v>
      </c>
      <c r="Y12" s="210">
        <v>23.100000381469727</v>
      </c>
      <c r="Z12" s="225">
        <f t="shared" si="0"/>
        <v>23.130416711171467</v>
      </c>
      <c r="AA12" s="157">
        <v>23.479999542236328</v>
      </c>
      <c r="AB12" s="211" t="s">
        <v>365</v>
      </c>
      <c r="AC12" s="212">
        <v>10</v>
      </c>
      <c r="AD12" s="157">
        <v>22.889999389648438</v>
      </c>
      <c r="AE12" s="255" t="s">
        <v>366</v>
      </c>
      <c r="AF12" s="1"/>
    </row>
    <row r="13" spans="1:32" ht="11.25" customHeight="1">
      <c r="A13" s="216">
        <v>11</v>
      </c>
      <c r="B13" s="208">
        <v>22.969999313354492</v>
      </c>
      <c r="C13" s="208">
        <v>22.899999618530273</v>
      </c>
      <c r="D13" s="208">
        <v>22.860000610351562</v>
      </c>
      <c r="E13" s="208">
        <v>22.860000610351562</v>
      </c>
      <c r="F13" s="208">
        <v>22.899999618530273</v>
      </c>
      <c r="G13" s="208">
        <v>22.200000762939453</v>
      </c>
      <c r="H13" s="208">
        <v>22</v>
      </c>
      <c r="I13" s="208">
        <v>22.649999618530273</v>
      </c>
      <c r="J13" s="208">
        <v>22.829999923706055</v>
      </c>
      <c r="K13" s="208">
        <v>22.75</v>
      </c>
      <c r="L13" s="208">
        <v>22.540000915527344</v>
      </c>
      <c r="M13" s="208">
        <v>22.700000762939453</v>
      </c>
      <c r="N13" s="208">
        <v>22.709999084472656</v>
      </c>
      <c r="O13" s="208">
        <v>22.489999771118164</v>
      </c>
      <c r="P13" s="208">
        <v>22.209999084472656</v>
      </c>
      <c r="Q13" s="208">
        <v>22.170000076293945</v>
      </c>
      <c r="R13" s="208">
        <v>22.190000534057617</v>
      </c>
      <c r="S13" s="208">
        <v>22.93000030517578</v>
      </c>
      <c r="T13" s="208">
        <v>23.09000015258789</v>
      </c>
      <c r="U13" s="208">
        <v>22.90999984741211</v>
      </c>
      <c r="V13" s="208">
        <v>22.8700008392334</v>
      </c>
      <c r="W13" s="208">
        <v>22.639999389648438</v>
      </c>
      <c r="X13" s="208">
        <v>22.68000030517578</v>
      </c>
      <c r="Y13" s="208">
        <v>22.81999969482422</v>
      </c>
      <c r="Z13" s="215">
        <f t="shared" si="0"/>
        <v>22.66125003496806</v>
      </c>
      <c r="AA13" s="151">
        <v>23.209999084472656</v>
      </c>
      <c r="AB13" s="152" t="s">
        <v>367</v>
      </c>
      <c r="AC13" s="2">
        <v>11</v>
      </c>
      <c r="AD13" s="151">
        <v>21.860000610351562</v>
      </c>
      <c r="AE13" s="254" t="s">
        <v>368</v>
      </c>
      <c r="AF13" s="1"/>
    </row>
    <row r="14" spans="1:32" ht="11.25" customHeight="1">
      <c r="A14" s="216">
        <v>12</v>
      </c>
      <c r="B14" s="208">
        <v>22.479999542236328</v>
      </c>
      <c r="C14" s="208">
        <v>22.40999984741211</v>
      </c>
      <c r="D14" s="208">
        <v>21.100000381469727</v>
      </c>
      <c r="E14" s="208">
        <v>20.809999465942383</v>
      </c>
      <c r="F14" s="208">
        <v>20.670000076293945</v>
      </c>
      <c r="G14" s="208">
        <v>20.059999465942383</v>
      </c>
      <c r="H14" s="208">
        <v>21.270000457763672</v>
      </c>
      <c r="I14" s="208">
        <v>22.639999389648438</v>
      </c>
      <c r="J14" s="208">
        <v>24.40999984741211</v>
      </c>
      <c r="K14" s="208">
        <v>26.639999389648438</v>
      </c>
      <c r="L14" s="208">
        <v>27.110000610351562</v>
      </c>
      <c r="M14" s="208">
        <v>27.040000915527344</v>
      </c>
      <c r="N14" s="208">
        <v>26.270000457763672</v>
      </c>
      <c r="O14" s="208">
        <v>24.979999542236328</v>
      </c>
      <c r="P14" s="208">
        <v>26.079999923706055</v>
      </c>
      <c r="Q14" s="208">
        <v>23.809999465942383</v>
      </c>
      <c r="R14" s="208">
        <v>22.719999313354492</v>
      </c>
      <c r="S14" s="208">
        <v>21.219999313354492</v>
      </c>
      <c r="T14" s="208">
        <v>20.68000030517578</v>
      </c>
      <c r="U14" s="208">
        <v>20.18000030517578</v>
      </c>
      <c r="V14" s="208">
        <v>19.93000030517578</v>
      </c>
      <c r="W14" s="208">
        <v>19.760000228881836</v>
      </c>
      <c r="X14" s="208">
        <v>19.979999542236328</v>
      </c>
      <c r="Y14" s="208">
        <v>20.450000762939453</v>
      </c>
      <c r="Z14" s="215">
        <f t="shared" si="0"/>
        <v>22.612499952316284</v>
      </c>
      <c r="AA14" s="151">
        <v>28.139999389648438</v>
      </c>
      <c r="AB14" s="152" t="s">
        <v>369</v>
      </c>
      <c r="AC14" s="2">
        <v>12</v>
      </c>
      <c r="AD14" s="151">
        <v>19.579999923706055</v>
      </c>
      <c r="AE14" s="254" t="s">
        <v>370</v>
      </c>
      <c r="AF14" s="1"/>
    </row>
    <row r="15" spans="1:32" ht="11.25" customHeight="1">
      <c r="A15" s="216">
        <v>13</v>
      </c>
      <c r="B15" s="208">
        <v>20.290000915527344</v>
      </c>
      <c r="C15" s="208">
        <v>20.65999984741211</v>
      </c>
      <c r="D15" s="208">
        <v>20.149999618530273</v>
      </c>
      <c r="E15" s="208">
        <v>19.729999542236328</v>
      </c>
      <c r="F15" s="208">
        <v>19.100000381469727</v>
      </c>
      <c r="G15" s="208">
        <v>20.40999984741211</v>
      </c>
      <c r="H15" s="208">
        <v>21.299999237060547</v>
      </c>
      <c r="I15" s="208">
        <v>22</v>
      </c>
      <c r="J15" s="208">
        <v>22.59000015258789</v>
      </c>
      <c r="K15" s="208">
        <v>22.149999618530273</v>
      </c>
      <c r="L15" s="208">
        <v>21.649999618530273</v>
      </c>
      <c r="M15" s="208">
        <v>22.31999969482422</v>
      </c>
      <c r="N15" s="208">
        <v>22.790000915527344</v>
      </c>
      <c r="O15" s="208">
        <v>22.559999465942383</v>
      </c>
      <c r="P15" s="208">
        <v>22.170000076293945</v>
      </c>
      <c r="Q15" s="208">
        <v>21.760000228881836</v>
      </c>
      <c r="R15" s="208">
        <v>20.899999618530273</v>
      </c>
      <c r="S15" s="208">
        <v>20.899999618530273</v>
      </c>
      <c r="T15" s="208">
        <v>21.079999923706055</v>
      </c>
      <c r="U15" s="208">
        <v>20.790000915527344</v>
      </c>
      <c r="V15" s="208">
        <v>20.889999389648438</v>
      </c>
      <c r="W15" s="208">
        <v>20.809999465942383</v>
      </c>
      <c r="X15" s="208">
        <v>20.93000030517578</v>
      </c>
      <c r="Y15" s="208">
        <v>20.979999542236328</v>
      </c>
      <c r="Z15" s="215">
        <f t="shared" si="0"/>
        <v>21.204583247502644</v>
      </c>
      <c r="AA15" s="151">
        <v>23.40999984741211</v>
      </c>
      <c r="AB15" s="152" t="s">
        <v>371</v>
      </c>
      <c r="AC15" s="2">
        <v>13</v>
      </c>
      <c r="AD15" s="151">
        <v>19.040000915527344</v>
      </c>
      <c r="AE15" s="254" t="s">
        <v>372</v>
      </c>
      <c r="AF15" s="1"/>
    </row>
    <row r="16" spans="1:32" ht="11.25" customHeight="1">
      <c r="A16" s="216">
        <v>14</v>
      </c>
      <c r="B16" s="208">
        <v>20.959999084472656</v>
      </c>
      <c r="C16" s="208">
        <v>20.889999389648438</v>
      </c>
      <c r="D16" s="208">
        <v>21</v>
      </c>
      <c r="E16" s="208">
        <v>20.940000534057617</v>
      </c>
      <c r="F16" s="208">
        <v>20.989999771118164</v>
      </c>
      <c r="G16" s="208">
        <v>20.979999542236328</v>
      </c>
      <c r="H16" s="208">
        <v>21.260000228881836</v>
      </c>
      <c r="I16" s="208">
        <v>21.950000762939453</v>
      </c>
      <c r="J16" s="208">
        <v>22.020000457763672</v>
      </c>
      <c r="K16" s="208">
        <v>23.229999542236328</v>
      </c>
      <c r="L16" s="208">
        <v>22.90999984741211</v>
      </c>
      <c r="M16" s="208">
        <v>22.729999542236328</v>
      </c>
      <c r="N16" s="208">
        <v>22.520000457763672</v>
      </c>
      <c r="O16" s="208">
        <v>21.700000762939453</v>
      </c>
      <c r="P16" s="208">
        <v>21.719999313354492</v>
      </c>
      <c r="Q16" s="208">
        <v>20.729999542236328</v>
      </c>
      <c r="R16" s="208">
        <v>20.270000457763672</v>
      </c>
      <c r="S16" s="208">
        <v>20.139999389648438</v>
      </c>
      <c r="T16" s="208">
        <v>19.979999542236328</v>
      </c>
      <c r="U16" s="208">
        <v>19.850000381469727</v>
      </c>
      <c r="V16" s="208">
        <v>19.899999618530273</v>
      </c>
      <c r="W16" s="208">
        <v>19.950000762939453</v>
      </c>
      <c r="X16" s="208">
        <v>19.950000762939453</v>
      </c>
      <c r="Y16" s="208">
        <v>20.239999771118164</v>
      </c>
      <c r="Z16" s="215">
        <f t="shared" si="0"/>
        <v>21.117083311080933</v>
      </c>
      <c r="AA16" s="151">
        <v>23.8799991607666</v>
      </c>
      <c r="AB16" s="152" t="s">
        <v>373</v>
      </c>
      <c r="AC16" s="2">
        <v>14</v>
      </c>
      <c r="AD16" s="151">
        <v>19.790000915527344</v>
      </c>
      <c r="AE16" s="254" t="s">
        <v>374</v>
      </c>
      <c r="AF16" s="1"/>
    </row>
    <row r="17" spans="1:32" ht="11.25" customHeight="1">
      <c r="A17" s="216">
        <v>15</v>
      </c>
      <c r="B17" s="208">
        <v>20.200000762939453</v>
      </c>
      <c r="C17" s="208">
        <v>20.889999389648438</v>
      </c>
      <c r="D17" s="208">
        <v>20.860000610351562</v>
      </c>
      <c r="E17" s="208">
        <v>20.700000762939453</v>
      </c>
      <c r="F17" s="208">
        <v>20.40999984741211</v>
      </c>
      <c r="G17" s="208">
        <v>21.040000915527344</v>
      </c>
      <c r="H17" s="208">
        <v>21.920000076293945</v>
      </c>
      <c r="I17" s="208">
        <v>23.270000457763672</v>
      </c>
      <c r="J17" s="208">
        <v>23.899999618530273</v>
      </c>
      <c r="K17" s="208">
        <v>24.889999389648438</v>
      </c>
      <c r="L17" s="208">
        <v>25.639999389648438</v>
      </c>
      <c r="M17" s="208">
        <v>25.15999984741211</v>
      </c>
      <c r="N17" s="208">
        <v>24.450000762939453</v>
      </c>
      <c r="O17" s="208">
        <v>23.6299991607666</v>
      </c>
      <c r="P17" s="208">
        <v>23.09000015258789</v>
      </c>
      <c r="Q17" s="208">
        <v>22.920000076293945</v>
      </c>
      <c r="R17" s="208">
        <v>22.600000381469727</v>
      </c>
      <c r="S17" s="208">
        <v>22.6299991607666</v>
      </c>
      <c r="T17" s="208">
        <v>22.649999618530273</v>
      </c>
      <c r="U17" s="208">
        <v>22.75</v>
      </c>
      <c r="V17" s="208">
        <v>22.25</v>
      </c>
      <c r="W17" s="208">
        <v>22.6200008392334</v>
      </c>
      <c r="X17" s="208">
        <v>22.1200008392334</v>
      </c>
      <c r="Y17" s="208">
        <v>21.780000686645508</v>
      </c>
      <c r="Z17" s="215">
        <f t="shared" si="0"/>
        <v>22.598750114440918</v>
      </c>
      <c r="AA17" s="151">
        <v>26.469999313354492</v>
      </c>
      <c r="AB17" s="152" t="s">
        <v>375</v>
      </c>
      <c r="AC17" s="2">
        <v>15</v>
      </c>
      <c r="AD17" s="151">
        <v>20.18000030517578</v>
      </c>
      <c r="AE17" s="254" t="s">
        <v>376</v>
      </c>
      <c r="AF17" s="1"/>
    </row>
    <row r="18" spans="1:32" ht="11.25" customHeight="1">
      <c r="A18" s="216">
        <v>16</v>
      </c>
      <c r="B18" s="208">
        <v>21.1200008392334</v>
      </c>
      <c r="C18" s="208">
        <v>21.399999618530273</v>
      </c>
      <c r="D18" s="208">
        <v>21.469999313354492</v>
      </c>
      <c r="E18" s="208">
        <v>21.360000610351562</v>
      </c>
      <c r="F18" s="208">
        <v>21.170000076293945</v>
      </c>
      <c r="G18" s="208">
        <v>21.31999969482422</v>
      </c>
      <c r="H18" s="208">
        <v>22.059999465942383</v>
      </c>
      <c r="I18" s="208">
        <v>23.649999618530273</v>
      </c>
      <c r="J18" s="208">
        <v>24.059999465942383</v>
      </c>
      <c r="K18" s="208">
        <v>23.809999465942383</v>
      </c>
      <c r="L18" s="208">
        <v>23.600000381469727</v>
      </c>
      <c r="M18" s="208">
        <v>23.239999771118164</v>
      </c>
      <c r="N18" s="208">
        <v>23.09000015258789</v>
      </c>
      <c r="O18" s="208">
        <v>23.600000381469727</v>
      </c>
      <c r="P18" s="208">
        <v>22.739999771118164</v>
      </c>
      <c r="Q18" s="208">
        <v>21.290000915527344</v>
      </c>
      <c r="R18" s="208">
        <v>21.049999237060547</v>
      </c>
      <c r="S18" s="208">
        <v>19.780000686645508</v>
      </c>
      <c r="T18" s="208">
        <v>19.149999618530273</v>
      </c>
      <c r="U18" s="208">
        <v>19.09000015258789</v>
      </c>
      <c r="V18" s="208">
        <v>19.1299991607666</v>
      </c>
      <c r="W18" s="208">
        <v>18.860000610351562</v>
      </c>
      <c r="X18" s="208">
        <v>18.600000381469727</v>
      </c>
      <c r="Y18" s="208">
        <v>18.40999984741211</v>
      </c>
      <c r="Z18" s="215">
        <f t="shared" si="0"/>
        <v>21.37708330154419</v>
      </c>
      <c r="AA18" s="151">
        <v>24.940000534057617</v>
      </c>
      <c r="AB18" s="152" t="s">
        <v>377</v>
      </c>
      <c r="AC18" s="2">
        <v>16</v>
      </c>
      <c r="AD18" s="151">
        <v>18.280000686645508</v>
      </c>
      <c r="AE18" s="254" t="s">
        <v>378</v>
      </c>
      <c r="AF18" s="1"/>
    </row>
    <row r="19" spans="1:32" ht="11.25" customHeight="1">
      <c r="A19" s="216">
        <v>17</v>
      </c>
      <c r="B19" s="208">
        <v>18.290000915527344</v>
      </c>
      <c r="C19" s="208">
        <v>18.149999618530273</v>
      </c>
      <c r="D19" s="208">
        <v>17.959999084472656</v>
      </c>
      <c r="E19" s="208">
        <v>17.84000015258789</v>
      </c>
      <c r="F19" s="208">
        <v>17.690000534057617</v>
      </c>
      <c r="G19" s="208">
        <v>17.59000015258789</v>
      </c>
      <c r="H19" s="208">
        <v>18.190000534057617</v>
      </c>
      <c r="I19" s="208">
        <v>20.219999313354492</v>
      </c>
      <c r="J19" s="208">
        <v>23.110000610351562</v>
      </c>
      <c r="K19" s="208">
        <v>23.3700008392334</v>
      </c>
      <c r="L19" s="208">
        <v>24.190000534057617</v>
      </c>
      <c r="M19" s="208">
        <v>23.780000686645508</v>
      </c>
      <c r="N19" s="208">
        <v>23.729999542236328</v>
      </c>
      <c r="O19" s="208">
        <v>23.149999618530273</v>
      </c>
      <c r="P19" s="208">
        <v>23.670000076293945</v>
      </c>
      <c r="Q19" s="208">
        <v>22.110000610351562</v>
      </c>
      <c r="R19" s="208">
        <v>21.290000915527344</v>
      </c>
      <c r="S19" s="208">
        <v>20.209999084472656</v>
      </c>
      <c r="T19" s="208">
        <v>20.479999542236328</v>
      </c>
      <c r="U19" s="208">
        <v>20.239999771118164</v>
      </c>
      <c r="V19" s="208">
        <v>20.15999984741211</v>
      </c>
      <c r="W19" s="208">
        <v>19.8799991607666</v>
      </c>
      <c r="X19" s="208">
        <v>20.290000915527344</v>
      </c>
      <c r="Y19" s="208">
        <v>19.709999084472656</v>
      </c>
      <c r="Z19" s="215">
        <f t="shared" si="0"/>
        <v>20.637500047683716</v>
      </c>
      <c r="AA19" s="151">
        <v>26.010000228881836</v>
      </c>
      <c r="AB19" s="152" t="s">
        <v>379</v>
      </c>
      <c r="AC19" s="2">
        <v>17</v>
      </c>
      <c r="AD19" s="151">
        <v>17.399999618530273</v>
      </c>
      <c r="AE19" s="254" t="s">
        <v>380</v>
      </c>
      <c r="AF19" s="1"/>
    </row>
    <row r="20" spans="1:32" ht="11.25" customHeight="1">
      <c r="A20" s="216">
        <v>18</v>
      </c>
      <c r="B20" s="208">
        <v>19.81999969482422</v>
      </c>
      <c r="C20" s="208">
        <v>19.850000381469727</v>
      </c>
      <c r="D20" s="208">
        <v>20.06999969482422</v>
      </c>
      <c r="E20" s="208">
        <v>20.040000915527344</v>
      </c>
      <c r="F20" s="208">
        <v>20.06999969482422</v>
      </c>
      <c r="G20" s="208">
        <v>20.149999618530273</v>
      </c>
      <c r="H20" s="208">
        <v>21.399999618530273</v>
      </c>
      <c r="I20" s="208">
        <v>21.709999084472656</v>
      </c>
      <c r="J20" s="208">
        <v>21.280000686645508</v>
      </c>
      <c r="K20" s="208">
        <v>23.43000030517578</v>
      </c>
      <c r="L20" s="208">
        <v>25.950000762939453</v>
      </c>
      <c r="M20" s="208">
        <v>26.43000030517578</v>
      </c>
      <c r="N20" s="208">
        <v>26.3700008392334</v>
      </c>
      <c r="O20" s="208">
        <v>25.079999923706055</v>
      </c>
      <c r="P20" s="208">
        <v>24.809999465942383</v>
      </c>
      <c r="Q20" s="208">
        <v>24.260000228881836</v>
      </c>
      <c r="R20" s="208">
        <v>23.030000686645508</v>
      </c>
      <c r="S20" s="208">
        <v>21.84000015258789</v>
      </c>
      <c r="T20" s="208">
        <v>21.3700008392334</v>
      </c>
      <c r="U20" s="208">
        <v>21.670000076293945</v>
      </c>
      <c r="V20" s="208">
        <v>22.559999465942383</v>
      </c>
      <c r="W20" s="208">
        <v>22.850000381469727</v>
      </c>
      <c r="X20" s="208">
        <v>21.989999771118164</v>
      </c>
      <c r="Y20" s="208">
        <v>21.260000228881836</v>
      </c>
      <c r="Z20" s="215">
        <f t="shared" si="0"/>
        <v>22.387083450953167</v>
      </c>
      <c r="AA20" s="151">
        <v>26.950000762939453</v>
      </c>
      <c r="AB20" s="152" t="s">
        <v>153</v>
      </c>
      <c r="AC20" s="2">
        <v>18</v>
      </c>
      <c r="AD20" s="151">
        <v>19.469999313354492</v>
      </c>
      <c r="AE20" s="254" t="s">
        <v>381</v>
      </c>
      <c r="AF20" s="1"/>
    </row>
    <row r="21" spans="1:32" ht="11.25" customHeight="1">
      <c r="A21" s="216">
        <v>19</v>
      </c>
      <c r="B21" s="208">
        <v>20.440000534057617</v>
      </c>
      <c r="C21" s="208">
        <v>19.989999771118164</v>
      </c>
      <c r="D21" s="208">
        <v>19.649999618530273</v>
      </c>
      <c r="E21" s="208">
        <v>19.290000915527344</v>
      </c>
      <c r="F21" s="208">
        <v>18.75</v>
      </c>
      <c r="G21" s="208">
        <v>18.969999313354492</v>
      </c>
      <c r="H21" s="208">
        <v>20.459999084472656</v>
      </c>
      <c r="I21" s="208">
        <v>22.110000610351562</v>
      </c>
      <c r="J21" s="208">
        <v>22.68000030517578</v>
      </c>
      <c r="K21" s="208">
        <v>23.360000610351562</v>
      </c>
      <c r="L21" s="208">
        <v>21.979999542236328</v>
      </c>
      <c r="M21" s="208">
        <v>23.850000381469727</v>
      </c>
      <c r="N21" s="208">
        <v>23.75</v>
      </c>
      <c r="O21" s="208">
        <v>23.530000686645508</v>
      </c>
      <c r="P21" s="208">
        <v>21.829999923706055</v>
      </c>
      <c r="Q21" s="208">
        <v>20.940000534057617</v>
      </c>
      <c r="R21" s="208">
        <v>20.260000228881836</v>
      </c>
      <c r="S21" s="208">
        <v>19.360000610351562</v>
      </c>
      <c r="T21" s="208">
        <v>19.549999237060547</v>
      </c>
      <c r="U21" s="208">
        <v>19.06999969482422</v>
      </c>
      <c r="V21" s="208">
        <v>19.3700008392334</v>
      </c>
      <c r="W21" s="208">
        <v>19.299999237060547</v>
      </c>
      <c r="X21" s="208">
        <v>19.299999237060547</v>
      </c>
      <c r="Y21" s="208">
        <v>18.8700008392334</v>
      </c>
      <c r="Z21" s="215">
        <f t="shared" si="0"/>
        <v>20.694166739781696</v>
      </c>
      <c r="AA21" s="151">
        <v>24.75</v>
      </c>
      <c r="AB21" s="152" t="s">
        <v>97</v>
      </c>
      <c r="AC21" s="2">
        <v>19</v>
      </c>
      <c r="AD21" s="151">
        <v>18.170000076293945</v>
      </c>
      <c r="AE21" s="254" t="s">
        <v>382</v>
      </c>
      <c r="AF21" s="1"/>
    </row>
    <row r="22" spans="1:32" ht="11.25" customHeight="1">
      <c r="A22" s="224">
        <v>20</v>
      </c>
      <c r="B22" s="210">
        <v>19.200000762939453</v>
      </c>
      <c r="C22" s="210">
        <v>19.280000686645508</v>
      </c>
      <c r="D22" s="210">
        <v>19.139999389648438</v>
      </c>
      <c r="E22" s="210">
        <v>18.65999984741211</v>
      </c>
      <c r="F22" s="210">
        <v>18.360000610351562</v>
      </c>
      <c r="G22" s="210">
        <v>18.299999237060547</v>
      </c>
      <c r="H22" s="210">
        <v>18.1299991607666</v>
      </c>
      <c r="I22" s="210">
        <v>17.920000076293945</v>
      </c>
      <c r="J22" s="210">
        <v>17.969999313354492</v>
      </c>
      <c r="K22" s="210">
        <v>17.989999771118164</v>
      </c>
      <c r="L22" s="210">
        <v>17.149999618530273</v>
      </c>
      <c r="M22" s="210">
        <v>17.06999969482422</v>
      </c>
      <c r="N22" s="210">
        <v>17.239999771118164</v>
      </c>
      <c r="O22" s="210">
        <v>17.549999237060547</v>
      </c>
      <c r="P22" s="210">
        <v>17.290000915527344</v>
      </c>
      <c r="Q22" s="210">
        <v>17.149999618530273</v>
      </c>
      <c r="R22" s="210">
        <v>17.350000381469727</v>
      </c>
      <c r="S22" s="210">
        <v>17.43000030517578</v>
      </c>
      <c r="T22" s="210">
        <v>17.700000762939453</v>
      </c>
      <c r="U22" s="210">
        <v>17.6200008392334</v>
      </c>
      <c r="V22" s="210">
        <v>17.729999542236328</v>
      </c>
      <c r="W22" s="210">
        <v>17.700000762939453</v>
      </c>
      <c r="X22" s="210">
        <v>17.959999084472656</v>
      </c>
      <c r="Y22" s="210">
        <v>17.920000076293945</v>
      </c>
      <c r="Z22" s="225">
        <f t="shared" si="0"/>
        <v>17.9087499777476</v>
      </c>
      <c r="AA22" s="157">
        <v>19.510000228881836</v>
      </c>
      <c r="AB22" s="211" t="s">
        <v>383</v>
      </c>
      <c r="AC22" s="212">
        <v>20</v>
      </c>
      <c r="AD22" s="157">
        <v>16.81999969482422</v>
      </c>
      <c r="AE22" s="255" t="s">
        <v>379</v>
      </c>
      <c r="AF22" s="1"/>
    </row>
    <row r="23" spans="1:32" ht="11.25" customHeight="1">
      <c r="A23" s="216">
        <v>21</v>
      </c>
      <c r="B23" s="208">
        <v>17.950000762939453</v>
      </c>
      <c r="C23" s="208">
        <v>17.6299991607666</v>
      </c>
      <c r="D23" s="208">
        <v>17.3799991607666</v>
      </c>
      <c r="E23" s="208">
        <v>16.959999084472656</v>
      </c>
      <c r="F23" s="208">
        <v>16.649999618530273</v>
      </c>
      <c r="G23" s="208">
        <v>16.540000915527344</v>
      </c>
      <c r="H23" s="208">
        <v>16.6200008392334</v>
      </c>
      <c r="I23" s="208">
        <v>16.549999237060547</v>
      </c>
      <c r="J23" s="208">
        <v>16.1200008392334</v>
      </c>
      <c r="K23" s="208">
        <v>15.329999923706055</v>
      </c>
      <c r="L23" s="208">
        <v>16.010000228881836</v>
      </c>
      <c r="M23" s="208">
        <v>16.559999465942383</v>
      </c>
      <c r="N23" s="208">
        <v>16.59000015258789</v>
      </c>
      <c r="O23" s="208">
        <v>16.649999618530273</v>
      </c>
      <c r="P23" s="208">
        <v>16.559999465942383</v>
      </c>
      <c r="Q23" s="208">
        <v>16.469999313354492</v>
      </c>
      <c r="R23" s="208">
        <v>15.989999771118164</v>
      </c>
      <c r="S23" s="208">
        <v>14.369999885559082</v>
      </c>
      <c r="T23" s="208">
        <v>13.770000457763672</v>
      </c>
      <c r="U23" s="208">
        <v>13.4399995803833</v>
      </c>
      <c r="V23" s="208">
        <v>13.359999656677246</v>
      </c>
      <c r="W23" s="208">
        <v>12.979999542236328</v>
      </c>
      <c r="X23" s="208">
        <v>12.4399995803833</v>
      </c>
      <c r="Y23" s="208">
        <v>12.239999771118164</v>
      </c>
      <c r="Z23" s="215">
        <f t="shared" si="0"/>
        <v>15.631666501363119</v>
      </c>
      <c r="AA23" s="151">
        <v>18.139999389648438</v>
      </c>
      <c r="AB23" s="152" t="s">
        <v>384</v>
      </c>
      <c r="AC23" s="2">
        <v>21</v>
      </c>
      <c r="AD23" s="151">
        <v>12.09000015258789</v>
      </c>
      <c r="AE23" s="254" t="s">
        <v>385</v>
      </c>
      <c r="AF23" s="1"/>
    </row>
    <row r="24" spans="1:32" ht="11.25" customHeight="1">
      <c r="A24" s="216">
        <v>22</v>
      </c>
      <c r="B24" s="208">
        <v>12.15999984741211</v>
      </c>
      <c r="C24" s="208">
        <v>11.9399995803833</v>
      </c>
      <c r="D24" s="208">
        <v>11.079999923706055</v>
      </c>
      <c r="E24" s="208">
        <v>10.520000457763672</v>
      </c>
      <c r="F24" s="208">
        <v>9.880000114440918</v>
      </c>
      <c r="G24" s="208">
        <v>9.40999984741211</v>
      </c>
      <c r="H24" s="208">
        <v>9.1899995803833</v>
      </c>
      <c r="I24" s="208">
        <v>9.140000343322754</v>
      </c>
      <c r="J24" s="208">
        <v>9.34000015258789</v>
      </c>
      <c r="K24" s="208">
        <v>10.930000305175781</v>
      </c>
      <c r="L24" s="208">
        <v>12.710000038146973</v>
      </c>
      <c r="M24" s="208">
        <v>12.84000015258789</v>
      </c>
      <c r="N24" s="208">
        <v>15.199999809265137</v>
      </c>
      <c r="O24" s="208">
        <v>15.550000190734863</v>
      </c>
      <c r="P24" s="208">
        <v>14.319999694824219</v>
      </c>
      <c r="Q24" s="208">
        <v>12.9399995803833</v>
      </c>
      <c r="R24" s="208">
        <v>12.029999732971191</v>
      </c>
      <c r="S24" s="208">
        <v>9.960000038146973</v>
      </c>
      <c r="T24" s="208">
        <v>8.880000114440918</v>
      </c>
      <c r="U24" s="208">
        <v>8.680000305175781</v>
      </c>
      <c r="V24" s="208">
        <v>8.5600004196167</v>
      </c>
      <c r="W24" s="208">
        <v>8.630000114440918</v>
      </c>
      <c r="X24" s="208">
        <v>8.239999771118164</v>
      </c>
      <c r="Y24" s="208">
        <v>8.270000457763672</v>
      </c>
      <c r="Z24" s="215">
        <f t="shared" si="0"/>
        <v>10.850000023841858</v>
      </c>
      <c r="AA24" s="151">
        <v>16.219999313354492</v>
      </c>
      <c r="AB24" s="152" t="s">
        <v>386</v>
      </c>
      <c r="AC24" s="2">
        <v>22</v>
      </c>
      <c r="AD24" s="151">
        <v>8.130000114440918</v>
      </c>
      <c r="AE24" s="254" t="s">
        <v>387</v>
      </c>
      <c r="AF24" s="1"/>
    </row>
    <row r="25" spans="1:32" ht="11.25" customHeight="1">
      <c r="A25" s="216">
        <v>23</v>
      </c>
      <c r="B25" s="208">
        <v>8.140000343322754</v>
      </c>
      <c r="C25" s="208">
        <v>8.029999732971191</v>
      </c>
      <c r="D25" s="208">
        <v>7.989999771118164</v>
      </c>
      <c r="E25" s="208">
        <v>7.889999866485596</v>
      </c>
      <c r="F25" s="208">
        <v>7.760000228881836</v>
      </c>
      <c r="G25" s="208">
        <v>8.119999885559082</v>
      </c>
      <c r="H25" s="208">
        <v>10.149999618530273</v>
      </c>
      <c r="I25" s="208">
        <v>15.300000190734863</v>
      </c>
      <c r="J25" s="208">
        <v>16.25</v>
      </c>
      <c r="K25" s="208">
        <v>16.850000381469727</v>
      </c>
      <c r="L25" s="208">
        <v>16.850000381469727</v>
      </c>
      <c r="M25" s="208">
        <v>17.950000762939453</v>
      </c>
      <c r="N25" s="208">
        <v>18.170000076293945</v>
      </c>
      <c r="O25" s="208">
        <v>17.270000457763672</v>
      </c>
      <c r="P25" s="208">
        <v>15.430000305175781</v>
      </c>
      <c r="Q25" s="208">
        <v>14.510000228881836</v>
      </c>
      <c r="R25" s="208">
        <v>13.1899995803833</v>
      </c>
      <c r="S25" s="208">
        <v>11.430000305175781</v>
      </c>
      <c r="T25" s="208">
        <v>10.479999542236328</v>
      </c>
      <c r="U25" s="208">
        <v>10.180000305175781</v>
      </c>
      <c r="V25" s="208">
        <v>9.90999984741211</v>
      </c>
      <c r="W25" s="208">
        <v>9.6899995803833</v>
      </c>
      <c r="X25" s="208">
        <v>9.220000267028809</v>
      </c>
      <c r="Y25" s="208">
        <v>9.079999923706055</v>
      </c>
      <c r="Z25" s="215">
        <f t="shared" si="0"/>
        <v>12.07666673262914</v>
      </c>
      <c r="AA25" s="151">
        <v>18.84000015258789</v>
      </c>
      <c r="AB25" s="152" t="s">
        <v>388</v>
      </c>
      <c r="AC25" s="2">
        <v>23</v>
      </c>
      <c r="AD25" s="151">
        <v>7.519999980926514</v>
      </c>
      <c r="AE25" s="254" t="s">
        <v>292</v>
      </c>
      <c r="AF25" s="1"/>
    </row>
    <row r="26" spans="1:32" ht="11.25" customHeight="1">
      <c r="A26" s="216">
        <v>24</v>
      </c>
      <c r="B26" s="208">
        <v>9</v>
      </c>
      <c r="C26" s="208">
        <v>8.729999542236328</v>
      </c>
      <c r="D26" s="208">
        <v>8.539999961853027</v>
      </c>
      <c r="E26" s="208">
        <v>8.899999618530273</v>
      </c>
      <c r="F26" s="208">
        <v>9.199999809265137</v>
      </c>
      <c r="G26" s="208">
        <v>9.640000343322754</v>
      </c>
      <c r="H26" s="208">
        <v>13.149999618530273</v>
      </c>
      <c r="I26" s="208">
        <v>17.709999084472656</v>
      </c>
      <c r="J26" s="208">
        <v>20.239999771118164</v>
      </c>
      <c r="K26" s="208">
        <v>21.489999771118164</v>
      </c>
      <c r="L26" s="208">
        <v>20.65999984741211</v>
      </c>
      <c r="M26" s="208">
        <v>20.950000762939453</v>
      </c>
      <c r="N26" s="208">
        <v>20.850000381469727</v>
      </c>
      <c r="O26" s="208">
        <v>21.010000228881836</v>
      </c>
      <c r="P26" s="208">
        <v>17.559999465942383</v>
      </c>
      <c r="Q26" s="208">
        <v>16.389999389648438</v>
      </c>
      <c r="R26" s="208">
        <v>15.050000190734863</v>
      </c>
      <c r="S26" s="208">
        <v>13.149999618530273</v>
      </c>
      <c r="T26" s="208">
        <v>12.489999771118164</v>
      </c>
      <c r="U26" s="208">
        <v>12.390000343322754</v>
      </c>
      <c r="V26" s="208">
        <v>11.90999984741211</v>
      </c>
      <c r="W26" s="208">
        <v>11.989999771118164</v>
      </c>
      <c r="X26" s="208">
        <v>11.789999961853027</v>
      </c>
      <c r="Y26" s="208">
        <v>11.460000038146973</v>
      </c>
      <c r="Z26" s="215">
        <f t="shared" si="0"/>
        <v>14.34374988079071</v>
      </c>
      <c r="AA26" s="151">
        <v>22.350000381469727</v>
      </c>
      <c r="AB26" s="152" t="s">
        <v>234</v>
      </c>
      <c r="AC26" s="2">
        <v>24</v>
      </c>
      <c r="AD26" s="151">
        <v>8.359999656677246</v>
      </c>
      <c r="AE26" s="254" t="s">
        <v>389</v>
      </c>
      <c r="AF26" s="1"/>
    </row>
    <row r="27" spans="1:32" ht="11.25" customHeight="1">
      <c r="A27" s="216">
        <v>25</v>
      </c>
      <c r="B27" s="208">
        <v>11.479999542236328</v>
      </c>
      <c r="C27" s="208">
        <v>11.210000038146973</v>
      </c>
      <c r="D27" s="208">
        <v>10.949999809265137</v>
      </c>
      <c r="E27" s="208">
        <v>11.079999923706055</v>
      </c>
      <c r="F27" s="208">
        <v>10.59000015258789</v>
      </c>
      <c r="G27" s="208">
        <v>10.609999656677246</v>
      </c>
      <c r="H27" s="208">
        <v>12.579999923706055</v>
      </c>
      <c r="I27" s="208">
        <v>17.100000381469727</v>
      </c>
      <c r="J27" s="208">
        <v>19.34000015258789</v>
      </c>
      <c r="K27" s="208">
        <v>20.389999389648438</v>
      </c>
      <c r="L27" s="208">
        <v>20.229999542236328</v>
      </c>
      <c r="M27" s="208">
        <v>20.84000015258789</v>
      </c>
      <c r="N27" s="208">
        <v>19.760000228881836</v>
      </c>
      <c r="O27" s="208">
        <v>19.43000030517578</v>
      </c>
      <c r="P27" s="208">
        <v>18.18000030517578</v>
      </c>
      <c r="Q27" s="208">
        <v>17.270000457763672</v>
      </c>
      <c r="R27" s="208">
        <v>15.880000114440918</v>
      </c>
      <c r="S27" s="208">
        <v>14.0600004196167</v>
      </c>
      <c r="T27" s="208">
        <v>13.529999732971191</v>
      </c>
      <c r="U27" s="208">
        <v>12.65999984741211</v>
      </c>
      <c r="V27" s="208">
        <v>12.279999732971191</v>
      </c>
      <c r="W27" s="208">
        <v>13.069999694824219</v>
      </c>
      <c r="X27" s="208">
        <v>13.729999542236328</v>
      </c>
      <c r="Y27" s="208">
        <v>14.270000457763672</v>
      </c>
      <c r="Z27" s="215">
        <f t="shared" si="0"/>
        <v>15.021666646003723</v>
      </c>
      <c r="AA27" s="151">
        <v>21.579999923706055</v>
      </c>
      <c r="AB27" s="152" t="s">
        <v>157</v>
      </c>
      <c r="AC27" s="2">
        <v>25</v>
      </c>
      <c r="AD27" s="151">
        <v>10.229999542236328</v>
      </c>
      <c r="AE27" s="254" t="s">
        <v>68</v>
      </c>
      <c r="AF27" s="1"/>
    </row>
    <row r="28" spans="1:32" ht="11.25" customHeight="1">
      <c r="A28" s="216">
        <v>26</v>
      </c>
      <c r="B28" s="208">
        <v>14.800000190734863</v>
      </c>
      <c r="C28" s="208">
        <v>13.84000015258789</v>
      </c>
      <c r="D28" s="208">
        <v>13.989999771118164</v>
      </c>
      <c r="E28" s="208">
        <v>14.680000305175781</v>
      </c>
      <c r="F28" s="208">
        <v>14.670000076293945</v>
      </c>
      <c r="G28" s="208">
        <v>14.640000343322754</v>
      </c>
      <c r="H28" s="208">
        <v>16.09000015258789</v>
      </c>
      <c r="I28" s="208">
        <v>17.8799991607666</v>
      </c>
      <c r="J28" s="208">
        <v>19.43000030517578</v>
      </c>
      <c r="K28" s="208">
        <v>22.010000228881836</v>
      </c>
      <c r="L28" s="208">
        <v>23.8700008392334</v>
      </c>
      <c r="M28" s="208">
        <v>22.420000076293945</v>
      </c>
      <c r="N28" s="208">
        <v>21.639999389648438</v>
      </c>
      <c r="O28" s="208">
        <v>22.100000381469727</v>
      </c>
      <c r="P28" s="208">
        <v>20.469999313354492</v>
      </c>
      <c r="Q28" s="208">
        <v>17.84000015258789</v>
      </c>
      <c r="R28" s="208">
        <v>16.450000762939453</v>
      </c>
      <c r="S28" s="208">
        <v>14.949999809265137</v>
      </c>
      <c r="T28" s="208">
        <v>14.430000305175781</v>
      </c>
      <c r="U28" s="208">
        <v>14.430000305175781</v>
      </c>
      <c r="V28" s="208">
        <v>14.729999542236328</v>
      </c>
      <c r="W28" s="208">
        <v>14.680000305175781</v>
      </c>
      <c r="X28" s="208">
        <v>14.720000267028809</v>
      </c>
      <c r="Y28" s="208">
        <v>14.890000343322754</v>
      </c>
      <c r="Z28" s="215">
        <f t="shared" si="0"/>
        <v>17.068750103314716</v>
      </c>
      <c r="AA28" s="151">
        <v>24.139999389648438</v>
      </c>
      <c r="AB28" s="152" t="s">
        <v>117</v>
      </c>
      <c r="AC28" s="2">
        <v>26</v>
      </c>
      <c r="AD28" s="151">
        <v>13.819999694824219</v>
      </c>
      <c r="AE28" s="254" t="s">
        <v>390</v>
      </c>
      <c r="AF28" s="1"/>
    </row>
    <row r="29" spans="1:32" ht="11.25" customHeight="1">
      <c r="A29" s="216">
        <v>27</v>
      </c>
      <c r="B29" s="208">
        <v>14.65999984741211</v>
      </c>
      <c r="C29" s="208">
        <v>14.899999618530273</v>
      </c>
      <c r="D29" s="208">
        <v>14.989999771118164</v>
      </c>
      <c r="E29" s="208">
        <v>14.829999923706055</v>
      </c>
      <c r="F29" s="208">
        <v>14.619999885559082</v>
      </c>
      <c r="G29" s="208">
        <v>14.5600004196167</v>
      </c>
      <c r="H29" s="208">
        <v>17.1299991607666</v>
      </c>
      <c r="I29" s="208">
        <v>19.5</v>
      </c>
      <c r="J29" s="208">
        <v>20.219999313354492</v>
      </c>
      <c r="K29" s="208">
        <v>21.899999618530273</v>
      </c>
      <c r="L29" s="208">
        <v>22.8799991607666</v>
      </c>
      <c r="M29" s="208">
        <v>21.899999618530273</v>
      </c>
      <c r="N29" s="208">
        <v>22.40999984741211</v>
      </c>
      <c r="O29" s="208">
        <v>22.299999237060547</v>
      </c>
      <c r="P29" s="208">
        <v>21.40999984741211</v>
      </c>
      <c r="Q29" s="208">
        <v>19.809999465942383</v>
      </c>
      <c r="R29" s="208">
        <v>17.889999389648438</v>
      </c>
      <c r="S29" s="208">
        <v>16.690000534057617</v>
      </c>
      <c r="T29" s="208">
        <v>16.309999465942383</v>
      </c>
      <c r="U29" s="208">
        <v>16.56999969482422</v>
      </c>
      <c r="V29" s="208">
        <v>16.959999084472656</v>
      </c>
      <c r="W29" s="208">
        <v>17.229999542236328</v>
      </c>
      <c r="X29" s="208">
        <v>17.739999771118164</v>
      </c>
      <c r="Y29" s="208">
        <v>18.110000610351562</v>
      </c>
      <c r="Z29" s="215">
        <f t="shared" si="0"/>
        <v>18.146666367848713</v>
      </c>
      <c r="AA29" s="151">
        <v>23.709999084472656</v>
      </c>
      <c r="AB29" s="152" t="s">
        <v>56</v>
      </c>
      <c r="AC29" s="2">
        <v>27</v>
      </c>
      <c r="AD29" s="151">
        <v>14.420000076293945</v>
      </c>
      <c r="AE29" s="254" t="s">
        <v>139</v>
      </c>
      <c r="AF29" s="1"/>
    </row>
    <row r="30" spans="1:32" ht="11.25" customHeight="1">
      <c r="A30" s="216">
        <v>28</v>
      </c>
      <c r="B30" s="208">
        <v>17.84000015258789</v>
      </c>
      <c r="C30" s="208">
        <v>17.329999923706055</v>
      </c>
      <c r="D30" s="208">
        <v>17.530000686645508</v>
      </c>
      <c r="E30" s="208">
        <v>18.3700008392334</v>
      </c>
      <c r="F30" s="208">
        <v>18.450000762939453</v>
      </c>
      <c r="G30" s="208">
        <v>17.790000915527344</v>
      </c>
      <c r="H30" s="208">
        <v>17.700000762939453</v>
      </c>
      <c r="I30" s="208">
        <v>14.289999961853027</v>
      </c>
      <c r="J30" s="208">
        <v>14.180000305175781</v>
      </c>
      <c r="K30" s="208">
        <v>14.710000038146973</v>
      </c>
      <c r="L30" s="208">
        <v>14.270000457763672</v>
      </c>
      <c r="M30" s="208">
        <v>13.920000076293945</v>
      </c>
      <c r="N30" s="208">
        <v>16.510000228881836</v>
      </c>
      <c r="O30" s="208">
        <v>19.700000762939453</v>
      </c>
      <c r="P30" s="208">
        <v>18.280000686645508</v>
      </c>
      <c r="Q30" s="208">
        <v>15.960000038146973</v>
      </c>
      <c r="R30" s="208">
        <v>14.550000190734863</v>
      </c>
      <c r="S30" s="208">
        <v>13.100000381469727</v>
      </c>
      <c r="T30" s="208">
        <v>12.239999771118164</v>
      </c>
      <c r="U30" s="208">
        <v>12.079999923706055</v>
      </c>
      <c r="V30" s="208">
        <v>11.65999984741211</v>
      </c>
      <c r="W30" s="208">
        <v>10.270000457763672</v>
      </c>
      <c r="X30" s="208">
        <v>9.279999732971191</v>
      </c>
      <c r="Y30" s="208">
        <v>8.640000343322754</v>
      </c>
      <c r="Z30" s="215">
        <f t="shared" si="0"/>
        <v>14.943750301996866</v>
      </c>
      <c r="AA30" s="151">
        <v>19.969999313354492</v>
      </c>
      <c r="AB30" s="152" t="s">
        <v>391</v>
      </c>
      <c r="AC30" s="2">
        <v>28</v>
      </c>
      <c r="AD30" s="151">
        <v>8.569999694824219</v>
      </c>
      <c r="AE30" s="254" t="s">
        <v>392</v>
      </c>
      <c r="AF30" s="1"/>
    </row>
    <row r="31" spans="1:32" ht="11.25" customHeight="1">
      <c r="A31" s="216">
        <v>29</v>
      </c>
      <c r="B31" s="208">
        <v>8.300000190734863</v>
      </c>
      <c r="C31" s="208">
        <v>8.390000343322754</v>
      </c>
      <c r="D31" s="208">
        <v>8.390000343322754</v>
      </c>
      <c r="E31" s="208">
        <v>8.180000305175781</v>
      </c>
      <c r="F31" s="208">
        <v>8.390000343322754</v>
      </c>
      <c r="G31" s="208">
        <v>8.380000114440918</v>
      </c>
      <c r="H31" s="208">
        <v>10.109999656677246</v>
      </c>
      <c r="I31" s="208">
        <v>13.430000305175781</v>
      </c>
      <c r="J31" s="208">
        <v>14.649999618530273</v>
      </c>
      <c r="K31" s="208">
        <v>15.420000076293945</v>
      </c>
      <c r="L31" s="208">
        <v>16.760000228881836</v>
      </c>
      <c r="M31" s="208">
        <v>15.949999809265137</v>
      </c>
      <c r="N31" s="208">
        <v>16.149999618530273</v>
      </c>
      <c r="O31" s="208">
        <v>14.9399995803833</v>
      </c>
      <c r="P31" s="208">
        <v>15.199999809265137</v>
      </c>
      <c r="Q31" s="208">
        <v>13.479999542236328</v>
      </c>
      <c r="R31" s="208">
        <v>12.979999542236328</v>
      </c>
      <c r="S31" s="208">
        <v>11.170000076293945</v>
      </c>
      <c r="T31" s="208">
        <v>10.640000343322754</v>
      </c>
      <c r="U31" s="208">
        <v>10.789999961853027</v>
      </c>
      <c r="V31" s="208">
        <v>11.09000015258789</v>
      </c>
      <c r="W31" s="208">
        <v>11.069999694824219</v>
      </c>
      <c r="X31" s="208">
        <v>10.65999984741211</v>
      </c>
      <c r="Y31" s="208">
        <v>11.109999656677246</v>
      </c>
      <c r="Z31" s="215">
        <f t="shared" si="0"/>
        <v>11.901249965031942</v>
      </c>
      <c r="AA31" s="151">
        <v>16.899999618530273</v>
      </c>
      <c r="AB31" s="152" t="s">
        <v>393</v>
      </c>
      <c r="AC31" s="2">
        <v>29</v>
      </c>
      <c r="AD31" s="151">
        <v>7.840000152587891</v>
      </c>
      <c r="AE31" s="254" t="s">
        <v>116</v>
      </c>
      <c r="AF31" s="1"/>
    </row>
    <row r="32" spans="1:32" ht="11.25" customHeight="1">
      <c r="A32" s="216">
        <v>30</v>
      </c>
      <c r="B32" s="208">
        <v>11.210000038146973</v>
      </c>
      <c r="C32" s="208">
        <v>10.970000267028809</v>
      </c>
      <c r="D32" s="208">
        <v>10.869999885559082</v>
      </c>
      <c r="E32" s="208">
        <v>11.600000381469727</v>
      </c>
      <c r="F32" s="208">
        <v>11.5600004196167</v>
      </c>
      <c r="G32" s="208">
        <v>11.65999984741211</v>
      </c>
      <c r="H32" s="208">
        <v>13.359999656677246</v>
      </c>
      <c r="I32" s="208">
        <v>15.720000267028809</v>
      </c>
      <c r="J32" s="208">
        <v>18.639999389648438</v>
      </c>
      <c r="K32" s="208">
        <v>18.420000076293945</v>
      </c>
      <c r="L32" s="208">
        <v>18.489999771118164</v>
      </c>
      <c r="M32" s="208">
        <v>18.65999984741211</v>
      </c>
      <c r="N32" s="208">
        <v>18.43000030517578</v>
      </c>
      <c r="O32" s="208">
        <v>18.18000030517578</v>
      </c>
      <c r="P32" s="208">
        <v>17.889999389648438</v>
      </c>
      <c r="Q32" s="208">
        <v>16.709999084472656</v>
      </c>
      <c r="R32" s="208">
        <v>16.100000381469727</v>
      </c>
      <c r="S32" s="208">
        <v>15.720000267028809</v>
      </c>
      <c r="T32" s="208">
        <v>15.520000457763672</v>
      </c>
      <c r="U32" s="208">
        <v>15.4399995803833</v>
      </c>
      <c r="V32" s="208">
        <v>15.40999984741211</v>
      </c>
      <c r="W32" s="208">
        <v>15.199999809265137</v>
      </c>
      <c r="X32" s="208">
        <v>15.359999656677246</v>
      </c>
      <c r="Y32" s="208">
        <v>14.920000076293945</v>
      </c>
      <c r="Z32" s="215">
        <f t="shared" si="0"/>
        <v>15.25166662534078</v>
      </c>
      <c r="AA32" s="151">
        <v>19.510000228881836</v>
      </c>
      <c r="AB32" s="152" t="s">
        <v>394</v>
      </c>
      <c r="AC32" s="2">
        <v>30</v>
      </c>
      <c r="AD32" s="151">
        <v>10.579999923706055</v>
      </c>
      <c r="AE32" s="254" t="s">
        <v>395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10</v>
      </c>
      <c r="B34" s="218">
        <f aca="true" t="shared" si="1" ref="B34:Q34">AVERAGE(B3:B33)</f>
        <v>17.20466677347819</v>
      </c>
      <c r="C34" s="218">
        <f t="shared" si="1"/>
        <v>17.13333314259847</v>
      </c>
      <c r="D34" s="218">
        <f t="shared" si="1"/>
        <v>16.98233321507772</v>
      </c>
      <c r="E34" s="218">
        <f t="shared" si="1"/>
        <v>16.951000229517618</v>
      </c>
      <c r="F34" s="218">
        <f t="shared" si="1"/>
        <v>16.834666760762534</v>
      </c>
      <c r="G34" s="218">
        <f t="shared" si="1"/>
        <v>16.928666718800862</v>
      </c>
      <c r="H34" s="218">
        <f t="shared" si="1"/>
        <v>17.944999726613364</v>
      </c>
      <c r="I34" s="218">
        <f t="shared" si="1"/>
        <v>19.42099997202555</v>
      </c>
      <c r="J34" s="218">
        <f t="shared" si="1"/>
        <v>20.291333452860513</v>
      </c>
      <c r="K34" s="218">
        <f t="shared" si="1"/>
        <v>20.99366668065389</v>
      </c>
      <c r="L34" s="218">
        <f t="shared" si="1"/>
        <v>21.27333345413208</v>
      </c>
      <c r="M34" s="218">
        <f t="shared" si="1"/>
        <v>21.338333415985108</v>
      </c>
      <c r="N34" s="218">
        <f t="shared" si="1"/>
        <v>21.373999945322673</v>
      </c>
      <c r="O34" s="218">
        <f t="shared" si="1"/>
        <v>21.161333274841308</v>
      </c>
      <c r="P34" s="218">
        <f t="shared" si="1"/>
        <v>20.530333296457925</v>
      </c>
      <c r="Q34" s="218">
        <f t="shared" si="1"/>
        <v>19.61866652170817</v>
      </c>
      <c r="R34" s="218">
        <f>AVERAGE(R3:R33)</f>
        <v>18.901333459218343</v>
      </c>
      <c r="S34" s="218">
        <f aca="true" t="shared" si="2" ref="S34:Y34">AVERAGE(S3:S33)</f>
        <v>18.095333321889242</v>
      </c>
      <c r="T34" s="218">
        <f t="shared" si="2"/>
        <v>17.749666690826416</v>
      </c>
      <c r="U34" s="218">
        <f t="shared" si="2"/>
        <v>17.658000055948893</v>
      </c>
      <c r="V34" s="218">
        <f t="shared" si="2"/>
        <v>17.59466644922892</v>
      </c>
      <c r="W34" s="218">
        <f t="shared" si="2"/>
        <v>17.526333332061768</v>
      </c>
      <c r="X34" s="218">
        <f t="shared" si="2"/>
        <v>17.4263334274292</v>
      </c>
      <c r="Y34" s="218">
        <f t="shared" si="2"/>
        <v>17.269666798909505</v>
      </c>
      <c r="Z34" s="218">
        <f>AVERAGE(B3:Y33)</f>
        <v>18.675125004847846</v>
      </c>
      <c r="AA34" s="219">
        <f>(AVERAGE(最高))</f>
        <v>22.78499984741211</v>
      </c>
      <c r="AB34" s="220"/>
      <c r="AC34" s="221"/>
      <c r="AD34" s="219">
        <f>(AVERAGE(最低))</f>
        <v>15.607666699091594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17</v>
      </c>
      <c r="B42" s="202"/>
      <c r="C42" s="202"/>
      <c r="D42" s="154">
        <f>COUNTIF(最高,"&gt;=25")</f>
        <v>7</v>
      </c>
      <c r="E42" s="198"/>
      <c r="F42" s="198"/>
      <c r="G42" s="198"/>
      <c r="H42" s="198"/>
      <c r="I42" s="198"/>
    </row>
    <row r="43" spans="1:9" ht="11.25" customHeight="1">
      <c r="A43" s="203" t="s">
        <v>18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19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20</v>
      </c>
      <c r="B45" s="205"/>
      <c r="C45" s="205" t="s">
        <v>4</v>
      </c>
      <c r="D45" s="207" t="s">
        <v>7</v>
      </c>
      <c r="E45" s="198"/>
      <c r="F45" s="206" t="s">
        <v>21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28.139999389648438</v>
      </c>
      <c r="C46" s="3">
        <v>12</v>
      </c>
      <c r="D46" s="159" t="s">
        <v>369</v>
      </c>
      <c r="E46" s="198"/>
      <c r="F46" s="156"/>
      <c r="G46" s="157">
        <f>MIN(最低)</f>
        <v>7.519999980926514</v>
      </c>
      <c r="H46" s="3">
        <v>23</v>
      </c>
      <c r="I46" s="256" t="s">
        <v>292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2010-03-25T04:51:17Z</dcterms:modified>
  <cp:category/>
  <cp:version/>
  <cp:contentType/>
  <cp:contentStatus/>
</cp:coreProperties>
</file>