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<sst xmlns="http://schemas.openxmlformats.org/spreadsheetml/2006/main" count="501" uniqueCount="57">
  <si>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</si>
  <si>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</si>
  <si>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</si>
  <si>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</si>
  <si>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</si>
  <si>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</si>
  <si>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</si>
  <si>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</si>
  <si>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</si>
  <si>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</si>
  <si>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</si>
  <si>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</si>
  <si>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</si>
  <si>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</si>
  <si>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</si>
  <si>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</si>
  <si>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</si>
  <si>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</si>
  <si>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</si>
  <si>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</si>
  <si>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</si>
  <si>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</si>
  <si>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</si>
  <si>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</si>
  <si>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</si>
  <si>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</si>
  <si>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</si>
  <si>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</si>
  <si>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</si>
  <si>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</si>
  <si>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</si>
  <si>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</si>
  <si>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</si>
  <si>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</si>
  <si>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</si>
  <si>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</si>
  <si>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</si>
  <si>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</si>
  <si>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</si>
  <si>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</si>
  <si>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</si>
  <si>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十王</t>
  </si>
  <si>
    <t>十王降水量(mm)</t>
  </si>
  <si>
    <t>日降水量0.5mm以上</t>
  </si>
  <si>
    <t>日降水量0.5mm以上</t>
  </si>
  <si>
    <t>日降水量0.5mm以上</t>
  </si>
  <si>
    <t>日降水量0.5mm以上</t>
  </si>
  <si>
    <t/>
  </si>
  <si>
    <t>10:26</t>
  </si>
  <si>
    <t>24:00</t>
  </si>
  <si>
    <t>04:34</t>
  </si>
  <si>
    <t>22:38</t>
  </si>
  <si>
    <t>19:27</t>
  </si>
  <si>
    <t>10:10</t>
  </si>
  <si>
    <t>23:45</t>
  </si>
  <si>
    <t>21:48</t>
  </si>
  <si>
    <t>18:43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</si>
</sst>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41</v>
      </c>
      <c r="B1" s="84" t="s">
        <v>0</v>
      </c>
      <c r="Z1" s="141">
        <v>2018</v>
      </c>
      <c r="AB1" s="85" t="s">
        <v>1</v>
      </c>
      <c r="AC1" s="143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v>0</v>
      </c>
      <c r="AC4" s="145"/>
      <c r="AD4" s="104"/>
      <c r="AE4" s="175">
        <v>0</v>
      </c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v>0</v>
      </c>
      <c r="AC5" s="146"/>
      <c r="AD5" s="106"/>
      <c r="AE5" s="179">
        <v>0</v>
      </c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v>0</v>
      </c>
      <c r="AC6" s="146"/>
      <c r="AD6" s="106"/>
      <c r="AE6" s="179">
        <v>0</v>
      </c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v>0</v>
      </c>
      <c r="AC7" s="146"/>
      <c r="AD7" s="106"/>
      <c r="AE7" s="179">
        <v>0</v>
      </c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v>0</v>
      </c>
      <c r="AC8" s="146"/>
      <c r="AD8" s="106"/>
      <c r="AE8" s="179">
        <v>0</v>
      </c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v>0</v>
      </c>
      <c r="AC9" s="146"/>
      <c r="AD9" s="106"/>
      <c r="AE9" s="179">
        <v>0</v>
      </c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v>0</v>
      </c>
      <c r="AC10" s="146"/>
      <c r="AD10" s="106"/>
      <c r="AE10" s="179">
        <v>0</v>
      </c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0.5</v>
      </c>
      <c r="S11" s="181">
        <v>0</v>
      </c>
      <c r="T11" s="181">
        <v>0</v>
      </c>
      <c r="U11" s="181">
        <v>0.5</v>
      </c>
      <c r="V11" s="181">
        <v>0</v>
      </c>
      <c r="W11" s="181">
        <v>0.5</v>
      </c>
      <c r="X11" s="181">
        <v>4</v>
      </c>
      <c r="Y11" s="181">
        <v>1</v>
      </c>
      <c r="Z11" s="182">
        <f t="shared" si="0"/>
        <v>6.5</v>
      </c>
      <c r="AA11" s="183">
        <v>8</v>
      </c>
      <c r="AB11" s="179">
        <v>4.5</v>
      </c>
      <c r="AC11" s="146">
        <v>0.9638888888888889</v>
      </c>
      <c r="AD11" s="106"/>
      <c r="AE11" s="179">
        <v>1.5</v>
      </c>
      <c r="AF11" s="148">
        <v>0.9451388888888889</v>
      </c>
    </row>
    <row r="12" spans="1:32" ht="13.5" customHeight="1">
      <c r="A12" s="126">
        <v>9</v>
      </c>
      <c r="B12" s="179">
        <v>2</v>
      </c>
      <c r="C12" s="181">
        <v>2.5</v>
      </c>
      <c r="D12" s="181">
        <v>0.5</v>
      </c>
      <c r="E12" s="181">
        <v>1.5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0.5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7</v>
      </c>
      <c r="AA12" s="183">
        <v>9</v>
      </c>
      <c r="AB12" s="179">
        <v>3.5</v>
      </c>
      <c r="AC12" s="146">
        <v>0.07152777777777779</v>
      </c>
      <c r="AD12" s="106"/>
      <c r="AE12" s="179">
        <v>1</v>
      </c>
      <c r="AF12" s="148">
        <v>0.1638888888888889</v>
      </c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v>0</v>
      </c>
      <c r="AC13" s="146"/>
      <c r="AD13" s="106"/>
      <c r="AE13" s="179">
        <v>0</v>
      </c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v>0</v>
      </c>
      <c r="AC14" s="145"/>
      <c r="AD14" s="104"/>
      <c r="AE14" s="175">
        <v>0</v>
      </c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v>0</v>
      </c>
      <c r="AC15" s="146"/>
      <c r="AD15" s="106"/>
      <c r="AE15" s="179">
        <v>0</v>
      </c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v>0</v>
      </c>
      <c r="AC16" s="146"/>
      <c r="AD16" s="106"/>
      <c r="AE16" s="179">
        <v>0</v>
      </c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0</v>
      </c>
      <c r="AA17" s="183">
        <v>14</v>
      </c>
      <c r="AB17" s="179">
        <v>0</v>
      </c>
      <c r="AC17" s="146"/>
      <c r="AD17" s="106"/>
      <c r="AE17" s="179">
        <v>0</v>
      </c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</v>
      </c>
      <c r="AA18" s="183">
        <v>15</v>
      </c>
      <c r="AB18" s="179">
        <v>0</v>
      </c>
      <c r="AC18" s="146"/>
      <c r="AD18" s="106"/>
      <c r="AE18" s="179">
        <v>0</v>
      </c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v>0</v>
      </c>
      <c r="AC19" s="146"/>
      <c r="AD19" s="106"/>
      <c r="AE19" s="179">
        <v>0</v>
      </c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0.5</v>
      </c>
      <c r="P20" s="181">
        <v>2</v>
      </c>
      <c r="Q20" s="181">
        <v>3</v>
      </c>
      <c r="R20" s="181">
        <v>3</v>
      </c>
      <c r="S20" s="181">
        <v>4</v>
      </c>
      <c r="T20" s="181">
        <v>3</v>
      </c>
      <c r="U20" s="181">
        <v>1.5</v>
      </c>
      <c r="V20" s="181">
        <v>0</v>
      </c>
      <c r="W20" s="181">
        <v>0</v>
      </c>
      <c r="X20" s="181">
        <v>0</v>
      </c>
      <c r="Y20" s="181">
        <v>0.5</v>
      </c>
      <c r="Z20" s="182">
        <f t="shared" si="0"/>
        <v>17.5</v>
      </c>
      <c r="AA20" s="183">
        <v>17</v>
      </c>
      <c r="AB20" s="179">
        <v>5</v>
      </c>
      <c r="AC20" s="146">
        <v>0.7652777777777778</v>
      </c>
      <c r="AD20" s="106"/>
      <c r="AE20" s="179">
        <v>1</v>
      </c>
      <c r="AF20" s="148">
        <v>0.8215277777777777</v>
      </c>
    </row>
    <row r="21" spans="1:32" ht="13.5" customHeight="1">
      <c r="A21" s="126">
        <v>18</v>
      </c>
      <c r="B21" s="179">
        <v>4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1" ref="Z21:Z34">IF(COUNT(B21:Y21)=0,"     -",SUM(B21:Y21))</f>
        <v>4</v>
      </c>
      <c r="AA21" s="183">
        <v>18</v>
      </c>
      <c r="AB21" s="179">
        <v>4.5</v>
      </c>
      <c r="AC21" s="146">
        <v>0.03958333333333333</v>
      </c>
      <c r="AD21" s="106"/>
      <c r="AE21" s="179">
        <v>1.5</v>
      </c>
      <c r="AF21" s="148">
        <v>0.020833333333333332</v>
      </c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1"/>
        <v>0</v>
      </c>
      <c r="AA22" s="183">
        <v>19</v>
      </c>
      <c r="AB22" s="179">
        <v>0</v>
      </c>
      <c r="AC22" s="146"/>
      <c r="AD22" s="106"/>
      <c r="AE22" s="179">
        <v>0</v>
      </c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1"/>
        <v>0</v>
      </c>
      <c r="AA23" s="183">
        <v>20</v>
      </c>
      <c r="AB23" s="179">
        <v>0</v>
      </c>
      <c r="AC23" s="146"/>
      <c r="AD23" s="106"/>
      <c r="AE23" s="179">
        <v>0</v>
      </c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7">
        <f t="shared" si="1"/>
        <v>0</v>
      </c>
      <c r="AA24" s="178">
        <v>21</v>
      </c>
      <c r="AB24" s="175">
        <v>0</v>
      </c>
      <c r="AC24" s="145"/>
      <c r="AD24" s="104"/>
      <c r="AE24" s="175">
        <v>0</v>
      </c>
      <c r="AF24" s="147"/>
    </row>
    <row r="25" spans="1:32" ht="13.5" customHeight="1">
      <c r="A25" s="126">
        <v>22</v>
      </c>
      <c r="B25" s="179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1.5</v>
      </c>
      <c r="R25" s="181">
        <v>0.5</v>
      </c>
      <c r="S25" s="181">
        <v>1</v>
      </c>
      <c r="T25" s="181">
        <v>1.5</v>
      </c>
      <c r="U25" s="181">
        <v>1.5</v>
      </c>
      <c r="V25" s="181">
        <v>1.5</v>
      </c>
      <c r="W25" s="181">
        <v>1</v>
      </c>
      <c r="X25" s="181">
        <v>1.5</v>
      </c>
      <c r="Y25" s="181">
        <v>0</v>
      </c>
      <c r="Z25" s="182">
        <f t="shared" si="1"/>
        <v>10</v>
      </c>
      <c r="AA25" s="183">
        <v>22</v>
      </c>
      <c r="AB25" s="179">
        <v>2</v>
      </c>
      <c r="AC25" s="146">
        <v>0.9284722222222223</v>
      </c>
      <c r="AD25" s="106"/>
      <c r="AE25" s="179">
        <v>1</v>
      </c>
      <c r="AF25" s="148">
        <v>0.7868055555555555</v>
      </c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1"/>
        <v>0</v>
      </c>
      <c r="AA26" s="183">
        <v>23</v>
      </c>
      <c r="AB26" s="179">
        <v>0</v>
      </c>
      <c r="AC26" s="146"/>
      <c r="AD26" s="106"/>
      <c r="AE26" s="179">
        <v>0</v>
      </c>
      <c r="AF26" s="148"/>
    </row>
    <row r="27" spans="1:32" ht="13.5" customHeight="1">
      <c r="A27" s="126">
        <v>24</v>
      </c>
      <c r="B27" s="179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1"/>
        <v>0</v>
      </c>
      <c r="AA27" s="183">
        <v>24</v>
      </c>
      <c r="AB27" s="179">
        <v>0</v>
      </c>
      <c r="AC27" s="146"/>
      <c r="AD27" s="106"/>
      <c r="AE27" s="179">
        <v>0</v>
      </c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1"/>
        <v>0</v>
      </c>
      <c r="AA28" s="183">
        <v>25</v>
      </c>
      <c r="AB28" s="179">
        <v>0</v>
      </c>
      <c r="AC28" s="146"/>
      <c r="AD28" s="106"/>
      <c r="AE28" s="179">
        <v>0</v>
      </c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1"/>
        <v>0</v>
      </c>
      <c r="AA29" s="183">
        <v>26</v>
      </c>
      <c r="AB29" s="179">
        <v>0</v>
      </c>
      <c r="AC29" s="146"/>
      <c r="AD29" s="106"/>
      <c r="AE29" s="179">
        <v>0</v>
      </c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1"/>
        <v>0</v>
      </c>
      <c r="AA30" s="183">
        <v>27</v>
      </c>
      <c r="AB30" s="179">
        <v>0</v>
      </c>
      <c r="AC30" s="146"/>
      <c r="AD30" s="106"/>
      <c r="AE30" s="179">
        <v>0</v>
      </c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1"/>
        <v>0</v>
      </c>
      <c r="AA31" s="183">
        <v>28</v>
      </c>
      <c r="AB31" s="179">
        <v>0</v>
      </c>
      <c r="AC31" s="146"/>
      <c r="AD31" s="106"/>
      <c r="AE31" s="179">
        <v>0</v>
      </c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1"/>
        <v>0</v>
      </c>
      <c r="AA32" s="183">
        <v>29</v>
      </c>
      <c r="AB32" s="179">
        <v>0</v>
      </c>
      <c r="AC32" s="146"/>
      <c r="AD32" s="106"/>
      <c r="AE32" s="179">
        <v>0</v>
      </c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1"/>
        <v>0</v>
      </c>
      <c r="AA33" s="183">
        <v>30</v>
      </c>
      <c r="AB33" s="179">
        <v>0</v>
      </c>
      <c r="AC33" s="146"/>
      <c r="AD33" s="106"/>
      <c r="AE33" s="179">
        <v>0</v>
      </c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1"/>
        <v>0</v>
      </c>
      <c r="AA34" s="183">
        <v>31</v>
      </c>
      <c r="AB34" s="179">
        <v>0</v>
      </c>
      <c r="AC34" s="146"/>
      <c r="AD34" s="106"/>
      <c r="AE34" s="179">
        <v>0</v>
      </c>
      <c r="AF34" s="148"/>
    </row>
    <row r="35" spans="1:32" ht="13.5" customHeight="1">
      <c r="A35" s="107" t="s">
        <v>11</v>
      </c>
      <c r="B35" s="184">
        <f>IF(COUNT(B4:B34)=0,"   -",SUM(B4:B34))</f>
        <v>6</v>
      </c>
      <c r="C35" s="185">
        <f aca="true" t="shared" si="2" ref="C35:R35">IF(COUNT(C4:C34)=0,"   -",SUM(C4:C34))</f>
        <v>2.5</v>
      </c>
      <c r="D35" s="185">
        <f t="shared" si="2"/>
        <v>0.5</v>
      </c>
      <c r="E35" s="185">
        <f t="shared" si="2"/>
        <v>1.5</v>
      </c>
      <c r="F35" s="185">
        <f t="shared" si="2"/>
        <v>0</v>
      </c>
      <c r="G35" s="185">
        <f t="shared" si="2"/>
        <v>0</v>
      </c>
      <c r="H35" s="185">
        <f t="shared" si="2"/>
        <v>0</v>
      </c>
      <c r="I35" s="185">
        <f t="shared" si="2"/>
        <v>0</v>
      </c>
      <c r="J35" s="185">
        <f t="shared" si="2"/>
        <v>0</v>
      </c>
      <c r="K35" s="185">
        <f t="shared" si="2"/>
        <v>0</v>
      </c>
      <c r="L35" s="185">
        <f t="shared" si="2"/>
        <v>0.5</v>
      </c>
      <c r="M35" s="185">
        <f t="shared" si="2"/>
        <v>0</v>
      </c>
      <c r="N35" s="185">
        <f t="shared" si="2"/>
        <v>0</v>
      </c>
      <c r="O35" s="185">
        <f t="shared" si="2"/>
        <v>0.5</v>
      </c>
      <c r="P35" s="185">
        <f t="shared" si="2"/>
        <v>2</v>
      </c>
      <c r="Q35" s="185">
        <f t="shared" si="2"/>
        <v>4.5</v>
      </c>
      <c r="R35" s="185">
        <f t="shared" si="2"/>
        <v>4</v>
      </c>
      <c r="S35" s="185">
        <f aca="true" t="shared" si="3" ref="S35:Y35">IF(COUNT(S4:S34)=0,"   -",SUM(S4:S34))</f>
        <v>5</v>
      </c>
      <c r="T35" s="185">
        <f t="shared" si="3"/>
        <v>4.5</v>
      </c>
      <c r="U35" s="185">
        <f t="shared" si="3"/>
        <v>3.5</v>
      </c>
      <c r="V35" s="185">
        <f t="shared" si="3"/>
        <v>1.5</v>
      </c>
      <c r="W35" s="185">
        <f t="shared" si="3"/>
        <v>1.5</v>
      </c>
      <c r="X35" s="185">
        <f t="shared" si="3"/>
        <v>5.5</v>
      </c>
      <c r="Y35" s="185">
        <f t="shared" si="3"/>
        <v>1.5</v>
      </c>
      <c r="Z35" s="184">
        <f>SUM(B4:Y34)</f>
        <v>45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43</v>
      </c>
      <c r="B38" s="113"/>
      <c r="C38" s="113"/>
      <c r="D38" s="114">
        <f>COUNTIF(Z4:Z34,"&gt;=0.5")</f>
        <v>5</v>
      </c>
      <c r="E38" s="115"/>
      <c r="F38" s="115"/>
      <c r="G38" s="92" t="s">
        <v>14</v>
      </c>
      <c r="H38" s="116"/>
      <c r="I38" s="116" t="s">
        <v>5</v>
      </c>
      <c r="J38" s="117" t="s">
        <v>8</v>
      </c>
      <c r="K38" s="115"/>
      <c r="L38" s="115"/>
      <c r="M38" s="92" t="s">
        <v>15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16</v>
      </c>
      <c r="B39" s="119"/>
      <c r="C39" s="119"/>
      <c r="D39" s="120">
        <f>COUNTIF(Z4:Z34,"&gt;=1")</f>
        <v>5</v>
      </c>
      <c r="E39" s="115"/>
      <c r="F39" s="115"/>
      <c r="G39" s="121"/>
      <c r="H39" s="122">
        <f>MAX(AB4:AB34)</f>
        <v>5</v>
      </c>
      <c r="I39" s="123">
        <f>MATCH(H39,AB4:AB34,0)</f>
        <v>17</v>
      </c>
      <c r="J39" s="153">
        <f>INDEX(AC4:AC34,I39,1)</f>
        <v>0.7652777777777778</v>
      </c>
      <c r="K39" s="115"/>
      <c r="L39" s="115"/>
      <c r="M39" s="121"/>
      <c r="N39" s="122">
        <f>MAX(AE4:AE34)</f>
        <v>1.5</v>
      </c>
      <c r="O39" s="123">
        <v>18</v>
      </c>
      <c r="P39" s="153">
        <f>INDEX(AF4:AF34,O39,1)</f>
        <v>0.020833333333333332</v>
      </c>
      <c r="Q39" s="115"/>
      <c r="R39" s="115"/>
      <c r="S39" s="121"/>
      <c r="T39" s="122">
        <f>MAX(Z4:Z34)</f>
        <v>17.5</v>
      </c>
      <c r="U39" s="125">
        <f>MATCH(T39,Z4:Z34,0)</f>
        <v>17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17</v>
      </c>
      <c r="B40" s="119"/>
      <c r="C40" s="119"/>
      <c r="D40" s="120">
        <f>COUNTIF(Z4:Z34,"&gt;=10")</f>
        <v>2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>
        <v>8</v>
      </c>
      <c r="P40" s="153">
        <f>INDEX(AF4:AF34,O40,1)</f>
        <v>0.9451388888888889</v>
      </c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18</v>
      </c>
      <c r="B41" s="128"/>
      <c r="C41" s="128"/>
      <c r="D41" s="129">
        <f>COUNTIF(Z4:Z34,"&gt;=30")</f>
        <v>0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2018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1.5</v>
      </c>
      <c r="C4" s="189">
        <v>14</v>
      </c>
      <c r="D4" s="189">
        <v>3</v>
      </c>
      <c r="E4" s="189">
        <v>0.5</v>
      </c>
      <c r="F4" s="189">
        <v>1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>IF(COUNT(B4:Y4)=0,"     -",SUM(B4:Y4))</f>
        <v>20</v>
      </c>
      <c r="AA4" s="191">
        <v>1</v>
      </c>
      <c r="AB4" s="188">
        <v>14.5</v>
      </c>
      <c r="AC4" s="149">
        <v>0.09097222222222222</v>
      </c>
      <c r="AD4" s="54">
        <v>1</v>
      </c>
      <c r="AE4" s="188">
        <v>4</v>
      </c>
      <c r="AF4" s="151">
        <v>0.08402777777777777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aca="true" t="shared" si="0" ref="Z5:Z34">IF(COUNT(B5:Y5)=0,"     -",SUM(B5:Y5))</f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/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/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/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/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/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/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/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/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0.5</v>
      </c>
      <c r="J14" s="189">
        <v>0</v>
      </c>
      <c r="K14" s="189">
        <v>0.5</v>
      </c>
      <c r="L14" s="189">
        <v>0</v>
      </c>
      <c r="M14" s="189">
        <v>0</v>
      </c>
      <c r="N14" s="189">
        <v>4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5</v>
      </c>
      <c r="AA14" s="191">
        <v>11</v>
      </c>
      <c r="AB14" s="188">
        <v>4</v>
      </c>
      <c r="AC14" s="149">
        <v>0.5555555555555556</v>
      </c>
      <c r="AD14" s="54">
        <v>11</v>
      </c>
      <c r="AE14" s="188">
        <v>2.5</v>
      </c>
      <c r="AF14" s="151">
        <v>0.5277777777777778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9</v>
      </c>
      <c r="H15" s="194">
        <v>1.5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10.5</v>
      </c>
      <c r="AA15" s="196">
        <v>12</v>
      </c>
      <c r="AB15" s="192">
        <v>9</v>
      </c>
      <c r="AC15" s="150">
        <v>0.25833333333333336</v>
      </c>
      <c r="AD15" s="57"/>
      <c r="AE15" s="192">
        <v>4.5</v>
      </c>
      <c r="AF15" s="152">
        <v>0.22708333333333333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/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/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/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/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/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/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/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/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/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1.5</v>
      </c>
      <c r="D27" s="194">
        <v>2.5</v>
      </c>
      <c r="E27" s="194">
        <v>1</v>
      </c>
      <c r="F27" s="194">
        <v>1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6</v>
      </c>
      <c r="AA27" s="196">
        <v>24</v>
      </c>
      <c r="AB27" s="192">
        <v>3.5</v>
      </c>
      <c r="AC27" s="150">
        <v>0.11388888888888889</v>
      </c>
      <c r="AD27" s="57"/>
      <c r="AE27" s="192">
        <v>1</v>
      </c>
      <c r="AF27" s="152">
        <v>0.17430555555555557</v>
      </c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/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/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0.5</v>
      </c>
      <c r="E30" s="194">
        <v>0.5</v>
      </c>
      <c r="F30" s="194">
        <v>1.5</v>
      </c>
      <c r="G30" s="194">
        <v>1</v>
      </c>
      <c r="H30" s="194">
        <v>0.5</v>
      </c>
      <c r="I30" s="194">
        <v>10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14</v>
      </c>
      <c r="AA30" s="196">
        <v>27</v>
      </c>
      <c r="AB30" s="192">
        <v>10</v>
      </c>
      <c r="AC30" s="150">
        <v>0.33819444444444446</v>
      </c>
      <c r="AD30" s="57"/>
      <c r="AE30" s="192">
        <v>4</v>
      </c>
      <c r="AF30" s="152">
        <v>0.3090277777777778</v>
      </c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/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/>
      <c r="AD34" s="57"/>
      <c r="AE34" s="192">
        <v>0</v>
      </c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1.5</v>
      </c>
      <c r="C35" s="198">
        <f t="shared" si="1"/>
        <v>15.5</v>
      </c>
      <c r="D35" s="198">
        <f t="shared" si="1"/>
        <v>6</v>
      </c>
      <c r="E35" s="198">
        <f t="shared" si="1"/>
        <v>2</v>
      </c>
      <c r="F35" s="198">
        <f t="shared" si="1"/>
        <v>3.5</v>
      </c>
      <c r="G35" s="198">
        <f t="shared" si="1"/>
        <v>10</v>
      </c>
      <c r="H35" s="198">
        <f t="shared" si="1"/>
        <v>2</v>
      </c>
      <c r="I35" s="198">
        <f t="shared" si="1"/>
        <v>10.5</v>
      </c>
      <c r="J35" s="198">
        <f t="shared" si="1"/>
        <v>0</v>
      </c>
      <c r="K35" s="198">
        <f t="shared" si="1"/>
        <v>0.5</v>
      </c>
      <c r="L35" s="198">
        <f aca="true" t="shared" si="2" ref="L35:Y35">IF(COUNT(L4:L34)=0,"   -",SUM(L4:L34))</f>
        <v>0</v>
      </c>
      <c r="M35" s="198">
        <f t="shared" si="2"/>
        <v>0</v>
      </c>
      <c r="N35" s="198">
        <f t="shared" si="2"/>
        <v>4</v>
      </c>
      <c r="O35" s="198">
        <f t="shared" si="2"/>
        <v>0</v>
      </c>
      <c r="P35" s="198">
        <f t="shared" si="2"/>
        <v>0</v>
      </c>
      <c r="Q35" s="198">
        <f t="shared" si="2"/>
        <v>0</v>
      </c>
      <c r="R35" s="198">
        <f t="shared" si="2"/>
        <v>0</v>
      </c>
      <c r="S35" s="198">
        <f t="shared" si="2"/>
        <v>0</v>
      </c>
      <c r="T35" s="198">
        <f t="shared" si="2"/>
        <v>0</v>
      </c>
      <c r="U35" s="198">
        <f t="shared" si="2"/>
        <v>0</v>
      </c>
      <c r="V35" s="198">
        <f t="shared" si="2"/>
        <v>0</v>
      </c>
      <c r="W35" s="198">
        <f t="shared" si="2"/>
        <v>0</v>
      </c>
      <c r="X35" s="198">
        <f t="shared" si="2"/>
        <v>0</v>
      </c>
      <c r="Y35" s="198">
        <f t="shared" si="2"/>
        <v>0</v>
      </c>
      <c r="Z35" s="197">
        <f>SUM(B4:Y34)</f>
        <v>55.5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5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70"/>
      <c r="F39" s="70"/>
      <c r="G39" s="65"/>
      <c r="H39" s="66">
        <f>MAX(AB4:AB34)</f>
        <v>14.5</v>
      </c>
      <c r="I39" s="67">
        <f>MATCH(H39,AB4:AB34,0)</f>
        <v>1</v>
      </c>
      <c r="J39" s="154">
        <f>INDEX(AC4:AC34,I39,1)</f>
        <v>0.09097222222222222</v>
      </c>
      <c r="K39" s="70"/>
      <c r="L39" s="70"/>
      <c r="M39" s="65"/>
      <c r="N39" s="66">
        <f>MAX(AE4:AE34)</f>
        <v>4.5</v>
      </c>
      <c r="O39" s="67">
        <f>MATCH(N39,AE4:AE34,0)</f>
        <v>12</v>
      </c>
      <c r="P39" s="154">
        <f>INDEX(AF4:AF34,O39,1)</f>
        <v>0.22708333333333333</v>
      </c>
      <c r="Q39" s="70"/>
      <c r="R39" s="70"/>
      <c r="S39" s="65"/>
      <c r="T39" s="66">
        <f>MAX(Z4:Z34)</f>
        <v>20</v>
      </c>
      <c r="U39" s="78">
        <f>MATCH(T39,Z4:Z34,0)</f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2018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1.5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1.5</v>
      </c>
      <c r="AA8" s="196">
        <v>5</v>
      </c>
      <c r="AB8" s="192">
        <v>1.5</v>
      </c>
      <c r="AC8" s="150">
        <v>0.05069444444444445</v>
      </c>
      <c r="AD8" s="57">
        <v>5</v>
      </c>
      <c r="AE8" s="192">
        <v>1</v>
      </c>
      <c r="AF8" s="152">
        <v>0.02847222222222222</v>
      </c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18.5</v>
      </c>
      <c r="O9" s="194">
        <v>17</v>
      </c>
      <c r="P9" s="194">
        <v>4</v>
      </c>
      <c r="Q9" s="194">
        <v>3</v>
      </c>
      <c r="R9" s="194">
        <v>2.5</v>
      </c>
      <c r="S9" s="194">
        <v>2</v>
      </c>
      <c r="T9" s="194">
        <v>1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48</v>
      </c>
      <c r="AA9" s="196">
        <v>6</v>
      </c>
      <c r="AB9" s="192">
        <v>24.5</v>
      </c>
      <c r="AC9" s="150">
        <v>0.5506944444444445</v>
      </c>
      <c r="AD9" s="57">
        <v>6</v>
      </c>
      <c r="AE9" s="192">
        <v>8.5</v>
      </c>
      <c r="AF9" s="152">
        <v>0.5166666666666667</v>
      </c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1.5</v>
      </c>
      <c r="L12" s="194">
        <v>0</v>
      </c>
      <c r="M12" s="194">
        <v>0</v>
      </c>
      <c r="N12" s="194">
        <v>0</v>
      </c>
      <c r="O12" s="194">
        <v>0.5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2</v>
      </c>
      <c r="AA12" s="196">
        <v>9</v>
      </c>
      <c r="AB12" s="192">
        <v>1.5</v>
      </c>
      <c r="AC12" s="150">
        <v>0.43402777777777773</v>
      </c>
      <c r="AD12" s="57">
        <v>9</v>
      </c>
      <c r="AE12" s="192">
        <v>1</v>
      </c>
      <c r="AF12" s="152">
        <v>0.3993055555555556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1.5</v>
      </c>
      <c r="E22" s="194">
        <v>0.5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0.5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2.5</v>
      </c>
      <c r="AA22" s="196">
        <v>19</v>
      </c>
      <c r="AB22" s="192">
        <v>1.5</v>
      </c>
      <c r="AC22" s="150">
        <v>0.14027777777777778</v>
      </c>
      <c r="AD22" s="57">
        <v>19</v>
      </c>
      <c r="AE22" s="192">
        <v>0.5</v>
      </c>
      <c r="AF22" s="152">
        <v>0.4201388888888889</v>
      </c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1</v>
      </c>
      <c r="C25" s="194">
        <v>1</v>
      </c>
      <c r="D25" s="194">
        <v>4</v>
      </c>
      <c r="E25" s="194">
        <v>3.5</v>
      </c>
      <c r="F25" s="194">
        <v>1.5</v>
      </c>
      <c r="G25" s="194">
        <v>0.5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11.5</v>
      </c>
      <c r="AA25" s="196">
        <v>22</v>
      </c>
      <c r="AB25" s="192">
        <v>4.5</v>
      </c>
      <c r="AC25" s="150">
        <v>0.15902777777777777</v>
      </c>
      <c r="AD25" s="57">
        <v>22</v>
      </c>
      <c r="AE25" s="192">
        <v>1.5</v>
      </c>
      <c r="AF25" s="152">
        <v>0.12430555555555556</v>
      </c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0.5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0.5</v>
      </c>
      <c r="AA32" s="196">
        <v>29</v>
      </c>
      <c r="AB32" s="192">
        <v>0.5</v>
      </c>
      <c r="AC32" s="150">
        <v>0.15486111111111112</v>
      </c>
      <c r="AD32" s="57">
        <v>29</v>
      </c>
      <c r="AE32" s="192">
        <v>0.5</v>
      </c>
      <c r="AF32" s="152">
        <v>0.12013888888888889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2.5</v>
      </c>
      <c r="C35" s="198">
        <f t="shared" si="1"/>
        <v>1</v>
      </c>
      <c r="D35" s="198">
        <f t="shared" si="1"/>
        <v>6</v>
      </c>
      <c r="E35" s="198">
        <f t="shared" si="1"/>
        <v>4</v>
      </c>
      <c r="F35" s="198">
        <f t="shared" si="1"/>
        <v>1.5</v>
      </c>
      <c r="G35" s="198">
        <f t="shared" si="1"/>
        <v>0.5</v>
      </c>
      <c r="H35" s="198">
        <f t="shared" si="1"/>
        <v>0</v>
      </c>
      <c r="I35" s="198">
        <f t="shared" si="1"/>
        <v>0</v>
      </c>
      <c r="J35" s="198">
        <f t="shared" si="1"/>
        <v>0</v>
      </c>
      <c r="K35" s="198">
        <f t="shared" si="1"/>
        <v>2</v>
      </c>
      <c r="L35" s="198">
        <f aca="true" t="shared" si="2" ref="L35:Y35">IF(COUNT(L4:L34)=0,"   -",SUM(L4:L34))</f>
        <v>0</v>
      </c>
      <c r="M35" s="198">
        <f t="shared" si="2"/>
        <v>0</v>
      </c>
      <c r="N35" s="198">
        <f t="shared" si="2"/>
        <v>18.5</v>
      </c>
      <c r="O35" s="198">
        <f t="shared" si="2"/>
        <v>17.5</v>
      </c>
      <c r="P35" s="198">
        <f t="shared" si="2"/>
        <v>4</v>
      </c>
      <c r="Q35" s="198">
        <f t="shared" si="2"/>
        <v>3</v>
      </c>
      <c r="R35" s="198">
        <f t="shared" si="2"/>
        <v>2.5</v>
      </c>
      <c r="S35" s="198">
        <f t="shared" si="2"/>
        <v>2</v>
      </c>
      <c r="T35" s="198">
        <f t="shared" si="2"/>
        <v>1</v>
      </c>
      <c r="U35" s="198">
        <f t="shared" si="2"/>
        <v>0</v>
      </c>
      <c r="V35" s="198">
        <f t="shared" si="2"/>
        <v>0</v>
      </c>
      <c r="W35" s="198">
        <f t="shared" si="2"/>
        <v>0</v>
      </c>
      <c r="X35" s="198">
        <f t="shared" si="2"/>
        <v>0</v>
      </c>
      <c r="Y35" s="198">
        <f t="shared" si="2"/>
        <v>0</v>
      </c>
      <c r="Z35" s="197">
        <f>SUM(B4:Y34)</f>
        <v>66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6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70"/>
      <c r="F39" s="70"/>
      <c r="G39" s="65"/>
      <c r="H39" s="66">
        <f>MAX(AB4:AB34)</f>
        <v>24.5</v>
      </c>
      <c r="I39" s="67">
        <f>MATCH(H39,AB4:AB34,0)</f>
        <v>6</v>
      </c>
      <c r="J39" s="154">
        <f>INDEX(AC4:AC34,I39,1)</f>
        <v>0.5506944444444445</v>
      </c>
      <c r="K39" s="70"/>
      <c r="L39" s="70"/>
      <c r="M39" s="65"/>
      <c r="N39" s="66">
        <f>MAX(AE4:AE34)</f>
        <v>8.5</v>
      </c>
      <c r="O39" s="67">
        <f>MATCH(N39,AE4:AE34,0)</f>
        <v>6</v>
      </c>
      <c r="P39" s="154">
        <f>INDEX(AF4:AF34,O39,1)</f>
        <v>0.5166666666666667</v>
      </c>
      <c r="Q39" s="70"/>
      <c r="R39" s="70"/>
      <c r="S39" s="65"/>
      <c r="T39" s="66">
        <f>MAX(Z4:Z34)</f>
        <v>48</v>
      </c>
      <c r="U39" s="78">
        <f>MATCH(T39,Z4:Z34,0)</f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2018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 t="s">
        <v>47</v>
      </c>
      <c r="AC4" s="149" t="s">
        <v>47</v>
      </c>
      <c r="AD4" s="54">
        <v>1</v>
      </c>
      <c r="AE4" s="188" t="s">
        <v>47</v>
      </c>
      <c r="AF4" s="151" t="s">
        <v>47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 t="s">
        <v>47</v>
      </c>
      <c r="AC5" s="150" t="s">
        <v>47</v>
      </c>
      <c r="AD5" s="57">
        <v>2</v>
      </c>
      <c r="AE5" s="192" t="s">
        <v>47</v>
      </c>
      <c r="AF5" s="152" t="s">
        <v>47</v>
      </c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 t="s">
        <v>47</v>
      </c>
      <c r="AC6" s="150" t="s">
        <v>47</v>
      </c>
      <c r="AD6" s="57">
        <v>3</v>
      </c>
      <c r="AE6" s="192" t="s">
        <v>47</v>
      </c>
      <c r="AF6" s="152" t="s">
        <v>47</v>
      </c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 t="s">
        <v>47</v>
      </c>
      <c r="AC7" s="150" t="s">
        <v>47</v>
      </c>
      <c r="AD7" s="57">
        <v>4</v>
      </c>
      <c r="AE7" s="192" t="s">
        <v>47</v>
      </c>
      <c r="AF7" s="152" t="s">
        <v>47</v>
      </c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 t="s">
        <v>47</v>
      </c>
      <c r="AC8" s="150" t="s">
        <v>47</v>
      </c>
      <c r="AD8" s="57">
        <v>5</v>
      </c>
      <c r="AE8" s="192" t="s">
        <v>47</v>
      </c>
      <c r="AF8" s="152" t="s">
        <v>47</v>
      </c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1.5</v>
      </c>
      <c r="L9" s="194">
        <v>0.5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2</v>
      </c>
      <c r="AA9" s="196">
        <v>6</v>
      </c>
      <c r="AB9" s="192">
        <v>2</v>
      </c>
      <c r="AC9" s="150" t="s">
        <v>48</v>
      </c>
      <c r="AD9" s="57">
        <v>6</v>
      </c>
      <c r="AE9" s="192">
        <v>0.5</v>
      </c>
      <c r="AF9" s="152" t="s">
        <v>53</v>
      </c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 t="s">
        <v>47</v>
      </c>
      <c r="AC10" s="150" t="s">
        <v>47</v>
      </c>
      <c r="AD10" s="57">
        <v>7</v>
      </c>
      <c r="AE10" s="192" t="s">
        <v>47</v>
      </c>
      <c r="AF10" s="152" t="s">
        <v>47</v>
      </c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 t="s">
        <v>47</v>
      </c>
      <c r="AC11" s="150" t="s">
        <v>47</v>
      </c>
      <c r="AD11" s="57">
        <v>8</v>
      </c>
      <c r="AE11" s="192" t="s">
        <v>47</v>
      </c>
      <c r="AF11" s="152" t="s">
        <v>47</v>
      </c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 t="s">
        <v>47</v>
      </c>
      <c r="AC12" s="150" t="s">
        <v>47</v>
      </c>
      <c r="AD12" s="57">
        <v>9</v>
      </c>
      <c r="AE12" s="192" t="s">
        <v>47</v>
      </c>
      <c r="AF12" s="152" t="s">
        <v>47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 t="s">
        <v>47</v>
      </c>
      <c r="AC13" s="150" t="s">
        <v>47</v>
      </c>
      <c r="AD13" s="57">
        <v>10</v>
      </c>
      <c r="AE13" s="192" t="s">
        <v>47</v>
      </c>
      <c r="AF13" s="152" t="s">
        <v>47</v>
      </c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0.5</v>
      </c>
      <c r="X14" s="189">
        <v>0.5</v>
      </c>
      <c r="Y14" s="189">
        <v>1</v>
      </c>
      <c r="Z14" s="190">
        <f t="shared" si="0"/>
        <v>2</v>
      </c>
      <c r="AA14" s="191">
        <v>11</v>
      </c>
      <c r="AB14" s="188">
        <v>1</v>
      </c>
      <c r="AC14" s="149" t="s">
        <v>49</v>
      </c>
      <c r="AD14" s="54">
        <v>11</v>
      </c>
      <c r="AE14" s="188">
        <v>0.5</v>
      </c>
      <c r="AF14" s="151" t="s">
        <v>54</v>
      </c>
    </row>
    <row r="15" spans="1:32" ht="13.5" customHeight="1">
      <c r="A15" s="69">
        <v>12</v>
      </c>
      <c r="B15" s="192">
        <v>1</v>
      </c>
      <c r="C15" s="194">
        <v>0.5</v>
      </c>
      <c r="D15" s="194">
        <v>0.5</v>
      </c>
      <c r="E15" s="194">
        <v>1</v>
      </c>
      <c r="F15" s="194">
        <v>2.5</v>
      </c>
      <c r="G15" s="194">
        <v>0.5</v>
      </c>
      <c r="H15" s="194">
        <v>0</v>
      </c>
      <c r="I15" s="194">
        <v>0</v>
      </c>
      <c r="J15" s="194">
        <v>0</v>
      </c>
      <c r="K15" s="194">
        <v>0.5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6.5</v>
      </c>
      <c r="AA15" s="196">
        <v>12</v>
      </c>
      <c r="AB15" s="192">
        <v>3.5</v>
      </c>
      <c r="AC15" s="150" t="s">
        <v>50</v>
      </c>
      <c r="AD15" s="57">
        <v>12</v>
      </c>
      <c r="AE15" s="192">
        <v>1</v>
      </c>
      <c r="AF15" s="152" t="s">
        <v>50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 t="s">
        <v>47</v>
      </c>
      <c r="AC16" s="150" t="s">
        <v>47</v>
      </c>
      <c r="AD16" s="57">
        <v>13</v>
      </c>
      <c r="AE16" s="192" t="s">
        <v>47</v>
      </c>
      <c r="AF16" s="152" t="s">
        <v>47</v>
      </c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 t="s">
        <v>47</v>
      </c>
      <c r="AC17" s="150" t="s">
        <v>47</v>
      </c>
      <c r="AD17" s="57">
        <v>14</v>
      </c>
      <c r="AE17" s="192" t="s">
        <v>47</v>
      </c>
      <c r="AF17" s="152" t="s">
        <v>47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 t="s">
        <v>47</v>
      </c>
      <c r="AC18" s="150" t="s">
        <v>47</v>
      </c>
      <c r="AD18" s="57">
        <v>15</v>
      </c>
      <c r="AE18" s="192" t="s">
        <v>47</v>
      </c>
      <c r="AF18" s="152" t="s">
        <v>47</v>
      </c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 t="s">
        <v>47</v>
      </c>
      <c r="AC19" s="150" t="s">
        <v>47</v>
      </c>
      <c r="AD19" s="57">
        <v>16</v>
      </c>
      <c r="AE19" s="192" t="s">
        <v>47</v>
      </c>
      <c r="AF19" s="152" t="s">
        <v>47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0.5</v>
      </c>
      <c r="X20" s="194">
        <v>0</v>
      </c>
      <c r="Y20" s="194">
        <v>0</v>
      </c>
      <c r="Z20" s="195">
        <f t="shared" si="0"/>
        <v>0.5</v>
      </c>
      <c r="AA20" s="196">
        <v>17</v>
      </c>
      <c r="AB20" s="192">
        <v>0.5</v>
      </c>
      <c r="AC20" s="150" t="s">
        <v>51</v>
      </c>
      <c r="AD20" s="57">
        <v>17</v>
      </c>
      <c r="AE20" s="192">
        <v>0.5</v>
      </c>
      <c r="AF20" s="152" t="s">
        <v>55</v>
      </c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 t="s">
        <v>47</v>
      </c>
      <c r="AC21" s="150" t="s">
        <v>47</v>
      </c>
      <c r="AD21" s="57">
        <v>18</v>
      </c>
      <c r="AE21" s="192" t="s">
        <v>47</v>
      </c>
      <c r="AF21" s="152" t="s">
        <v>47</v>
      </c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 t="s">
        <v>47</v>
      </c>
      <c r="AC22" s="150" t="s">
        <v>47</v>
      </c>
      <c r="AD22" s="57">
        <v>19</v>
      </c>
      <c r="AE22" s="192" t="s">
        <v>47</v>
      </c>
      <c r="AF22" s="152" t="s">
        <v>47</v>
      </c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 t="s">
        <v>47</v>
      </c>
      <c r="AC23" s="150" t="s">
        <v>47</v>
      </c>
      <c r="AD23" s="57">
        <v>20</v>
      </c>
      <c r="AE23" s="192" t="s">
        <v>47</v>
      </c>
      <c r="AF23" s="152" t="s">
        <v>47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 t="s">
        <v>47</v>
      </c>
      <c r="AC24" s="149" t="s">
        <v>47</v>
      </c>
      <c r="AD24" s="54">
        <v>21</v>
      </c>
      <c r="AE24" s="188" t="s">
        <v>47</v>
      </c>
      <c r="AF24" s="151" t="s">
        <v>47</v>
      </c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 t="s">
        <v>47</v>
      </c>
      <c r="AC25" s="150" t="s">
        <v>47</v>
      </c>
      <c r="AD25" s="57">
        <v>22</v>
      </c>
      <c r="AE25" s="192" t="s">
        <v>47</v>
      </c>
      <c r="AF25" s="152" t="s">
        <v>47</v>
      </c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2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2</v>
      </c>
      <c r="AA26" s="196">
        <v>23</v>
      </c>
      <c r="AB26" s="192">
        <v>2</v>
      </c>
      <c r="AC26" s="150" t="s">
        <v>52</v>
      </c>
      <c r="AD26" s="57">
        <v>23</v>
      </c>
      <c r="AE26" s="192">
        <v>1</v>
      </c>
      <c r="AF26" s="152" t="s">
        <v>56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 t="s">
        <v>47</v>
      </c>
      <c r="AC27" s="150" t="s">
        <v>47</v>
      </c>
      <c r="AD27" s="57">
        <v>24</v>
      </c>
      <c r="AE27" s="192" t="s">
        <v>47</v>
      </c>
      <c r="AF27" s="152" t="s">
        <v>47</v>
      </c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 t="s">
        <v>47</v>
      </c>
      <c r="AC28" s="150" t="s">
        <v>47</v>
      </c>
      <c r="AD28" s="57">
        <v>25</v>
      </c>
      <c r="AE28" s="192" t="s">
        <v>47</v>
      </c>
      <c r="AF28" s="152" t="s">
        <v>47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 t="s">
        <v>47</v>
      </c>
      <c r="AC29" s="150" t="s">
        <v>47</v>
      </c>
      <c r="AD29" s="57">
        <v>26</v>
      </c>
      <c r="AE29" s="192" t="s">
        <v>47</v>
      </c>
      <c r="AF29" s="152" t="s">
        <v>47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 t="s">
        <v>47</v>
      </c>
      <c r="AC30" s="150" t="s">
        <v>47</v>
      </c>
      <c r="AD30" s="57">
        <v>27</v>
      </c>
      <c r="AE30" s="192" t="s">
        <v>47</v>
      </c>
      <c r="AF30" s="152" t="s">
        <v>47</v>
      </c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 t="s">
        <v>47</v>
      </c>
      <c r="AC31" s="150" t="s">
        <v>47</v>
      </c>
      <c r="AD31" s="57">
        <v>28</v>
      </c>
      <c r="AE31" s="192" t="s">
        <v>47</v>
      </c>
      <c r="AF31" s="152" t="s">
        <v>47</v>
      </c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 t="s">
        <v>47</v>
      </c>
      <c r="AC32" s="150" t="s">
        <v>47</v>
      </c>
      <c r="AD32" s="57">
        <v>29</v>
      </c>
      <c r="AE32" s="192" t="s">
        <v>47</v>
      </c>
      <c r="AF32" s="152" t="s">
        <v>47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 t="s">
        <v>47</v>
      </c>
      <c r="AC33" s="150" t="s">
        <v>47</v>
      </c>
      <c r="AD33" s="57">
        <v>30</v>
      </c>
      <c r="AE33" s="192" t="s">
        <v>47</v>
      </c>
      <c r="AF33" s="152" t="s">
        <v>47</v>
      </c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 t="s">
        <v>47</v>
      </c>
      <c r="AC34" s="150" t="s">
        <v>47</v>
      </c>
      <c r="AD34" s="57">
        <v>31</v>
      </c>
      <c r="AE34" s="192" t="s">
        <v>47</v>
      </c>
      <c r="AF34" s="152" t="s">
        <v>47</v>
      </c>
    </row>
    <row r="35" spans="1:32" ht="13.5" customHeight="1">
      <c r="A35" s="50" t="s">
        <v>11</v>
      </c>
      <c r="B35" s="197">
        <f aca="true" t="shared" si="1" ref="B35:K35">IF(COUNT(B4:B34)=0,"   -",SUM(B4:B34))</f>
        <v>1</v>
      </c>
      <c r="C35" s="198">
        <f t="shared" si="1"/>
        <v>0.5</v>
      </c>
      <c r="D35" s="198">
        <f t="shared" si="1"/>
        <v>0.5</v>
      </c>
      <c r="E35" s="198">
        <f t="shared" si="1"/>
        <v>1</v>
      </c>
      <c r="F35" s="198">
        <f t="shared" si="1"/>
        <v>2.5</v>
      </c>
      <c r="G35" s="198">
        <f t="shared" si="1"/>
        <v>0.5</v>
      </c>
      <c r="H35" s="198">
        <f t="shared" si="1"/>
        <v>0</v>
      </c>
      <c r="I35" s="198">
        <f t="shared" si="1"/>
        <v>0</v>
      </c>
      <c r="J35" s="198">
        <f t="shared" si="1"/>
        <v>0</v>
      </c>
      <c r="K35" s="198">
        <f t="shared" si="1"/>
        <v>2</v>
      </c>
      <c r="L35" s="198">
        <f aca="true" t="shared" si="2" ref="L35:Y35">IF(COUNT(L4:L34)=0,"   -",SUM(L4:L34))</f>
        <v>0.5</v>
      </c>
      <c r="M35" s="198">
        <f t="shared" si="2"/>
        <v>0</v>
      </c>
      <c r="N35" s="198">
        <f t="shared" si="2"/>
        <v>0</v>
      </c>
      <c r="O35" s="198">
        <f t="shared" si="2"/>
        <v>0</v>
      </c>
      <c r="P35" s="198">
        <f t="shared" si="2"/>
        <v>0</v>
      </c>
      <c r="Q35" s="198">
        <f t="shared" si="2"/>
        <v>0</v>
      </c>
      <c r="R35" s="198">
        <f t="shared" si="2"/>
        <v>0</v>
      </c>
      <c r="S35" s="198">
        <f t="shared" si="2"/>
        <v>0</v>
      </c>
      <c r="T35" s="198">
        <f t="shared" si="2"/>
        <v>2</v>
      </c>
      <c r="U35" s="198">
        <f t="shared" si="2"/>
        <v>0</v>
      </c>
      <c r="V35" s="198">
        <f t="shared" si="2"/>
        <v>0</v>
      </c>
      <c r="W35" s="198">
        <f t="shared" si="2"/>
        <v>1</v>
      </c>
      <c r="X35" s="198">
        <f t="shared" si="2"/>
        <v>0.5</v>
      </c>
      <c r="Y35" s="198">
        <f t="shared" si="2"/>
        <v>1</v>
      </c>
      <c r="Z35" s="197">
        <f>SUM(B4:Y34)</f>
        <v>13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5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4</v>
      </c>
      <c r="E39" s="70"/>
      <c r="F39" s="70"/>
      <c r="G39" s="65"/>
      <c r="H39" s="66">
        <f>MAX(AB4:AB34)</f>
        <v>3.5</v>
      </c>
      <c r="I39" s="67">
        <f>MATCH(H39,AB4:AB34,0)</f>
        <v>12</v>
      </c>
      <c r="J39" s="154" t="str">
        <f>INDEX(AC4:AC34,I39,1)</f>
        <v>04:34</v>
      </c>
      <c r="K39" s="70"/>
      <c r="L39" s="70"/>
      <c r="M39" s="65"/>
      <c r="N39" s="66">
        <f>MAX(AE4:AE34)</f>
        <v>1</v>
      </c>
      <c r="O39" s="67">
        <v>23</v>
      </c>
      <c r="P39" s="154" t="str">
        <f>INDEX(AF4:AF34,O39,1)</f>
        <v>18:43</v>
      </c>
      <c r="Q39" s="70"/>
      <c r="R39" s="70"/>
      <c r="S39" s="65"/>
      <c r="T39" s="66">
        <f>MAX(Z4:Z34)</f>
        <v>6.5</v>
      </c>
      <c r="U39" s="78">
        <f>MATCH(T39,Z4:Z34,0)</f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>
        <v>12</v>
      </c>
      <c r="P40" s="154" t="str">
        <f>INDEX(AF4:AF34,O40,1)</f>
        <v>04:34</v>
      </c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42</v>
      </c>
      <c r="B1" s="18"/>
      <c r="C1" s="19"/>
      <c r="D1" s="19"/>
      <c r="E1" s="19"/>
      <c r="F1" s="19"/>
      <c r="G1" s="19"/>
      <c r="H1" s="18"/>
      <c r="I1" s="138">
        <f>'１月'!Z1</f>
        <v>2018</v>
      </c>
      <c r="J1" s="137" t="s">
        <v>1</v>
      </c>
      <c r="K1" s="137" t="str">
        <f>("（平成"&amp;TEXT((I1-1988),"0")&amp;"年）")</f>
        <v>（平成30年）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42.5</v>
      </c>
      <c r="E5" s="203">
        <f>'４月'!Z4</f>
        <v>0</v>
      </c>
      <c r="F5" s="203">
        <f>'５月'!Z4</f>
        <v>0</v>
      </c>
      <c r="G5" s="202">
        <f>'６月'!Z4</f>
        <v>0</v>
      </c>
      <c r="H5" s="202">
        <f>'７月'!Z4</f>
        <v>0</v>
      </c>
      <c r="I5" s="202">
        <f>'８月'!Z4</f>
        <v>0</v>
      </c>
      <c r="J5" s="202">
        <f>'９月'!Z4</f>
        <v>1</v>
      </c>
      <c r="K5" s="202">
        <f>'10月'!Z4</f>
        <v>20</v>
      </c>
      <c r="L5" s="202">
        <f>'11月'!Z4</f>
        <v>0</v>
      </c>
      <c r="M5" s="204">
        <f>'12月'!Z4</f>
        <v>0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0.5</v>
      </c>
      <c r="D6" s="203">
        <f>'３月'!Z5</f>
        <v>0</v>
      </c>
      <c r="E6" s="203">
        <f>'４月'!Z5</f>
        <v>0</v>
      </c>
      <c r="F6" s="203">
        <f>'５月'!Z5</f>
        <v>7.5</v>
      </c>
      <c r="G6" s="203">
        <f>'６月'!Z5</f>
        <v>0</v>
      </c>
      <c r="H6" s="203">
        <f>'７月'!Z5</f>
        <v>0</v>
      </c>
      <c r="I6" s="203">
        <f>'８月'!Z5</f>
        <v>0</v>
      </c>
      <c r="J6" s="203">
        <f>'９月'!Z5</f>
        <v>10.5</v>
      </c>
      <c r="K6" s="203">
        <f>'10月'!Z5</f>
        <v>0</v>
      </c>
      <c r="L6" s="203">
        <f>'11月'!Z5</f>
        <v>0</v>
      </c>
      <c r="M6" s="206">
        <f>'12月'!Z5</f>
        <v>0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0</v>
      </c>
      <c r="F7" s="203">
        <f>'５月'!Z6</f>
        <v>28.5</v>
      </c>
      <c r="G7" s="203">
        <f>'６月'!Z6</f>
        <v>0</v>
      </c>
      <c r="H7" s="203">
        <f>'７月'!Z6</f>
        <v>0</v>
      </c>
      <c r="I7" s="203">
        <f>'８月'!Z6</f>
        <v>0</v>
      </c>
      <c r="J7" s="203">
        <f>'９月'!Z6</f>
        <v>0</v>
      </c>
      <c r="K7" s="203">
        <f>'10月'!Z6</f>
        <v>0</v>
      </c>
      <c r="L7" s="203">
        <f>'11月'!Z6</f>
        <v>0</v>
      </c>
      <c r="M7" s="206">
        <f>'12月'!Z6</f>
        <v>0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0</v>
      </c>
      <c r="D8" s="203">
        <f>'３月'!Z7</f>
        <v>0</v>
      </c>
      <c r="E8" s="203">
        <f>'４月'!Z7</f>
        <v>0</v>
      </c>
      <c r="F8" s="203">
        <f>'５月'!Z7</f>
        <v>7</v>
      </c>
      <c r="G8" s="203">
        <f>'６月'!Z7</f>
        <v>0</v>
      </c>
      <c r="H8" s="203">
        <f>'７月'!Z7</f>
        <v>0</v>
      </c>
      <c r="I8" s="203">
        <f>'８月'!Z7</f>
        <v>0</v>
      </c>
      <c r="J8" s="203">
        <f>'９月'!Z7</f>
        <v>0.5</v>
      </c>
      <c r="K8" s="203">
        <f>'10月'!Z7</f>
        <v>0</v>
      </c>
      <c r="L8" s="203">
        <f>'11月'!Z7</f>
        <v>0</v>
      </c>
      <c r="M8" s="206">
        <f>'12月'!Z7</f>
        <v>0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37</v>
      </c>
      <c r="E9" s="203">
        <f>'４月'!Z8</f>
        <v>0</v>
      </c>
      <c r="F9" s="203">
        <f>'５月'!Z8</f>
        <v>0</v>
      </c>
      <c r="G9" s="203">
        <f>'６月'!Z8</f>
        <v>0</v>
      </c>
      <c r="H9" s="203">
        <f>'７月'!Z8</f>
        <v>2.5</v>
      </c>
      <c r="I9" s="203">
        <f>'８月'!Z8</f>
        <v>0</v>
      </c>
      <c r="J9" s="203">
        <f>'９月'!Z8</f>
        <v>19.5</v>
      </c>
      <c r="K9" s="203">
        <f>'10月'!Z8</f>
        <v>0</v>
      </c>
      <c r="L9" s="203">
        <f>'11月'!Z8</f>
        <v>1.5</v>
      </c>
      <c r="M9" s="206">
        <f>'12月'!Z8</f>
        <v>0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0</v>
      </c>
      <c r="D10" s="203">
        <f>'３月'!Z9</f>
        <v>0.5</v>
      </c>
      <c r="E10" s="203">
        <f>'４月'!Z9</f>
        <v>0</v>
      </c>
      <c r="F10" s="203">
        <f>'５月'!Z9</f>
        <v>0</v>
      </c>
      <c r="G10" s="203">
        <f>'６月'!Z9</f>
        <v>1.5</v>
      </c>
      <c r="H10" s="203">
        <f>'７月'!Z9</f>
        <v>90</v>
      </c>
      <c r="I10" s="203">
        <f>'８月'!Z9</f>
        <v>1</v>
      </c>
      <c r="J10" s="203">
        <f>'９月'!Z9</f>
        <v>0</v>
      </c>
      <c r="K10" s="203">
        <f>'10月'!Z9</f>
        <v>0</v>
      </c>
      <c r="L10" s="203">
        <f>'11月'!Z9</f>
        <v>48</v>
      </c>
      <c r="M10" s="206">
        <f>'12月'!Z9</f>
        <v>2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</v>
      </c>
      <c r="D11" s="203">
        <f>'３月'!Z10</f>
        <v>0</v>
      </c>
      <c r="E11" s="203">
        <f>'４月'!Z10</f>
        <v>21</v>
      </c>
      <c r="F11" s="203">
        <f>'５月'!Z10</f>
        <v>17.5</v>
      </c>
      <c r="G11" s="203">
        <f>'６月'!Z10</f>
        <v>0</v>
      </c>
      <c r="H11" s="203">
        <f>'７月'!Z10</f>
        <v>1</v>
      </c>
      <c r="I11" s="203">
        <f>'８月'!Z10</f>
        <v>9</v>
      </c>
      <c r="J11" s="203">
        <f>'９月'!Z10</f>
        <v>0</v>
      </c>
      <c r="K11" s="203">
        <f>'10月'!Z10</f>
        <v>0</v>
      </c>
      <c r="L11" s="203">
        <f>'11月'!Z10</f>
        <v>0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6.5</v>
      </c>
      <c r="C12" s="203">
        <f>'２月'!Z11</f>
        <v>0</v>
      </c>
      <c r="D12" s="203">
        <f>'３月'!Z11</f>
        <v>26</v>
      </c>
      <c r="E12" s="203">
        <f>'４月'!Z11</f>
        <v>0</v>
      </c>
      <c r="F12" s="203">
        <f>'５月'!Z11</f>
        <v>4.5</v>
      </c>
      <c r="G12" s="203">
        <f>'６月'!Z11</f>
        <v>0</v>
      </c>
      <c r="H12" s="203">
        <f>'７月'!Z11</f>
        <v>0</v>
      </c>
      <c r="I12" s="203">
        <f>'８月'!Z11</f>
        <v>18.5</v>
      </c>
      <c r="J12" s="203">
        <f>'９月'!Z11</f>
        <v>60</v>
      </c>
      <c r="K12" s="203">
        <f>'10月'!Z11</f>
        <v>0</v>
      </c>
      <c r="L12" s="203">
        <f>'11月'!Z11</f>
        <v>0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7</v>
      </c>
      <c r="C13" s="203">
        <f>'２月'!Z12</f>
        <v>0</v>
      </c>
      <c r="D13" s="203">
        <f>'３月'!Z12</f>
        <v>62.5</v>
      </c>
      <c r="E13" s="203">
        <f>'４月'!Z12</f>
        <v>0</v>
      </c>
      <c r="F13" s="203">
        <f>'５月'!Z12</f>
        <v>30</v>
      </c>
      <c r="G13" s="203">
        <f>'６月'!Z12</f>
        <v>0</v>
      </c>
      <c r="H13" s="203">
        <f>'７月'!Z12</f>
        <v>0</v>
      </c>
      <c r="I13" s="203">
        <f>'８月'!Z12</f>
        <v>10</v>
      </c>
      <c r="J13" s="203">
        <f>'９月'!Z12</f>
        <v>2</v>
      </c>
      <c r="K13" s="203">
        <f>'10月'!Z12</f>
        <v>0</v>
      </c>
      <c r="L13" s="203">
        <f>'11月'!Z12</f>
        <v>2</v>
      </c>
      <c r="M13" s="206">
        <f>'12月'!Z12</f>
        <v>0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0</v>
      </c>
      <c r="E14" s="208">
        <f>'４月'!Z13</f>
        <v>0</v>
      </c>
      <c r="F14" s="208">
        <f>'５月'!Z13</f>
        <v>0.5</v>
      </c>
      <c r="G14" s="208">
        <f>'６月'!Z13</f>
        <v>14</v>
      </c>
      <c r="H14" s="208">
        <f>'７月'!Z13</f>
        <v>0</v>
      </c>
      <c r="I14" s="208">
        <f>'８月'!Z13</f>
        <v>2.5</v>
      </c>
      <c r="J14" s="208">
        <f>'９月'!Z13</f>
        <v>20.5</v>
      </c>
      <c r="K14" s="208">
        <f>'10月'!Z13</f>
        <v>0</v>
      </c>
      <c r="L14" s="208">
        <f>'11月'!Z13</f>
        <v>0</v>
      </c>
      <c r="M14" s="209">
        <f>'12月'!Z13</f>
        <v>0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2</v>
      </c>
      <c r="D15" s="202">
        <f>'３月'!Z14</f>
        <v>0</v>
      </c>
      <c r="E15" s="202">
        <f>'４月'!Z14</f>
        <v>0</v>
      </c>
      <c r="F15" s="202">
        <f>'５月'!Z14</f>
        <v>0</v>
      </c>
      <c r="G15" s="202">
        <f>'６月'!Z14</f>
        <v>46</v>
      </c>
      <c r="H15" s="202">
        <f>'７月'!Z14</f>
        <v>0</v>
      </c>
      <c r="I15" s="202">
        <f>'８月'!Z14</f>
        <v>4</v>
      </c>
      <c r="J15" s="202">
        <f>'９月'!Z14</f>
        <v>1.5</v>
      </c>
      <c r="K15" s="202">
        <f>'10月'!Z14</f>
        <v>5</v>
      </c>
      <c r="L15" s="202">
        <f>'11月'!Z14</f>
        <v>0</v>
      </c>
      <c r="M15" s="204">
        <f>'12月'!Z14</f>
        <v>2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</v>
      </c>
      <c r="D16" s="203">
        <f>'３月'!Z15</f>
        <v>0</v>
      </c>
      <c r="E16" s="203">
        <f>'４月'!Z15</f>
        <v>0</v>
      </c>
      <c r="F16" s="203">
        <f>'５月'!Z15</f>
        <v>0</v>
      </c>
      <c r="G16" s="203">
        <f>'６月'!Z15</f>
        <v>3.5</v>
      </c>
      <c r="H16" s="203">
        <f>'７月'!Z15</f>
        <v>0</v>
      </c>
      <c r="I16" s="203">
        <f>'８月'!Z15</f>
        <v>0</v>
      </c>
      <c r="J16" s="203">
        <f>'９月'!Z15</f>
        <v>0</v>
      </c>
      <c r="K16" s="203">
        <f>'10月'!Z15</f>
        <v>10.5</v>
      </c>
      <c r="L16" s="203">
        <f>'11月'!Z15</f>
        <v>0</v>
      </c>
      <c r="M16" s="206">
        <f>'12月'!Z15</f>
        <v>6.5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0</v>
      </c>
      <c r="D17" s="203">
        <f>'３月'!Z16</f>
        <v>0</v>
      </c>
      <c r="E17" s="203">
        <f>'４月'!Z16</f>
        <v>0</v>
      </c>
      <c r="F17" s="203">
        <f>'５月'!Z16</f>
        <v>27</v>
      </c>
      <c r="G17" s="203">
        <f>'６月'!Z16</f>
        <v>0</v>
      </c>
      <c r="H17" s="203">
        <f>'７月'!Z16</f>
        <v>0</v>
      </c>
      <c r="I17" s="203">
        <f>'８月'!Z16</f>
        <v>0</v>
      </c>
      <c r="J17" s="203">
        <f>'９月'!Z16</f>
        <v>0</v>
      </c>
      <c r="K17" s="203">
        <f>'10月'!Z16</f>
        <v>0</v>
      </c>
      <c r="L17" s="203">
        <f>'11月'!Z16</f>
        <v>0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0</v>
      </c>
      <c r="C18" s="203">
        <f>'２月'!Z17</f>
        <v>0</v>
      </c>
      <c r="D18" s="203">
        <f>'３月'!Z17</f>
        <v>0</v>
      </c>
      <c r="E18" s="203">
        <f>'４月'!Z17</f>
        <v>3</v>
      </c>
      <c r="F18" s="203">
        <f>'５月'!Z17</f>
        <v>0</v>
      </c>
      <c r="G18" s="203">
        <f>'６月'!Z17</f>
        <v>0</v>
      </c>
      <c r="H18" s="203">
        <f>'７月'!Z17</f>
        <v>0</v>
      </c>
      <c r="I18" s="203">
        <f>'８月'!Z17</f>
        <v>0</v>
      </c>
      <c r="J18" s="203">
        <f>'９月'!Z17</f>
        <v>5.5</v>
      </c>
      <c r="K18" s="203">
        <f>'10月'!Z17</f>
        <v>0</v>
      </c>
      <c r="L18" s="203">
        <f>'11月'!Z17</f>
        <v>0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0</v>
      </c>
      <c r="C19" s="203">
        <f>'２月'!Z18</f>
        <v>0</v>
      </c>
      <c r="D19" s="203">
        <f>'３月'!Z18</f>
        <v>0</v>
      </c>
      <c r="E19" s="203">
        <f>'４月'!Z18</f>
        <v>5.5</v>
      </c>
      <c r="F19" s="203">
        <f>'５月'!Z18</f>
        <v>0</v>
      </c>
      <c r="G19" s="203">
        <f>'６月'!Z18</f>
        <v>52.5</v>
      </c>
      <c r="H19" s="203">
        <f>'７月'!Z18</f>
        <v>0</v>
      </c>
      <c r="I19" s="203">
        <f>'８月'!Z18</f>
        <v>0</v>
      </c>
      <c r="J19" s="203">
        <f>'９月'!Z18</f>
        <v>12.5</v>
      </c>
      <c r="K19" s="203">
        <f>'10月'!Z18</f>
        <v>0</v>
      </c>
      <c r="L19" s="203">
        <f>'11月'!Z18</f>
        <v>0</v>
      </c>
      <c r="M19" s="206">
        <f>'12月'!Z18</f>
        <v>0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0</v>
      </c>
      <c r="D20" s="203">
        <f>'３月'!Z19</f>
        <v>1</v>
      </c>
      <c r="E20" s="203">
        <f>'４月'!Z19</f>
        <v>0</v>
      </c>
      <c r="F20" s="203">
        <f>'５月'!Z19</f>
        <v>0</v>
      </c>
      <c r="G20" s="203">
        <f>'６月'!Z19</f>
        <v>4.5</v>
      </c>
      <c r="H20" s="203">
        <f>'７月'!Z19</f>
        <v>0</v>
      </c>
      <c r="I20" s="203">
        <f>'８月'!Z19</f>
        <v>0</v>
      </c>
      <c r="J20" s="203">
        <f>'９月'!Z19</f>
        <v>0</v>
      </c>
      <c r="K20" s="203">
        <f>'10月'!Z19</f>
        <v>0</v>
      </c>
      <c r="L20" s="203">
        <f>'11月'!Z19</f>
        <v>0</v>
      </c>
      <c r="M20" s="206">
        <f>'12月'!Z19</f>
        <v>0</v>
      </c>
      <c r="N20" s="20"/>
    </row>
    <row r="21" spans="1:14" ht="18" customHeight="1">
      <c r="A21" s="35">
        <v>17</v>
      </c>
      <c r="B21" s="205">
        <f>'１月'!Z20</f>
        <v>17.5</v>
      </c>
      <c r="C21" s="203">
        <f>'２月'!Z20</f>
        <v>0</v>
      </c>
      <c r="D21" s="203">
        <f>'３月'!Z20</f>
        <v>0</v>
      </c>
      <c r="E21" s="203">
        <f>'４月'!Z20</f>
        <v>0</v>
      </c>
      <c r="F21" s="203">
        <f>'５月'!Z20</f>
        <v>0</v>
      </c>
      <c r="G21" s="203">
        <f>'６月'!Z20</f>
        <v>0</v>
      </c>
      <c r="H21" s="203">
        <f>'７月'!Z20</f>
        <v>0</v>
      </c>
      <c r="I21" s="203">
        <f>'８月'!Z20</f>
        <v>0</v>
      </c>
      <c r="J21" s="203">
        <f>'９月'!Z20</f>
        <v>0</v>
      </c>
      <c r="K21" s="203">
        <f>'10月'!Z20</f>
        <v>0</v>
      </c>
      <c r="L21" s="203">
        <f>'11月'!Z20</f>
        <v>0</v>
      </c>
      <c r="M21" s="206">
        <f>'12月'!Z20</f>
        <v>0.5</v>
      </c>
      <c r="N21" s="20"/>
    </row>
    <row r="22" spans="1:14" ht="18" customHeight="1">
      <c r="A22" s="35">
        <v>18</v>
      </c>
      <c r="B22" s="205">
        <f>'１月'!Z21</f>
        <v>4</v>
      </c>
      <c r="C22" s="203">
        <f>'２月'!Z21</f>
        <v>0</v>
      </c>
      <c r="D22" s="203">
        <f>'３月'!Z21</f>
        <v>0</v>
      </c>
      <c r="E22" s="203">
        <f>'４月'!Z21</f>
        <v>14.5</v>
      </c>
      <c r="F22" s="203">
        <f>'５月'!Z21</f>
        <v>0</v>
      </c>
      <c r="G22" s="203">
        <f>'６月'!Z21</f>
        <v>0</v>
      </c>
      <c r="H22" s="203">
        <f>'７月'!Z21</f>
        <v>0</v>
      </c>
      <c r="I22" s="203">
        <f>'８月'!Z21</f>
        <v>0</v>
      </c>
      <c r="J22" s="203">
        <f>'９月'!Z21</f>
        <v>8</v>
      </c>
      <c r="K22" s="203">
        <f>'10月'!Z21</f>
        <v>0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0</v>
      </c>
      <c r="E23" s="203">
        <f>'４月'!Z22</f>
        <v>0</v>
      </c>
      <c r="F23" s="203">
        <f>'５月'!Z22</f>
        <v>8.5</v>
      </c>
      <c r="G23" s="203">
        <f>'６月'!Z22</f>
        <v>0</v>
      </c>
      <c r="H23" s="203">
        <f>'７月'!Z22</f>
        <v>0</v>
      </c>
      <c r="I23" s="203">
        <f>'８月'!Z22</f>
        <v>0</v>
      </c>
      <c r="J23" s="203">
        <f>'９月'!Z22</f>
        <v>0</v>
      </c>
      <c r="K23" s="203">
        <f>'10月'!Z22</f>
        <v>0</v>
      </c>
      <c r="L23" s="203">
        <f>'11月'!Z22</f>
        <v>2.5</v>
      </c>
      <c r="M23" s="206">
        <f>'12月'!Z22</f>
        <v>0</v>
      </c>
      <c r="N23" s="20"/>
    </row>
    <row r="24" spans="1:14" ht="18" customHeight="1">
      <c r="A24" s="36">
        <v>20</v>
      </c>
      <c r="B24" s="207">
        <f>'１月'!Z23</f>
        <v>0</v>
      </c>
      <c r="C24" s="208">
        <f>'２月'!Z23</f>
        <v>0</v>
      </c>
      <c r="D24" s="208">
        <f>'３月'!Z23</f>
        <v>4</v>
      </c>
      <c r="E24" s="208">
        <f>'４月'!Z23</f>
        <v>0</v>
      </c>
      <c r="F24" s="208">
        <f>'５月'!Z23</f>
        <v>0</v>
      </c>
      <c r="G24" s="208">
        <f>'６月'!Z23</f>
        <v>29</v>
      </c>
      <c r="H24" s="208">
        <f>'７月'!Z23</f>
        <v>0</v>
      </c>
      <c r="I24" s="208">
        <f>'８月'!Z23</f>
        <v>0</v>
      </c>
      <c r="J24" s="208">
        <f>'９月'!Z23</f>
        <v>12</v>
      </c>
      <c r="K24" s="208">
        <f>'10月'!Z23</f>
        <v>0</v>
      </c>
      <c r="L24" s="208">
        <f>'11月'!Z23</f>
        <v>0</v>
      </c>
      <c r="M24" s="209">
        <f>'12月'!Z23</f>
        <v>0</v>
      </c>
      <c r="N24" s="20"/>
    </row>
    <row r="25" spans="1:14" ht="18" customHeight="1">
      <c r="A25" s="34">
        <v>21</v>
      </c>
      <c r="B25" s="201">
        <f>'１月'!Z24</f>
        <v>0</v>
      </c>
      <c r="C25" s="202">
        <f>'２月'!Z24</f>
        <v>0</v>
      </c>
      <c r="D25" s="202">
        <f>'３月'!Z24</f>
        <v>15.5</v>
      </c>
      <c r="E25" s="202">
        <f>'４月'!Z24</f>
        <v>0</v>
      </c>
      <c r="F25" s="202">
        <f>'５月'!Z24</f>
        <v>0</v>
      </c>
      <c r="G25" s="202">
        <f>'６月'!Z24</f>
        <v>0</v>
      </c>
      <c r="H25" s="202">
        <f>'７月'!Z24</f>
        <v>0</v>
      </c>
      <c r="I25" s="202">
        <f>'８月'!Z24</f>
        <v>0</v>
      </c>
      <c r="J25" s="202">
        <f>'９月'!Z24</f>
        <v>22.5</v>
      </c>
      <c r="K25" s="202">
        <f>'10月'!Z24</f>
        <v>0</v>
      </c>
      <c r="L25" s="202">
        <f>'11月'!Z24</f>
        <v>0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10</v>
      </c>
      <c r="C26" s="203">
        <f>'２月'!Z25</f>
        <v>0</v>
      </c>
      <c r="D26" s="203">
        <f>'３月'!Z25</f>
        <v>30</v>
      </c>
      <c r="E26" s="203">
        <f>'４月'!Z25</f>
        <v>0</v>
      </c>
      <c r="F26" s="203">
        <f>'５月'!Z25</f>
        <v>0</v>
      </c>
      <c r="G26" s="203">
        <f>'６月'!Z25</f>
        <v>0</v>
      </c>
      <c r="H26" s="203">
        <f>'７月'!Z25</f>
        <v>0</v>
      </c>
      <c r="I26" s="203">
        <f>'８月'!Z25</f>
        <v>0</v>
      </c>
      <c r="J26" s="203">
        <f>'９月'!Z25</f>
        <v>0</v>
      </c>
      <c r="K26" s="203">
        <f>'10月'!Z25</f>
        <v>0</v>
      </c>
      <c r="L26" s="203">
        <f>'11月'!Z25</f>
        <v>11.5</v>
      </c>
      <c r="M26" s="206">
        <f>'12月'!Z25</f>
        <v>0</v>
      </c>
      <c r="N26" s="20"/>
    </row>
    <row r="27" spans="1:14" ht="18" customHeight="1">
      <c r="A27" s="35">
        <v>23</v>
      </c>
      <c r="B27" s="205">
        <f>'１月'!Z26</f>
        <v>0</v>
      </c>
      <c r="C27" s="203">
        <f>'２月'!Z26</f>
        <v>0</v>
      </c>
      <c r="D27" s="203">
        <f>'３月'!Z26</f>
        <v>0</v>
      </c>
      <c r="E27" s="203">
        <f>'４月'!Z26</f>
        <v>0</v>
      </c>
      <c r="F27" s="203">
        <f>'５月'!Z26</f>
        <v>34</v>
      </c>
      <c r="G27" s="203">
        <f>'６月'!Z26</f>
        <v>3</v>
      </c>
      <c r="H27" s="203">
        <f>'７月'!Z26</f>
        <v>0</v>
      </c>
      <c r="I27" s="203">
        <f>'８月'!Z26</f>
        <v>0</v>
      </c>
      <c r="J27" s="203">
        <f>'９月'!Z26</f>
        <v>0</v>
      </c>
      <c r="K27" s="203">
        <f>'10月'!Z26</f>
        <v>0</v>
      </c>
      <c r="L27" s="203">
        <f>'11月'!Z26</f>
        <v>0</v>
      </c>
      <c r="M27" s="206">
        <f>'12月'!Z26</f>
        <v>2</v>
      </c>
      <c r="N27" s="20"/>
    </row>
    <row r="28" spans="1:14" ht="18" customHeight="1">
      <c r="A28" s="35">
        <v>24</v>
      </c>
      <c r="B28" s="205">
        <f>'１月'!Z27</f>
        <v>0</v>
      </c>
      <c r="C28" s="203">
        <f>'２月'!Z27</f>
        <v>0</v>
      </c>
      <c r="D28" s="203">
        <f>'３月'!Z27</f>
        <v>0.5</v>
      </c>
      <c r="E28" s="203">
        <f>'４月'!Z27</f>
        <v>8</v>
      </c>
      <c r="F28" s="203">
        <f>'５月'!Z27</f>
        <v>12.5</v>
      </c>
      <c r="G28" s="203">
        <f>'６月'!Z27</f>
        <v>0</v>
      </c>
      <c r="H28" s="203">
        <f>'７月'!Z27</f>
        <v>0</v>
      </c>
      <c r="I28" s="203">
        <f>'８月'!Z27</f>
        <v>1</v>
      </c>
      <c r="J28" s="203">
        <f>'９月'!Z27</f>
        <v>3.5</v>
      </c>
      <c r="K28" s="203">
        <f>'10月'!Z27</f>
        <v>6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0</v>
      </c>
      <c r="D29" s="203">
        <f>'３月'!Z28</f>
        <v>9</v>
      </c>
      <c r="E29" s="203">
        <f>'４月'!Z28</f>
        <v>67</v>
      </c>
      <c r="F29" s="203">
        <f>'５月'!Z28</f>
        <v>0</v>
      </c>
      <c r="G29" s="203">
        <f>'６月'!Z28</f>
        <v>0</v>
      </c>
      <c r="H29" s="203">
        <f>'７月'!Z28</f>
        <v>0</v>
      </c>
      <c r="I29" s="203">
        <f>'８月'!Z28</f>
        <v>0.5</v>
      </c>
      <c r="J29" s="203">
        <f>'９月'!Z28</f>
        <v>23</v>
      </c>
      <c r="K29" s="203">
        <f>'10月'!Z28</f>
        <v>0</v>
      </c>
      <c r="L29" s="203">
        <f>'11月'!Z28</f>
        <v>0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0</v>
      </c>
      <c r="D30" s="203">
        <f>'３月'!Z29</f>
        <v>0</v>
      </c>
      <c r="E30" s="203">
        <f>'４月'!Z29</f>
        <v>3.5</v>
      </c>
      <c r="F30" s="203">
        <f>'５月'!Z29</f>
        <v>0</v>
      </c>
      <c r="G30" s="203">
        <f>'６月'!Z29</f>
        <v>0</v>
      </c>
      <c r="H30" s="203">
        <f>'７月'!Z29</f>
        <v>0</v>
      </c>
      <c r="I30" s="203">
        <f>'８月'!Z29</f>
        <v>17.5</v>
      </c>
      <c r="J30" s="203">
        <f>'９月'!Z29</f>
        <v>1</v>
      </c>
      <c r="K30" s="203">
        <f>'10月'!Z29</f>
        <v>0</v>
      </c>
      <c r="L30" s="203">
        <f>'11月'!Z29</f>
        <v>0</v>
      </c>
      <c r="M30" s="206">
        <f>'12月'!Z29</f>
        <v>0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0</v>
      </c>
      <c r="D31" s="203">
        <f>'３月'!Z30</f>
        <v>0</v>
      </c>
      <c r="E31" s="203">
        <f>'４月'!Z30</f>
        <v>0</v>
      </c>
      <c r="F31" s="203">
        <f>'５月'!Z30</f>
        <v>0</v>
      </c>
      <c r="G31" s="203">
        <f>'６月'!Z30</f>
        <v>0</v>
      </c>
      <c r="H31" s="203">
        <f>'７月'!Z30</f>
        <v>0</v>
      </c>
      <c r="I31" s="203">
        <f>'８月'!Z30</f>
        <v>26</v>
      </c>
      <c r="J31" s="203">
        <f>'９月'!Z30</f>
        <v>24</v>
      </c>
      <c r="K31" s="203">
        <f>'10月'!Z30</f>
        <v>14</v>
      </c>
      <c r="L31" s="203">
        <f>'11月'!Z30</f>
        <v>0</v>
      </c>
      <c r="M31" s="206">
        <f>'12月'!Z30</f>
        <v>0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0</v>
      </c>
      <c r="D32" s="203">
        <f>'３月'!Z31</f>
        <v>0</v>
      </c>
      <c r="E32" s="203">
        <f>'４月'!Z31</f>
        <v>0</v>
      </c>
      <c r="F32" s="203">
        <f>'５月'!Z31</f>
        <v>0</v>
      </c>
      <c r="G32" s="203">
        <f>'６月'!Z31</f>
        <v>0.5</v>
      </c>
      <c r="H32" s="203">
        <f>'７月'!Z31</f>
        <v>7.5</v>
      </c>
      <c r="I32" s="203">
        <f>'８月'!Z31</f>
        <v>9</v>
      </c>
      <c r="J32" s="203">
        <f>'９月'!Z31</f>
        <v>0</v>
      </c>
      <c r="K32" s="203">
        <f>'10月'!Z31</f>
        <v>0</v>
      </c>
      <c r="L32" s="203">
        <f>'11月'!Z31</f>
        <v>0</v>
      </c>
      <c r="M32" s="206">
        <f>'12月'!Z31</f>
        <v>0</v>
      </c>
      <c r="N32" s="20"/>
    </row>
    <row r="33" spans="1:14" ht="18" customHeight="1">
      <c r="A33" s="35">
        <v>29</v>
      </c>
      <c r="B33" s="205">
        <f>'１月'!Z32</f>
        <v>0</v>
      </c>
      <c r="C33" s="203" t="str">
        <f>'２月'!Z32</f>
        <v>     -</v>
      </c>
      <c r="D33" s="203">
        <f>'３月'!Z32</f>
        <v>0</v>
      </c>
      <c r="E33" s="203">
        <f>'４月'!Z32</f>
        <v>0</v>
      </c>
      <c r="F33" s="203">
        <f>'５月'!Z32</f>
        <v>0</v>
      </c>
      <c r="G33" s="203">
        <f>'６月'!Z32</f>
        <v>0</v>
      </c>
      <c r="H33" s="203">
        <f>'７月'!Z32</f>
        <v>6</v>
      </c>
      <c r="I33" s="203">
        <f>'８月'!Z32</f>
        <v>1</v>
      </c>
      <c r="J33" s="203">
        <f>'９月'!Z32</f>
        <v>1.5</v>
      </c>
      <c r="K33" s="203">
        <f>'10月'!Z32</f>
        <v>0</v>
      </c>
      <c r="L33" s="203">
        <f>'11月'!Z32</f>
        <v>0.5</v>
      </c>
      <c r="M33" s="206">
        <f>'12月'!Z32</f>
        <v>0</v>
      </c>
      <c r="N33" s="20"/>
    </row>
    <row r="34" spans="1:14" ht="18" customHeight="1">
      <c r="A34" s="35">
        <v>30</v>
      </c>
      <c r="B34" s="205">
        <f>'１月'!Z33</f>
        <v>0</v>
      </c>
      <c r="C34" s="203"/>
      <c r="D34" s="203">
        <f>'３月'!Z33</f>
        <v>0</v>
      </c>
      <c r="E34" s="203">
        <f>'４月'!Z33</f>
        <v>0</v>
      </c>
      <c r="F34" s="203">
        <f>'５月'!Z33</f>
        <v>3.5</v>
      </c>
      <c r="G34" s="203">
        <f>'６月'!Z33</f>
        <v>0</v>
      </c>
      <c r="H34" s="203">
        <f>'７月'!Z33</f>
        <v>5.5</v>
      </c>
      <c r="I34" s="203">
        <f>'８月'!Z33</f>
        <v>5.5</v>
      </c>
      <c r="J34" s="203">
        <f>'９月'!Z33</f>
        <v>20</v>
      </c>
      <c r="K34" s="203">
        <f>'10月'!Z33</f>
        <v>0</v>
      </c>
      <c r="L34" s="203">
        <f>'11月'!Z33</f>
        <v>0</v>
      </c>
      <c r="M34" s="206">
        <f>'12月'!Z33</f>
        <v>0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0</v>
      </c>
      <c r="E35" s="211"/>
      <c r="F35" s="211">
        <f>'５月'!Z34</f>
        <v>2</v>
      </c>
      <c r="G35" s="211"/>
      <c r="H35" s="211">
        <f>'７月'!Z34</f>
        <v>0</v>
      </c>
      <c r="I35" s="211">
        <f>'８月'!Z34</f>
        <v>18</v>
      </c>
      <c r="J35" s="211"/>
      <c r="K35" s="211">
        <f>'10月'!Z34</f>
        <v>0</v>
      </c>
      <c r="L35" s="211"/>
      <c r="M35" s="212">
        <f>'12月'!Z34</f>
        <v>0</v>
      </c>
      <c r="N35" s="20"/>
    </row>
    <row r="36" spans="1:14" ht="18" customHeight="1">
      <c r="A36" s="155" t="s">
        <v>11</v>
      </c>
      <c r="B36" s="213">
        <f>SUM(B5:B35)</f>
        <v>45</v>
      </c>
      <c r="C36" s="214">
        <f aca="true" t="shared" si="0" ref="C36:M36">SUM(C5:C35)</f>
        <v>2.5</v>
      </c>
      <c r="D36" s="214">
        <f t="shared" si="0"/>
        <v>228.5</v>
      </c>
      <c r="E36" s="214">
        <f t="shared" si="0"/>
        <v>122.5</v>
      </c>
      <c r="F36" s="214">
        <f t="shared" si="0"/>
        <v>183</v>
      </c>
      <c r="G36" s="214">
        <f t="shared" si="0"/>
        <v>154.5</v>
      </c>
      <c r="H36" s="214">
        <f t="shared" si="0"/>
        <v>112.5</v>
      </c>
      <c r="I36" s="214">
        <f t="shared" si="0"/>
        <v>123.5</v>
      </c>
      <c r="J36" s="214">
        <f t="shared" si="0"/>
        <v>249</v>
      </c>
      <c r="K36" s="214">
        <f t="shared" si="0"/>
        <v>55.5</v>
      </c>
      <c r="L36" s="214">
        <f t="shared" si="0"/>
        <v>66</v>
      </c>
      <c r="M36" s="215">
        <f t="shared" si="0"/>
        <v>13</v>
      </c>
      <c r="N36" s="20"/>
    </row>
    <row r="37" spans="1:14" ht="18" customHeight="1">
      <c r="A37" s="38" t="s">
        <v>32</v>
      </c>
      <c r="B37" s="225">
        <f>SUM(B5:B14)</f>
        <v>13.5</v>
      </c>
      <c r="C37" s="226">
        <f aca="true" t="shared" si="1" ref="C37:M37">SUM(C5:C14)</f>
        <v>0.5</v>
      </c>
      <c r="D37" s="226">
        <f t="shared" si="1"/>
        <v>168.5</v>
      </c>
      <c r="E37" s="226">
        <f t="shared" si="1"/>
        <v>21</v>
      </c>
      <c r="F37" s="226">
        <f t="shared" si="1"/>
        <v>95.5</v>
      </c>
      <c r="G37" s="226">
        <f t="shared" si="1"/>
        <v>15.5</v>
      </c>
      <c r="H37" s="226">
        <f t="shared" si="1"/>
        <v>93.5</v>
      </c>
      <c r="I37" s="226">
        <f t="shared" si="1"/>
        <v>41</v>
      </c>
      <c r="J37" s="226">
        <f t="shared" si="1"/>
        <v>114</v>
      </c>
      <c r="K37" s="226">
        <f t="shared" si="1"/>
        <v>20</v>
      </c>
      <c r="L37" s="226">
        <f t="shared" si="1"/>
        <v>51.5</v>
      </c>
      <c r="M37" s="227">
        <f t="shared" si="1"/>
        <v>2</v>
      </c>
      <c r="N37" s="20"/>
    </row>
    <row r="38" spans="1:14" ht="18" customHeight="1">
      <c r="A38" s="39" t="s">
        <v>33</v>
      </c>
      <c r="B38" s="228">
        <f>SUM(B15:B24)</f>
        <v>21.5</v>
      </c>
      <c r="C38" s="229">
        <f aca="true" t="shared" si="2" ref="C38:M38">SUM(C15:C24)</f>
        <v>2</v>
      </c>
      <c r="D38" s="229">
        <f t="shared" si="2"/>
        <v>5</v>
      </c>
      <c r="E38" s="229">
        <f t="shared" si="2"/>
        <v>23</v>
      </c>
      <c r="F38" s="229">
        <f t="shared" si="2"/>
        <v>35.5</v>
      </c>
      <c r="G38" s="229">
        <f t="shared" si="2"/>
        <v>135.5</v>
      </c>
      <c r="H38" s="229">
        <f t="shared" si="2"/>
        <v>0</v>
      </c>
      <c r="I38" s="229">
        <f t="shared" si="2"/>
        <v>4</v>
      </c>
      <c r="J38" s="229">
        <f t="shared" si="2"/>
        <v>39.5</v>
      </c>
      <c r="K38" s="229">
        <f t="shared" si="2"/>
        <v>15.5</v>
      </c>
      <c r="L38" s="229">
        <f t="shared" si="2"/>
        <v>2.5</v>
      </c>
      <c r="M38" s="230">
        <f t="shared" si="2"/>
        <v>9</v>
      </c>
      <c r="N38" s="20"/>
    </row>
    <row r="39" spans="1:14" ht="18" customHeight="1">
      <c r="A39" s="40" t="s">
        <v>34</v>
      </c>
      <c r="B39" s="231">
        <f>SUM(B25:B35)</f>
        <v>10</v>
      </c>
      <c r="C39" s="232">
        <f aca="true" t="shared" si="3" ref="C39:M39">SUM(C25:C35)</f>
        <v>0</v>
      </c>
      <c r="D39" s="232">
        <f t="shared" si="3"/>
        <v>55</v>
      </c>
      <c r="E39" s="232">
        <f t="shared" si="3"/>
        <v>78.5</v>
      </c>
      <c r="F39" s="232">
        <f t="shared" si="3"/>
        <v>52</v>
      </c>
      <c r="G39" s="232">
        <f t="shared" si="3"/>
        <v>3.5</v>
      </c>
      <c r="H39" s="232">
        <f t="shared" si="3"/>
        <v>19</v>
      </c>
      <c r="I39" s="232">
        <f t="shared" si="3"/>
        <v>78.5</v>
      </c>
      <c r="J39" s="232">
        <f t="shared" si="3"/>
        <v>95.5</v>
      </c>
      <c r="K39" s="232">
        <f t="shared" si="3"/>
        <v>20</v>
      </c>
      <c r="L39" s="232">
        <f t="shared" si="3"/>
        <v>12</v>
      </c>
      <c r="M39" s="233">
        <f t="shared" si="3"/>
        <v>2</v>
      </c>
      <c r="N39" s="20"/>
    </row>
    <row r="40" spans="1:13" ht="18" customHeight="1">
      <c r="A40" s="81" t="s">
        <v>35</v>
      </c>
      <c r="B40" s="216">
        <f>MAXA(B5:B35)</f>
        <v>17.5</v>
      </c>
      <c r="C40" s="217">
        <f aca="true" t="shared" si="4" ref="C40:M40">MAXA(C5:C35)</f>
        <v>2</v>
      </c>
      <c r="D40" s="217">
        <f t="shared" si="4"/>
        <v>62.5</v>
      </c>
      <c r="E40" s="217">
        <f t="shared" si="4"/>
        <v>67</v>
      </c>
      <c r="F40" s="217">
        <f t="shared" si="4"/>
        <v>34</v>
      </c>
      <c r="G40" s="217">
        <f t="shared" si="4"/>
        <v>52.5</v>
      </c>
      <c r="H40" s="217">
        <f t="shared" si="4"/>
        <v>90</v>
      </c>
      <c r="I40" s="217">
        <f t="shared" si="4"/>
        <v>26</v>
      </c>
      <c r="J40" s="217">
        <f t="shared" si="4"/>
        <v>60</v>
      </c>
      <c r="K40" s="217">
        <f t="shared" si="4"/>
        <v>20</v>
      </c>
      <c r="L40" s="217">
        <f t="shared" si="4"/>
        <v>48</v>
      </c>
      <c r="M40" s="218">
        <f t="shared" si="4"/>
        <v>6.5</v>
      </c>
    </row>
    <row r="41" spans="1:13" ht="18" customHeight="1">
      <c r="A41" s="82" t="s">
        <v>36</v>
      </c>
      <c r="B41" s="219">
        <f>'１月'!H39</f>
        <v>5</v>
      </c>
      <c r="C41" s="220">
        <f>'２月'!H39</f>
        <v>1</v>
      </c>
      <c r="D41" s="220">
        <f>'３月'!H39</f>
        <v>14.5</v>
      </c>
      <c r="E41" s="220">
        <f>'４月'!H39</f>
        <v>14.5</v>
      </c>
      <c r="F41" s="220">
        <f>'５月'!H39</f>
        <v>16.5</v>
      </c>
      <c r="G41" s="220">
        <f>'６月'!H39</f>
        <v>10.5</v>
      </c>
      <c r="H41" s="220">
        <f>'７月'!H39</f>
        <v>35</v>
      </c>
      <c r="I41" s="220">
        <f>'８月'!H39</f>
        <v>15</v>
      </c>
      <c r="J41" s="220">
        <f>'９月'!H39</f>
        <v>27</v>
      </c>
      <c r="K41" s="220">
        <f>'10月'!H39</f>
        <v>14.5</v>
      </c>
      <c r="L41" s="220">
        <f>'11月'!H39</f>
        <v>24.5</v>
      </c>
      <c r="M41" s="221">
        <f>'12月'!H39</f>
        <v>3.5</v>
      </c>
    </row>
    <row r="42" spans="1:13" ht="18" customHeight="1">
      <c r="A42" s="83" t="s">
        <v>37</v>
      </c>
      <c r="B42" s="222">
        <f>'１月'!N39</f>
        <v>1.5</v>
      </c>
      <c r="C42" s="223">
        <f>'２月'!N39</f>
        <v>0.5</v>
      </c>
      <c r="D42" s="223">
        <f>'３月'!N39</f>
        <v>5.5</v>
      </c>
      <c r="E42" s="223">
        <f>'４月'!N39</f>
        <v>3.5</v>
      </c>
      <c r="F42" s="223">
        <f>'５月'!N39</f>
        <v>4</v>
      </c>
      <c r="G42" s="223">
        <f>'６月'!N39</f>
        <v>3</v>
      </c>
      <c r="H42" s="223">
        <f>'７月'!N39</f>
        <v>10</v>
      </c>
      <c r="I42" s="223">
        <f>'８月'!N39</f>
        <v>9</v>
      </c>
      <c r="J42" s="223">
        <f>'９月'!N39</f>
        <v>20</v>
      </c>
      <c r="K42" s="223">
        <f>'10月'!N39</f>
        <v>4.5</v>
      </c>
      <c r="L42" s="223">
        <f>'11月'!N39</f>
        <v>8.5</v>
      </c>
      <c r="M42" s="224">
        <f>'12月'!N39</f>
        <v>1</v>
      </c>
    </row>
    <row r="43" ht="12.75" thickBot="1">
      <c r="A43" s="21" t="s">
        <v>12</v>
      </c>
    </row>
    <row r="44" spans="1:13" ht="12.75">
      <c r="A44" s="166" t="s">
        <v>38</v>
      </c>
      <c r="B44" s="169">
        <f>'１月'!D39</f>
        <v>5</v>
      </c>
      <c r="C44" s="160">
        <f>'２月'!D39</f>
        <v>1</v>
      </c>
      <c r="D44" s="160">
        <f>'３月'!D39</f>
        <v>9</v>
      </c>
      <c r="E44" s="160">
        <f>'４月'!D39</f>
        <v>7</v>
      </c>
      <c r="F44" s="160">
        <f>'５月'!D39</f>
        <v>12</v>
      </c>
      <c r="G44" s="160">
        <f>'６月'!D39</f>
        <v>8</v>
      </c>
      <c r="H44" s="160">
        <f>'７月'!D39</f>
        <v>6</v>
      </c>
      <c r="I44" s="160">
        <f>'８月'!D39</f>
        <v>13</v>
      </c>
      <c r="J44" s="160">
        <f>'９月'!D39</f>
        <v>18</v>
      </c>
      <c r="K44" s="160">
        <f>'10月'!D39</f>
        <v>5</v>
      </c>
      <c r="L44" s="160">
        <f>'11月'!D39</f>
        <v>5</v>
      </c>
      <c r="M44" s="161">
        <f>'12月'!D39</f>
        <v>4</v>
      </c>
    </row>
    <row r="45" spans="1:13" ht="12.75">
      <c r="A45" s="167" t="s">
        <v>39</v>
      </c>
      <c r="B45" s="170">
        <f>'１月'!D40</f>
        <v>2</v>
      </c>
      <c r="C45" s="162">
        <f>'２月'!D40</f>
        <v>0</v>
      </c>
      <c r="D45" s="162">
        <f>'３月'!D40</f>
        <v>6</v>
      </c>
      <c r="E45" s="162">
        <f>'４月'!D40</f>
        <v>3</v>
      </c>
      <c r="F45" s="162">
        <f>'５月'!D40</f>
        <v>6</v>
      </c>
      <c r="G45" s="162">
        <f>'６月'!D40</f>
        <v>4</v>
      </c>
      <c r="H45" s="162">
        <f>'７月'!D40</f>
        <v>1</v>
      </c>
      <c r="I45" s="162">
        <f>'８月'!D40</f>
        <v>5</v>
      </c>
      <c r="J45" s="162">
        <f>'９月'!D40</f>
        <v>10</v>
      </c>
      <c r="K45" s="162">
        <f>'10月'!D40</f>
        <v>3</v>
      </c>
      <c r="L45" s="162">
        <f>'11月'!D40</f>
        <v>2</v>
      </c>
      <c r="M45" s="163">
        <f>'12月'!D40</f>
        <v>0</v>
      </c>
    </row>
    <row r="46" spans="1:13" ht="12.75" thickBot="1">
      <c r="A46" s="168" t="s">
        <v>40</v>
      </c>
      <c r="B46" s="171">
        <f>'１月'!D41</f>
        <v>0</v>
      </c>
      <c r="C46" s="164">
        <f>'２月'!D41</f>
        <v>0</v>
      </c>
      <c r="D46" s="164">
        <f>'３月'!D41</f>
        <v>4</v>
      </c>
      <c r="E46" s="164">
        <f>'４月'!D41</f>
        <v>1</v>
      </c>
      <c r="F46" s="164">
        <f>'５月'!D41</f>
        <v>2</v>
      </c>
      <c r="G46" s="164">
        <f>'６月'!D41</f>
        <v>2</v>
      </c>
      <c r="H46" s="164">
        <f>'７月'!D41</f>
        <v>1</v>
      </c>
      <c r="I46" s="164">
        <f>'８月'!D41</f>
        <v>0</v>
      </c>
      <c r="J46" s="164">
        <f>'９月'!D41</f>
        <v>1</v>
      </c>
      <c r="K46" s="164">
        <f>'10月'!D41</f>
        <v>0</v>
      </c>
      <c r="L46" s="164">
        <f>'11月'!D41</f>
        <v>1</v>
      </c>
      <c r="M46" s="165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2018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0.5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0.5</v>
      </c>
      <c r="AA5" s="196">
        <v>2</v>
      </c>
      <c r="AB5" s="192">
        <v>0.5</v>
      </c>
      <c r="AC5" s="150">
        <v>0.30069444444444443</v>
      </c>
      <c r="AD5" s="57">
        <v>2</v>
      </c>
      <c r="AE5" s="192">
        <v>0.5</v>
      </c>
      <c r="AF5" s="152">
        <v>0.2659722222222222</v>
      </c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1</v>
      </c>
      <c r="C14" s="189">
        <v>0</v>
      </c>
      <c r="D14" s="189">
        <v>0.5</v>
      </c>
      <c r="E14" s="189">
        <v>0.5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2</v>
      </c>
      <c r="AA14" s="191">
        <v>11</v>
      </c>
      <c r="AB14" s="188">
        <v>1</v>
      </c>
      <c r="AC14" s="149">
        <v>0.049999999999999996</v>
      </c>
      <c r="AD14" s="54">
        <v>11</v>
      </c>
      <c r="AE14" s="188">
        <v>0.5</v>
      </c>
      <c r="AF14" s="151">
        <v>0.1708333333333333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/>
      <c r="AC32" s="150"/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/>
      <c r="AC33" s="150"/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1</v>
      </c>
      <c r="C35" s="198">
        <f t="shared" si="1"/>
        <v>0</v>
      </c>
      <c r="D35" s="198">
        <f t="shared" si="1"/>
        <v>0.5</v>
      </c>
      <c r="E35" s="198">
        <f t="shared" si="1"/>
        <v>0.5</v>
      </c>
      <c r="F35" s="198">
        <f t="shared" si="1"/>
        <v>0</v>
      </c>
      <c r="G35" s="198">
        <f t="shared" si="1"/>
        <v>0</v>
      </c>
      <c r="H35" s="198">
        <f t="shared" si="1"/>
        <v>0.5</v>
      </c>
      <c r="I35" s="198">
        <f t="shared" si="1"/>
        <v>0</v>
      </c>
      <c r="J35" s="198">
        <f t="shared" si="1"/>
        <v>0</v>
      </c>
      <c r="K35" s="198">
        <f t="shared" si="1"/>
        <v>0</v>
      </c>
      <c r="L35" s="198">
        <f aca="true" t="shared" si="2" ref="L35:Y35">IF(COUNT(L4:L34)=0,"   -",SUM(L4:L34))</f>
        <v>0</v>
      </c>
      <c r="M35" s="198">
        <f t="shared" si="2"/>
        <v>0</v>
      </c>
      <c r="N35" s="198">
        <f t="shared" si="2"/>
        <v>0</v>
      </c>
      <c r="O35" s="198">
        <f t="shared" si="2"/>
        <v>0</v>
      </c>
      <c r="P35" s="198">
        <f t="shared" si="2"/>
        <v>0</v>
      </c>
      <c r="Q35" s="198">
        <f t="shared" si="2"/>
        <v>0</v>
      </c>
      <c r="R35" s="198">
        <f t="shared" si="2"/>
        <v>0</v>
      </c>
      <c r="S35" s="198">
        <f t="shared" si="2"/>
        <v>0</v>
      </c>
      <c r="T35" s="198">
        <f t="shared" si="2"/>
        <v>0</v>
      </c>
      <c r="U35" s="198">
        <f t="shared" si="2"/>
        <v>0</v>
      </c>
      <c r="V35" s="198">
        <f t="shared" si="2"/>
        <v>0</v>
      </c>
      <c r="W35" s="198">
        <f t="shared" si="2"/>
        <v>0</v>
      </c>
      <c r="X35" s="198">
        <f t="shared" si="2"/>
        <v>0</v>
      </c>
      <c r="Y35" s="198">
        <f t="shared" si="2"/>
        <v>0</v>
      </c>
      <c r="Z35" s="197">
        <f>SUM(B4:Y34)</f>
        <v>2.5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2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</v>
      </c>
      <c r="E39" s="70"/>
      <c r="F39" s="70"/>
      <c r="G39" s="65"/>
      <c r="H39" s="66">
        <f>MAX(AB4:AB34)</f>
        <v>1</v>
      </c>
      <c r="I39" s="67">
        <f>MATCH(H39,AB4:AB34,0)</f>
        <v>11</v>
      </c>
      <c r="J39" s="154">
        <f>INDEX(AC4:AC34,I39,1)</f>
        <v>0.049999999999999996</v>
      </c>
      <c r="K39" s="70"/>
      <c r="L39" s="70"/>
      <c r="M39" s="65"/>
      <c r="N39" s="66">
        <f>MAX(AE4:AE34)</f>
        <v>0.5</v>
      </c>
      <c r="O39" s="67">
        <v>11</v>
      </c>
      <c r="P39" s="154">
        <f>INDEX(AF4:AF34,O39,1)</f>
        <v>0.1708333333333333</v>
      </c>
      <c r="Q39" s="70"/>
      <c r="R39" s="70"/>
      <c r="S39" s="65"/>
      <c r="T39" s="66">
        <f>MAX(Z4:Z34)</f>
        <v>2</v>
      </c>
      <c r="U39" s="78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>
        <v>2</v>
      </c>
      <c r="P40" s="154">
        <f>INDEX(AF4:AF34,O40,1)</f>
        <v>0.2659722222222222</v>
      </c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2018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2</v>
      </c>
      <c r="D4" s="189">
        <v>4.5</v>
      </c>
      <c r="E4" s="189">
        <v>5</v>
      </c>
      <c r="F4" s="189">
        <v>6</v>
      </c>
      <c r="G4" s="189">
        <v>2</v>
      </c>
      <c r="H4" s="189">
        <v>4</v>
      </c>
      <c r="I4" s="189">
        <v>8.5</v>
      </c>
      <c r="J4" s="189">
        <v>9</v>
      </c>
      <c r="K4" s="189">
        <v>1</v>
      </c>
      <c r="L4" s="189">
        <v>0.5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42.5</v>
      </c>
      <c r="AA4" s="191">
        <v>1</v>
      </c>
      <c r="AB4" s="188">
        <v>14.5</v>
      </c>
      <c r="AC4" s="149">
        <v>0.3541666666666667</v>
      </c>
      <c r="AD4" s="54">
        <v>1</v>
      </c>
      <c r="AE4" s="188">
        <v>5.5</v>
      </c>
      <c r="AF4" s="151">
        <v>0.3506944444444444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0.5</v>
      </c>
      <c r="P8" s="194">
        <v>3</v>
      </c>
      <c r="Q8" s="194">
        <v>2.5</v>
      </c>
      <c r="R8" s="194">
        <v>1</v>
      </c>
      <c r="S8" s="194">
        <v>4.5</v>
      </c>
      <c r="T8" s="194">
        <v>7.5</v>
      </c>
      <c r="U8" s="194">
        <v>8.5</v>
      </c>
      <c r="V8" s="194">
        <v>4</v>
      </c>
      <c r="W8" s="194">
        <v>2</v>
      </c>
      <c r="X8" s="194">
        <v>2.5</v>
      </c>
      <c r="Y8" s="194">
        <v>1</v>
      </c>
      <c r="Z8" s="195">
        <f t="shared" si="0"/>
        <v>37</v>
      </c>
      <c r="AA8" s="196">
        <v>5</v>
      </c>
      <c r="AB8" s="192">
        <v>10.5</v>
      </c>
      <c r="AC8" s="150">
        <v>0.8131944444444444</v>
      </c>
      <c r="AD8" s="57">
        <v>5</v>
      </c>
      <c r="AE8" s="192">
        <v>4</v>
      </c>
      <c r="AF8" s="152">
        <v>0.8006944444444444</v>
      </c>
    </row>
    <row r="9" spans="1:32" ht="13.5" customHeight="1">
      <c r="A9" s="69">
        <v>6</v>
      </c>
      <c r="B9" s="192">
        <v>0.5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0.5</v>
      </c>
      <c r="AA9" s="196">
        <v>6</v>
      </c>
      <c r="AB9" s="192">
        <v>1.5</v>
      </c>
      <c r="AC9" s="150">
        <v>0.008333333333333333</v>
      </c>
      <c r="AD9" s="57">
        <v>6</v>
      </c>
      <c r="AE9" s="192">
        <v>0.5</v>
      </c>
      <c r="AF9" s="152">
        <v>0.013888888888888888</v>
      </c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0.5</v>
      </c>
      <c r="N11" s="194">
        <v>1</v>
      </c>
      <c r="O11" s="194">
        <v>1.5</v>
      </c>
      <c r="P11" s="194">
        <v>4.5</v>
      </c>
      <c r="Q11" s="194">
        <v>5</v>
      </c>
      <c r="R11" s="194">
        <v>3.5</v>
      </c>
      <c r="S11" s="194">
        <v>4</v>
      </c>
      <c r="T11" s="194">
        <v>3</v>
      </c>
      <c r="U11" s="194">
        <v>3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26</v>
      </c>
      <c r="AA11" s="196">
        <v>8</v>
      </c>
      <c r="AB11" s="192">
        <v>6</v>
      </c>
      <c r="AC11" s="150">
        <v>0.6527777777777778</v>
      </c>
      <c r="AD11" s="57">
        <v>8</v>
      </c>
      <c r="AE11" s="192">
        <v>2</v>
      </c>
      <c r="AF11" s="152">
        <v>0.7958333333333334</v>
      </c>
    </row>
    <row r="12" spans="1:32" ht="13.5" customHeight="1">
      <c r="A12" s="69">
        <v>9</v>
      </c>
      <c r="B12" s="192">
        <v>2</v>
      </c>
      <c r="C12" s="194">
        <v>1</v>
      </c>
      <c r="D12" s="194">
        <v>3</v>
      </c>
      <c r="E12" s="194">
        <v>8.5</v>
      </c>
      <c r="F12" s="194">
        <v>10</v>
      </c>
      <c r="G12" s="194">
        <v>9</v>
      </c>
      <c r="H12" s="194">
        <v>9.5</v>
      </c>
      <c r="I12" s="194">
        <v>9.5</v>
      </c>
      <c r="J12" s="194">
        <v>0.5</v>
      </c>
      <c r="K12" s="194">
        <v>0.5</v>
      </c>
      <c r="L12" s="194">
        <v>0.5</v>
      </c>
      <c r="M12" s="194">
        <v>2</v>
      </c>
      <c r="N12" s="194">
        <v>1</v>
      </c>
      <c r="O12" s="194">
        <v>2.5</v>
      </c>
      <c r="P12" s="194">
        <v>1</v>
      </c>
      <c r="Q12" s="194">
        <v>2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62.5</v>
      </c>
      <c r="AA12" s="196">
        <v>9</v>
      </c>
      <c r="AB12" s="192">
        <v>12</v>
      </c>
      <c r="AC12" s="150">
        <v>0.3277777777777778</v>
      </c>
      <c r="AD12" s="57">
        <v>9</v>
      </c>
      <c r="AE12" s="192">
        <v>4</v>
      </c>
      <c r="AF12" s="152">
        <v>0.28958333333333336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0.5</v>
      </c>
      <c r="M19" s="194">
        <v>0.5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1</v>
      </c>
      <c r="AA19" s="196">
        <v>16</v>
      </c>
      <c r="AB19" s="192">
        <v>1</v>
      </c>
      <c r="AC19" s="150">
        <v>0.4986111111111111</v>
      </c>
      <c r="AD19" s="57">
        <v>16</v>
      </c>
      <c r="AE19" s="192">
        <v>0.5</v>
      </c>
      <c r="AF19" s="152">
        <v>0.4784722222222222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0.5</v>
      </c>
      <c r="D23" s="194">
        <v>2</v>
      </c>
      <c r="E23" s="194">
        <v>0.5</v>
      </c>
      <c r="F23" s="194">
        <v>0.5</v>
      </c>
      <c r="G23" s="194">
        <v>0</v>
      </c>
      <c r="H23" s="194">
        <v>0.5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4</v>
      </c>
      <c r="AA23" s="196">
        <v>20</v>
      </c>
      <c r="AB23" s="192">
        <v>2</v>
      </c>
      <c r="AC23" s="150">
        <v>0.12847222222222224</v>
      </c>
      <c r="AD23" s="57">
        <v>20</v>
      </c>
      <c r="AE23" s="192">
        <v>0.5</v>
      </c>
      <c r="AF23" s="152">
        <v>0.2652777777777778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0.5</v>
      </c>
      <c r="O24" s="189">
        <v>2</v>
      </c>
      <c r="P24" s="189">
        <v>5.5</v>
      </c>
      <c r="Q24" s="189">
        <v>3.5</v>
      </c>
      <c r="R24" s="189">
        <v>0</v>
      </c>
      <c r="S24" s="189">
        <v>1</v>
      </c>
      <c r="T24" s="189">
        <v>0.5</v>
      </c>
      <c r="U24" s="189">
        <v>0.5</v>
      </c>
      <c r="V24" s="189">
        <v>0</v>
      </c>
      <c r="W24" s="189">
        <v>0</v>
      </c>
      <c r="X24" s="189">
        <v>1</v>
      </c>
      <c r="Y24" s="189">
        <v>1</v>
      </c>
      <c r="Z24" s="190">
        <f t="shared" si="0"/>
        <v>15.5</v>
      </c>
      <c r="AA24" s="191">
        <v>21</v>
      </c>
      <c r="AB24" s="188">
        <v>7</v>
      </c>
      <c r="AC24" s="149">
        <v>0.6361111111111112</v>
      </c>
      <c r="AD24" s="54">
        <v>21</v>
      </c>
      <c r="AE24" s="188">
        <v>2</v>
      </c>
      <c r="AF24" s="151">
        <v>0.6368055555555555</v>
      </c>
    </row>
    <row r="25" spans="1:32" ht="13.5" customHeight="1">
      <c r="A25" s="69">
        <v>22</v>
      </c>
      <c r="B25" s="192">
        <v>0.5</v>
      </c>
      <c r="C25" s="194">
        <v>1.5</v>
      </c>
      <c r="D25" s="194">
        <v>1</v>
      </c>
      <c r="E25" s="194">
        <v>4</v>
      </c>
      <c r="F25" s="194">
        <v>3</v>
      </c>
      <c r="G25" s="194">
        <v>5</v>
      </c>
      <c r="H25" s="194">
        <v>8</v>
      </c>
      <c r="I25" s="194">
        <v>7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30</v>
      </c>
      <c r="AA25" s="196">
        <v>22</v>
      </c>
      <c r="AB25" s="192">
        <v>9</v>
      </c>
      <c r="AC25" s="150">
        <v>0.3236111111111111</v>
      </c>
      <c r="AD25" s="57">
        <v>22</v>
      </c>
      <c r="AE25" s="192">
        <v>2</v>
      </c>
      <c r="AF25" s="152">
        <v>0.31875000000000003</v>
      </c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0.5</v>
      </c>
      <c r="Z27" s="195">
        <f t="shared" si="0"/>
        <v>0.5</v>
      </c>
      <c r="AA27" s="196">
        <v>24</v>
      </c>
      <c r="AB27" s="192">
        <v>5.5</v>
      </c>
      <c r="AC27" s="150">
        <v>0.020833333333333332</v>
      </c>
      <c r="AD27" s="57">
        <v>24</v>
      </c>
      <c r="AE27" s="192">
        <v>2</v>
      </c>
      <c r="AF27" s="152">
        <v>0.003472222222222222</v>
      </c>
    </row>
    <row r="28" spans="1:32" ht="13.5" customHeight="1">
      <c r="A28" s="69">
        <v>25</v>
      </c>
      <c r="B28" s="192">
        <v>9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9</v>
      </c>
      <c r="AA28" s="196">
        <v>25</v>
      </c>
      <c r="AB28" s="192">
        <v>9.5</v>
      </c>
      <c r="AC28" s="150">
        <v>0.04027777777777778</v>
      </c>
      <c r="AD28" s="57">
        <v>25</v>
      </c>
      <c r="AE28" s="192">
        <v>3</v>
      </c>
      <c r="AF28" s="152">
        <v>0.007638888888888889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/>
      <c r="AD34" s="57">
        <v>31</v>
      </c>
      <c r="AE34" s="192">
        <v>0</v>
      </c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12</v>
      </c>
      <c r="C35" s="198">
        <f t="shared" si="1"/>
        <v>5</v>
      </c>
      <c r="D35" s="198">
        <f t="shared" si="1"/>
        <v>10.5</v>
      </c>
      <c r="E35" s="198">
        <f t="shared" si="1"/>
        <v>18</v>
      </c>
      <c r="F35" s="198">
        <f t="shared" si="1"/>
        <v>19.5</v>
      </c>
      <c r="G35" s="198">
        <f t="shared" si="1"/>
        <v>16</v>
      </c>
      <c r="H35" s="198">
        <f t="shared" si="1"/>
        <v>22</v>
      </c>
      <c r="I35" s="198">
        <f t="shared" si="1"/>
        <v>25</v>
      </c>
      <c r="J35" s="198">
        <f t="shared" si="1"/>
        <v>9.5</v>
      </c>
      <c r="K35" s="198">
        <f t="shared" si="1"/>
        <v>1.5</v>
      </c>
      <c r="L35" s="198">
        <f aca="true" t="shared" si="2" ref="L35:Y35">IF(COUNT(L4:L34)=0,"   -",SUM(L4:L34))</f>
        <v>1.5</v>
      </c>
      <c r="M35" s="198">
        <f t="shared" si="2"/>
        <v>3</v>
      </c>
      <c r="N35" s="198">
        <f t="shared" si="2"/>
        <v>2.5</v>
      </c>
      <c r="O35" s="198">
        <f t="shared" si="2"/>
        <v>6.5</v>
      </c>
      <c r="P35" s="198">
        <f t="shared" si="2"/>
        <v>14</v>
      </c>
      <c r="Q35" s="198">
        <f t="shared" si="2"/>
        <v>13</v>
      </c>
      <c r="R35" s="198">
        <f t="shared" si="2"/>
        <v>4.5</v>
      </c>
      <c r="S35" s="198">
        <f t="shared" si="2"/>
        <v>9.5</v>
      </c>
      <c r="T35" s="198">
        <f t="shared" si="2"/>
        <v>11</v>
      </c>
      <c r="U35" s="198">
        <f t="shared" si="2"/>
        <v>12</v>
      </c>
      <c r="V35" s="198">
        <f t="shared" si="2"/>
        <v>4</v>
      </c>
      <c r="W35" s="198">
        <f t="shared" si="2"/>
        <v>2</v>
      </c>
      <c r="X35" s="198">
        <f t="shared" si="2"/>
        <v>3.5</v>
      </c>
      <c r="Y35" s="198">
        <f t="shared" si="2"/>
        <v>2.5</v>
      </c>
      <c r="Z35" s="197">
        <f>SUM(B4:Y34)</f>
        <v>228.5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11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9</v>
      </c>
      <c r="E39" s="70"/>
      <c r="F39" s="70"/>
      <c r="G39" s="65"/>
      <c r="H39" s="66">
        <f>MAX(AB4:AB34)</f>
        <v>14.5</v>
      </c>
      <c r="I39" s="67">
        <f>MATCH(H39,AB4:AB34,0)</f>
        <v>1</v>
      </c>
      <c r="J39" s="154">
        <f>INDEX(AC4:AC34,I39,1)</f>
        <v>0.3541666666666667</v>
      </c>
      <c r="K39" s="70"/>
      <c r="L39" s="70"/>
      <c r="M39" s="65"/>
      <c r="N39" s="66">
        <f>MAX(AE4:AE34)</f>
        <v>5.5</v>
      </c>
      <c r="O39" s="67">
        <f>MATCH(N39,AE4:AE34,0)</f>
        <v>1</v>
      </c>
      <c r="P39" s="154">
        <f>INDEX(AF4:AF34,O39,1)</f>
        <v>0.3506944444444444</v>
      </c>
      <c r="Q39" s="70"/>
      <c r="R39" s="70"/>
      <c r="S39" s="65"/>
      <c r="T39" s="66">
        <f>MAX(Z4:Z34)</f>
        <v>62.5</v>
      </c>
      <c r="U39" s="78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4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2018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3.5</v>
      </c>
      <c r="C10" s="194">
        <v>6.5</v>
      </c>
      <c r="D10" s="194">
        <v>3.5</v>
      </c>
      <c r="E10" s="194">
        <v>1.5</v>
      </c>
      <c r="F10" s="194">
        <v>1.5</v>
      </c>
      <c r="G10" s="194">
        <v>1</v>
      </c>
      <c r="H10" s="194">
        <v>1</v>
      </c>
      <c r="I10" s="194">
        <v>0</v>
      </c>
      <c r="J10" s="194">
        <v>0.5</v>
      </c>
      <c r="K10" s="194">
        <v>1</v>
      </c>
      <c r="L10" s="194">
        <v>0</v>
      </c>
      <c r="M10" s="194">
        <v>0.5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0.5</v>
      </c>
      <c r="W10" s="194">
        <v>0</v>
      </c>
      <c r="X10" s="194">
        <v>0</v>
      </c>
      <c r="Y10" s="194">
        <v>0</v>
      </c>
      <c r="Z10" s="195">
        <f t="shared" si="0"/>
        <v>21</v>
      </c>
      <c r="AA10" s="196">
        <v>7</v>
      </c>
      <c r="AB10" s="192">
        <v>8.5</v>
      </c>
      <c r="AC10" s="150">
        <v>0.08055555555555556</v>
      </c>
      <c r="AD10" s="57">
        <v>7</v>
      </c>
      <c r="AE10" s="192">
        <v>3</v>
      </c>
      <c r="AF10" s="152">
        <v>0.04583333333333334</v>
      </c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1</v>
      </c>
      <c r="Y17" s="194">
        <v>2</v>
      </c>
      <c r="Z17" s="195">
        <f t="shared" si="0"/>
        <v>3</v>
      </c>
      <c r="AA17" s="196">
        <v>14</v>
      </c>
      <c r="AB17" s="192">
        <v>2</v>
      </c>
      <c r="AC17" s="150">
        <v>1</v>
      </c>
      <c r="AD17" s="57">
        <v>14</v>
      </c>
      <c r="AE17" s="192">
        <v>0.5</v>
      </c>
      <c r="AF17" s="152">
        <v>1</v>
      </c>
    </row>
    <row r="18" spans="1:32" ht="13.5" customHeight="1">
      <c r="A18" s="69">
        <v>15</v>
      </c>
      <c r="B18" s="192">
        <v>1</v>
      </c>
      <c r="C18" s="194">
        <v>1</v>
      </c>
      <c r="D18" s="194">
        <v>0</v>
      </c>
      <c r="E18" s="194">
        <v>0</v>
      </c>
      <c r="F18" s="194">
        <v>0</v>
      </c>
      <c r="G18" s="194">
        <v>0</v>
      </c>
      <c r="H18" s="194">
        <v>0.5</v>
      </c>
      <c r="I18" s="194">
        <v>3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5.5</v>
      </c>
      <c r="AA18" s="196">
        <v>15</v>
      </c>
      <c r="AB18" s="192">
        <v>3</v>
      </c>
      <c r="AC18" s="150">
        <v>0.3340277777777778</v>
      </c>
      <c r="AD18" s="57">
        <v>15</v>
      </c>
      <c r="AE18" s="192">
        <v>1</v>
      </c>
      <c r="AF18" s="152">
        <v>0.3215277777777778</v>
      </c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1</v>
      </c>
      <c r="C21" s="194">
        <v>0.5</v>
      </c>
      <c r="D21" s="194">
        <v>1</v>
      </c>
      <c r="E21" s="194">
        <v>1</v>
      </c>
      <c r="F21" s="194">
        <v>1</v>
      </c>
      <c r="G21" s="194">
        <v>2</v>
      </c>
      <c r="H21" s="194">
        <v>1</v>
      </c>
      <c r="I21" s="194">
        <v>0.5</v>
      </c>
      <c r="J21" s="194">
        <v>0.5</v>
      </c>
      <c r="K21" s="194">
        <v>1</v>
      </c>
      <c r="L21" s="194">
        <v>1</v>
      </c>
      <c r="M21" s="194">
        <v>0.5</v>
      </c>
      <c r="N21" s="194">
        <v>2.5</v>
      </c>
      <c r="O21" s="194">
        <v>1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14.5</v>
      </c>
      <c r="AA21" s="196">
        <v>18</v>
      </c>
      <c r="AB21" s="192">
        <v>3.5</v>
      </c>
      <c r="AC21" s="150">
        <v>0.5555555555555556</v>
      </c>
      <c r="AD21" s="57">
        <v>18</v>
      </c>
      <c r="AE21" s="192">
        <v>1.5</v>
      </c>
      <c r="AF21" s="152">
        <v>0.5208333333333334</v>
      </c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0.5</v>
      </c>
      <c r="U27" s="194">
        <v>1</v>
      </c>
      <c r="V27" s="194">
        <v>0.5</v>
      </c>
      <c r="W27" s="194">
        <v>1</v>
      </c>
      <c r="X27" s="194">
        <v>2</v>
      </c>
      <c r="Y27" s="194">
        <v>3</v>
      </c>
      <c r="Z27" s="195">
        <f t="shared" si="0"/>
        <v>8</v>
      </c>
      <c r="AA27" s="196">
        <v>24</v>
      </c>
      <c r="AB27" s="192">
        <v>3</v>
      </c>
      <c r="AC27" s="150">
        <v>1</v>
      </c>
      <c r="AD27" s="57">
        <v>24</v>
      </c>
      <c r="AE27" s="192">
        <v>1</v>
      </c>
      <c r="AF27" s="152">
        <v>0.9874999999999999</v>
      </c>
    </row>
    <row r="28" spans="1:32" ht="13.5" customHeight="1">
      <c r="A28" s="69">
        <v>25</v>
      </c>
      <c r="B28" s="192">
        <v>1</v>
      </c>
      <c r="C28" s="194">
        <v>1</v>
      </c>
      <c r="D28" s="194">
        <v>1</v>
      </c>
      <c r="E28" s="194">
        <v>2.5</v>
      </c>
      <c r="F28" s="194">
        <v>1.5</v>
      </c>
      <c r="G28" s="194">
        <v>3</v>
      </c>
      <c r="H28" s="194">
        <v>7.5</v>
      </c>
      <c r="I28" s="194">
        <v>6</v>
      </c>
      <c r="J28" s="194">
        <v>8</v>
      </c>
      <c r="K28" s="194">
        <v>7</v>
      </c>
      <c r="L28" s="194">
        <v>6.5</v>
      </c>
      <c r="M28" s="194">
        <v>12</v>
      </c>
      <c r="N28" s="194">
        <v>8</v>
      </c>
      <c r="O28" s="194">
        <v>0.5</v>
      </c>
      <c r="P28" s="194">
        <v>0</v>
      </c>
      <c r="Q28" s="194">
        <v>0.5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1</v>
      </c>
      <c r="Z28" s="195">
        <f t="shared" si="0"/>
        <v>67</v>
      </c>
      <c r="AA28" s="196">
        <v>25</v>
      </c>
      <c r="AB28" s="192">
        <v>14.5</v>
      </c>
      <c r="AC28" s="150">
        <v>0.517361111111111</v>
      </c>
      <c r="AD28" s="57">
        <v>25</v>
      </c>
      <c r="AE28" s="192">
        <v>3.5</v>
      </c>
      <c r="AF28" s="152">
        <v>0.4993055555555555</v>
      </c>
    </row>
    <row r="29" spans="1:32" ht="13.5" customHeight="1">
      <c r="A29" s="69">
        <v>26</v>
      </c>
      <c r="B29" s="192">
        <v>3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0.5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3.5</v>
      </c>
      <c r="AA29" s="196">
        <v>26</v>
      </c>
      <c r="AB29" s="192">
        <v>3.5</v>
      </c>
      <c r="AC29" s="150">
        <v>0.027083333333333334</v>
      </c>
      <c r="AD29" s="57">
        <v>26</v>
      </c>
      <c r="AE29" s="192">
        <v>1.5</v>
      </c>
      <c r="AF29" s="152">
        <v>0.022222222222222223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9.5</v>
      </c>
      <c r="C35" s="198">
        <f t="shared" si="1"/>
        <v>9</v>
      </c>
      <c r="D35" s="198">
        <f t="shared" si="1"/>
        <v>5.5</v>
      </c>
      <c r="E35" s="198">
        <f t="shared" si="1"/>
        <v>5</v>
      </c>
      <c r="F35" s="198">
        <f t="shared" si="1"/>
        <v>4</v>
      </c>
      <c r="G35" s="198">
        <f t="shared" si="1"/>
        <v>6</v>
      </c>
      <c r="H35" s="198">
        <f t="shared" si="1"/>
        <v>10.5</v>
      </c>
      <c r="I35" s="198">
        <f t="shared" si="1"/>
        <v>9.5</v>
      </c>
      <c r="J35" s="198">
        <f t="shared" si="1"/>
        <v>9</v>
      </c>
      <c r="K35" s="198">
        <f t="shared" si="1"/>
        <v>9</v>
      </c>
      <c r="L35" s="198">
        <f aca="true" t="shared" si="2" ref="L35:Y35">IF(COUNT(L4:L34)=0,"   -",SUM(L4:L34))</f>
        <v>7.5</v>
      </c>
      <c r="M35" s="198">
        <f t="shared" si="2"/>
        <v>13</v>
      </c>
      <c r="N35" s="198">
        <f t="shared" si="2"/>
        <v>10.5</v>
      </c>
      <c r="O35" s="198">
        <f t="shared" si="2"/>
        <v>1.5</v>
      </c>
      <c r="P35" s="198">
        <f t="shared" si="2"/>
        <v>0</v>
      </c>
      <c r="Q35" s="198">
        <f t="shared" si="2"/>
        <v>0.5</v>
      </c>
      <c r="R35" s="198">
        <f t="shared" si="2"/>
        <v>0</v>
      </c>
      <c r="S35" s="198">
        <f t="shared" si="2"/>
        <v>0</v>
      </c>
      <c r="T35" s="198">
        <f t="shared" si="2"/>
        <v>0.5</v>
      </c>
      <c r="U35" s="198">
        <f t="shared" si="2"/>
        <v>1</v>
      </c>
      <c r="V35" s="198">
        <f t="shared" si="2"/>
        <v>1</v>
      </c>
      <c r="W35" s="198">
        <f t="shared" si="2"/>
        <v>1</v>
      </c>
      <c r="X35" s="198">
        <f t="shared" si="2"/>
        <v>3</v>
      </c>
      <c r="Y35" s="198">
        <f t="shared" si="2"/>
        <v>6</v>
      </c>
      <c r="Z35" s="197">
        <f>SUM(B4:Y34)</f>
        <v>122.5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7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70"/>
      <c r="F39" s="70"/>
      <c r="G39" s="65"/>
      <c r="H39" s="66">
        <f>MAX(AB4:AB34)</f>
        <v>14.5</v>
      </c>
      <c r="I39" s="67">
        <f>MATCH(H39,AB4:AB34,0)</f>
        <v>25</v>
      </c>
      <c r="J39" s="154">
        <f>INDEX(AC4:AC34,I39,1)</f>
        <v>0.517361111111111</v>
      </c>
      <c r="K39" s="70"/>
      <c r="L39" s="70"/>
      <c r="M39" s="65"/>
      <c r="N39" s="66">
        <f>MAX(AE4:AE34)</f>
        <v>3.5</v>
      </c>
      <c r="O39" s="67">
        <f>MATCH(N39,AE4:AE34,0)</f>
        <v>25</v>
      </c>
      <c r="P39" s="154">
        <f>INDEX(AF4:AF34,O39,1)</f>
        <v>0.4993055555555555</v>
      </c>
      <c r="Q39" s="70"/>
      <c r="R39" s="70"/>
      <c r="S39" s="65"/>
      <c r="T39" s="66">
        <f>MAX(Z4:Z34)</f>
        <v>67</v>
      </c>
      <c r="U39" s="78">
        <f>MATCH(T39,Z4:Z34,0)</f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2018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1.5</v>
      </c>
      <c r="X5" s="194">
        <v>1.5</v>
      </c>
      <c r="Y5" s="194">
        <v>4.5</v>
      </c>
      <c r="Z5" s="195">
        <f t="shared" si="0"/>
        <v>7.5</v>
      </c>
      <c r="AA5" s="196">
        <v>2</v>
      </c>
      <c r="AB5" s="192">
        <v>4.5</v>
      </c>
      <c r="AC5" s="150">
        <v>1</v>
      </c>
      <c r="AD5" s="57">
        <v>2</v>
      </c>
      <c r="AE5" s="192">
        <v>1</v>
      </c>
      <c r="AF5" s="152">
        <v>1</v>
      </c>
    </row>
    <row r="6" spans="1:32" ht="13.5" customHeight="1">
      <c r="A6" s="69">
        <v>3</v>
      </c>
      <c r="B6" s="192">
        <v>4.5</v>
      </c>
      <c r="C6" s="194">
        <v>5</v>
      </c>
      <c r="D6" s="194">
        <v>3.5</v>
      </c>
      <c r="E6" s="194">
        <v>2</v>
      </c>
      <c r="F6" s="194">
        <v>4.5</v>
      </c>
      <c r="G6" s="194">
        <v>5</v>
      </c>
      <c r="H6" s="194">
        <v>0.5</v>
      </c>
      <c r="I6" s="194">
        <v>0</v>
      </c>
      <c r="J6" s="194">
        <v>2</v>
      </c>
      <c r="K6" s="194">
        <v>1</v>
      </c>
      <c r="L6" s="194">
        <v>0.5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28.5</v>
      </c>
      <c r="AA6" s="196">
        <v>3</v>
      </c>
      <c r="AB6" s="192">
        <v>6</v>
      </c>
      <c r="AC6" s="150">
        <v>0.07152777777777779</v>
      </c>
      <c r="AD6" s="57">
        <v>3</v>
      </c>
      <c r="AE6" s="192">
        <v>2</v>
      </c>
      <c r="AF6" s="152">
        <v>0.2333333333333333</v>
      </c>
    </row>
    <row r="7" spans="1:32" ht="13.5" customHeight="1">
      <c r="A7" s="69">
        <v>4</v>
      </c>
      <c r="B7" s="192">
        <v>0.5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3.5</v>
      </c>
      <c r="L7" s="194">
        <v>0</v>
      </c>
      <c r="M7" s="194">
        <v>0</v>
      </c>
      <c r="N7" s="194">
        <v>0</v>
      </c>
      <c r="O7" s="194">
        <v>1.5</v>
      </c>
      <c r="P7" s="194">
        <v>0</v>
      </c>
      <c r="Q7" s="194">
        <v>0</v>
      </c>
      <c r="R7" s="194">
        <v>1</v>
      </c>
      <c r="S7" s="194">
        <v>0.5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7</v>
      </c>
      <c r="AA7" s="196">
        <v>4</v>
      </c>
      <c r="AB7" s="192">
        <v>3.5</v>
      </c>
      <c r="AC7" s="150">
        <v>0.4298611111111111</v>
      </c>
      <c r="AD7" s="57">
        <v>4</v>
      </c>
      <c r="AE7" s="192">
        <v>3</v>
      </c>
      <c r="AF7" s="152">
        <v>0.3951388888888889</v>
      </c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2.5</v>
      </c>
      <c r="R10" s="194">
        <v>5</v>
      </c>
      <c r="S10" s="194">
        <v>5</v>
      </c>
      <c r="T10" s="194">
        <v>3.5</v>
      </c>
      <c r="U10" s="194">
        <v>1</v>
      </c>
      <c r="V10" s="194">
        <v>0</v>
      </c>
      <c r="W10" s="194">
        <v>0</v>
      </c>
      <c r="X10" s="194">
        <v>0</v>
      </c>
      <c r="Y10" s="194">
        <v>0.5</v>
      </c>
      <c r="Z10" s="195">
        <f t="shared" si="0"/>
        <v>17.5</v>
      </c>
      <c r="AA10" s="196">
        <v>7</v>
      </c>
      <c r="AB10" s="192">
        <v>7.5</v>
      </c>
      <c r="AC10" s="150">
        <v>0.7312500000000001</v>
      </c>
      <c r="AD10" s="57">
        <v>7</v>
      </c>
      <c r="AE10" s="192">
        <v>2</v>
      </c>
      <c r="AF10" s="152">
        <v>0.7118055555555555</v>
      </c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1.5</v>
      </c>
      <c r="X11" s="194">
        <v>1.5</v>
      </c>
      <c r="Y11" s="194">
        <v>1.5</v>
      </c>
      <c r="Z11" s="195">
        <f t="shared" si="0"/>
        <v>4.5</v>
      </c>
      <c r="AA11" s="196">
        <v>8</v>
      </c>
      <c r="AB11" s="192">
        <v>2.5</v>
      </c>
      <c r="AC11" s="150">
        <v>0.9770833333333333</v>
      </c>
      <c r="AD11" s="57">
        <v>8</v>
      </c>
      <c r="AE11" s="192">
        <v>0.5</v>
      </c>
      <c r="AF11" s="152">
        <v>0.9979166666666667</v>
      </c>
    </row>
    <row r="12" spans="1:32" ht="13.5" customHeight="1">
      <c r="A12" s="69">
        <v>9</v>
      </c>
      <c r="B12" s="192">
        <v>2.5</v>
      </c>
      <c r="C12" s="194">
        <v>2.5</v>
      </c>
      <c r="D12" s="194">
        <v>3</v>
      </c>
      <c r="E12" s="194">
        <v>3.5</v>
      </c>
      <c r="F12" s="194">
        <v>4.5</v>
      </c>
      <c r="G12" s="194">
        <v>3</v>
      </c>
      <c r="H12" s="194">
        <v>3.5</v>
      </c>
      <c r="I12" s="194">
        <v>3</v>
      </c>
      <c r="J12" s="194">
        <v>3</v>
      </c>
      <c r="K12" s="194">
        <v>1</v>
      </c>
      <c r="L12" s="194">
        <v>0.5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30</v>
      </c>
      <c r="AA12" s="196">
        <v>9</v>
      </c>
      <c r="AB12" s="192">
        <v>4.5</v>
      </c>
      <c r="AC12" s="150">
        <v>0.28055555555555556</v>
      </c>
      <c r="AD12" s="57">
        <v>9</v>
      </c>
      <c r="AE12" s="192">
        <v>1</v>
      </c>
      <c r="AF12" s="152">
        <v>0.35833333333333334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0.5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0.5</v>
      </c>
      <c r="AA13" s="196">
        <v>10</v>
      </c>
      <c r="AB13" s="192">
        <v>0.5</v>
      </c>
      <c r="AC13" s="150">
        <v>0.6680555555555556</v>
      </c>
      <c r="AD13" s="57">
        <v>10</v>
      </c>
      <c r="AE13" s="192">
        <v>0.5</v>
      </c>
      <c r="AF13" s="152">
        <v>0.6333333333333333</v>
      </c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1</v>
      </c>
      <c r="R16" s="194">
        <v>5</v>
      </c>
      <c r="S16" s="194">
        <v>8</v>
      </c>
      <c r="T16" s="194">
        <v>6.5</v>
      </c>
      <c r="U16" s="194">
        <v>2.5</v>
      </c>
      <c r="V16" s="194">
        <v>2</v>
      </c>
      <c r="W16" s="194">
        <v>2</v>
      </c>
      <c r="X16" s="194">
        <v>0</v>
      </c>
      <c r="Y16" s="194">
        <v>0</v>
      </c>
      <c r="Z16" s="195">
        <f t="shared" si="0"/>
        <v>27</v>
      </c>
      <c r="AA16" s="196">
        <v>13</v>
      </c>
      <c r="AB16" s="192">
        <v>10</v>
      </c>
      <c r="AC16" s="150">
        <v>0.7611111111111111</v>
      </c>
      <c r="AD16" s="57">
        <v>13</v>
      </c>
      <c r="AE16" s="192">
        <v>2.5</v>
      </c>
      <c r="AF16" s="152">
        <v>0.7611111111111111</v>
      </c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0.5</v>
      </c>
      <c r="G22" s="194">
        <v>1</v>
      </c>
      <c r="H22" s="194">
        <v>3</v>
      </c>
      <c r="I22" s="194">
        <v>4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8.5</v>
      </c>
      <c r="AA22" s="196">
        <v>19</v>
      </c>
      <c r="AB22" s="192">
        <v>6.5</v>
      </c>
      <c r="AC22" s="150">
        <v>0.31875000000000003</v>
      </c>
      <c r="AD22" s="57">
        <v>19</v>
      </c>
      <c r="AE22" s="192">
        <v>2.5</v>
      </c>
      <c r="AF22" s="152">
        <v>0.30972222222222223</v>
      </c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2</v>
      </c>
      <c r="V26" s="194">
        <v>3</v>
      </c>
      <c r="W26" s="194">
        <v>1</v>
      </c>
      <c r="X26" s="194">
        <v>11.5</v>
      </c>
      <c r="Y26" s="194">
        <v>16.5</v>
      </c>
      <c r="Z26" s="195">
        <f t="shared" si="0"/>
        <v>34</v>
      </c>
      <c r="AA26" s="196">
        <v>23</v>
      </c>
      <c r="AB26" s="192">
        <v>16.5</v>
      </c>
      <c r="AC26" s="150">
        <v>1</v>
      </c>
      <c r="AD26" s="57">
        <v>23</v>
      </c>
      <c r="AE26" s="192">
        <v>4</v>
      </c>
      <c r="AF26" s="152">
        <v>0.9944444444444445</v>
      </c>
    </row>
    <row r="27" spans="1:32" ht="13.5" customHeight="1">
      <c r="A27" s="69">
        <v>24</v>
      </c>
      <c r="B27" s="192">
        <v>11</v>
      </c>
      <c r="C27" s="194">
        <v>1.5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12.5</v>
      </c>
      <c r="AA27" s="196">
        <v>24</v>
      </c>
      <c r="AB27" s="192">
        <v>16.5</v>
      </c>
      <c r="AC27" s="150">
        <v>0.005555555555555556</v>
      </c>
      <c r="AD27" s="57">
        <v>24</v>
      </c>
      <c r="AE27" s="192">
        <v>2.5</v>
      </c>
      <c r="AF27" s="152">
        <v>0.02291666666666667</v>
      </c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0.5</v>
      </c>
      <c r="W33" s="194">
        <v>1</v>
      </c>
      <c r="X33" s="194">
        <v>1</v>
      </c>
      <c r="Y33" s="194">
        <v>1</v>
      </c>
      <c r="Z33" s="195">
        <f t="shared" si="0"/>
        <v>3.5</v>
      </c>
      <c r="AA33" s="196">
        <v>30</v>
      </c>
      <c r="AB33" s="192">
        <v>1.5</v>
      </c>
      <c r="AC33" s="150">
        <v>0.99375</v>
      </c>
      <c r="AD33" s="57">
        <v>30</v>
      </c>
      <c r="AE33" s="192">
        <v>0.5</v>
      </c>
      <c r="AF33" s="152">
        <v>1</v>
      </c>
    </row>
    <row r="34" spans="1:32" ht="13.5" customHeight="1">
      <c r="A34" s="69">
        <v>31</v>
      </c>
      <c r="B34" s="192">
        <v>1.5</v>
      </c>
      <c r="C34" s="194">
        <v>0</v>
      </c>
      <c r="D34" s="194">
        <v>0.5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2</v>
      </c>
      <c r="AA34" s="196">
        <v>31</v>
      </c>
      <c r="AB34" s="192">
        <v>2</v>
      </c>
      <c r="AC34" s="150">
        <v>0.035416666666666666</v>
      </c>
      <c r="AD34" s="57">
        <v>31</v>
      </c>
      <c r="AE34" s="192">
        <v>0.5</v>
      </c>
      <c r="AF34" s="152">
        <v>0.10416666666666667</v>
      </c>
    </row>
    <row r="35" spans="1:32" ht="13.5" customHeight="1">
      <c r="A35" s="50" t="s">
        <v>11</v>
      </c>
      <c r="B35" s="197">
        <f aca="true" t="shared" si="1" ref="B35:K35">IF(COUNT(B4:B34)=0,"   -",SUM(B4:B34))</f>
        <v>20</v>
      </c>
      <c r="C35" s="198">
        <f t="shared" si="1"/>
        <v>9</v>
      </c>
      <c r="D35" s="198">
        <f t="shared" si="1"/>
        <v>7</v>
      </c>
      <c r="E35" s="198">
        <f t="shared" si="1"/>
        <v>5.5</v>
      </c>
      <c r="F35" s="198">
        <f t="shared" si="1"/>
        <v>9.5</v>
      </c>
      <c r="G35" s="198">
        <f t="shared" si="1"/>
        <v>9</v>
      </c>
      <c r="H35" s="198">
        <f t="shared" si="1"/>
        <v>7</v>
      </c>
      <c r="I35" s="198">
        <f t="shared" si="1"/>
        <v>7</v>
      </c>
      <c r="J35" s="198">
        <f t="shared" si="1"/>
        <v>5</v>
      </c>
      <c r="K35" s="198">
        <f t="shared" si="1"/>
        <v>5.5</v>
      </c>
      <c r="L35" s="198">
        <f aca="true" t="shared" si="2" ref="L35:Y35">IF(COUNT(L4:L34)=0,"   -",SUM(L4:L34))</f>
        <v>1</v>
      </c>
      <c r="M35" s="198">
        <f t="shared" si="2"/>
        <v>0</v>
      </c>
      <c r="N35" s="198">
        <f t="shared" si="2"/>
        <v>0</v>
      </c>
      <c r="O35" s="198">
        <f t="shared" si="2"/>
        <v>1.5</v>
      </c>
      <c r="P35" s="198">
        <f t="shared" si="2"/>
        <v>0</v>
      </c>
      <c r="Q35" s="198">
        <f t="shared" si="2"/>
        <v>4</v>
      </c>
      <c r="R35" s="198">
        <f t="shared" si="2"/>
        <v>11</v>
      </c>
      <c r="S35" s="198">
        <f t="shared" si="2"/>
        <v>13.5</v>
      </c>
      <c r="T35" s="198">
        <f t="shared" si="2"/>
        <v>10</v>
      </c>
      <c r="U35" s="198">
        <f t="shared" si="2"/>
        <v>5.5</v>
      </c>
      <c r="V35" s="198">
        <f t="shared" si="2"/>
        <v>5.5</v>
      </c>
      <c r="W35" s="198">
        <f t="shared" si="2"/>
        <v>7</v>
      </c>
      <c r="X35" s="198">
        <f t="shared" si="2"/>
        <v>15.5</v>
      </c>
      <c r="Y35" s="198">
        <f t="shared" si="2"/>
        <v>24</v>
      </c>
      <c r="Z35" s="197">
        <f>SUM(B4:Y34)</f>
        <v>183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13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12</v>
      </c>
      <c r="E39" s="70"/>
      <c r="F39" s="70"/>
      <c r="G39" s="65"/>
      <c r="H39" s="66">
        <f>MAX(AB4:AB34)</f>
        <v>16.5</v>
      </c>
      <c r="I39" s="67">
        <f>MATCH(H39,AB4:AB34,0)</f>
        <v>23</v>
      </c>
      <c r="J39" s="154">
        <f>INDEX(AC4:AC34,I39,1)</f>
        <v>1</v>
      </c>
      <c r="K39" s="70"/>
      <c r="L39" s="70"/>
      <c r="M39" s="65"/>
      <c r="N39" s="66">
        <f>MAX(AE4:AE34)</f>
        <v>4</v>
      </c>
      <c r="O39" s="67">
        <f>MATCH(N39,AE4:AE34,0)</f>
        <v>23</v>
      </c>
      <c r="P39" s="154">
        <f>INDEX(AF4:AF34,O39,1)</f>
        <v>0.9944444444444445</v>
      </c>
      <c r="Q39" s="70"/>
      <c r="R39" s="70"/>
      <c r="S39" s="65"/>
      <c r="T39" s="66">
        <f>MAX(Z4:Z34)</f>
        <v>34</v>
      </c>
      <c r="U39" s="78">
        <f>MATCH(T39,Z4:Z34,0)</f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2018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3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0.5</v>
      </c>
      <c r="S9" s="194">
        <v>0.5</v>
      </c>
      <c r="T9" s="194">
        <v>0.5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1.5</v>
      </c>
      <c r="AA9" s="196">
        <v>6</v>
      </c>
      <c r="AB9" s="192">
        <v>0.5</v>
      </c>
      <c r="AC9" s="150">
        <v>0.8298611111111112</v>
      </c>
      <c r="AD9" s="57">
        <v>6</v>
      </c>
      <c r="AE9" s="192">
        <v>0.5</v>
      </c>
      <c r="AF9" s="152">
        <v>0.7951388888888888</v>
      </c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2</v>
      </c>
      <c r="S13" s="194">
        <v>2.5</v>
      </c>
      <c r="T13" s="194">
        <v>2.5</v>
      </c>
      <c r="U13" s="194">
        <v>1.5</v>
      </c>
      <c r="V13" s="194">
        <v>1.5</v>
      </c>
      <c r="W13" s="194">
        <v>2</v>
      </c>
      <c r="X13" s="194">
        <v>0.5</v>
      </c>
      <c r="Y13" s="194">
        <v>1.5</v>
      </c>
      <c r="Z13" s="195">
        <f t="shared" si="0"/>
        <v>14</v>
      </c>
      <c r="AA13" s="196">
        <v>10</v>
      </c>
      <c r="AB13" s="192">
        <v>3.5</v>
      </c>
      <c r="AC13" s="150">
        <v>0.7374999999999999</v>
      </c>
      <c r="AD13" s="57">
        <v>10</v>
      </c>
      <c r="AE13" s="192">
        <v>1</v>
      </c>
      <c r="AF13" s="152">
        <v>0.9180555555555556</v>
      </c>
    </row>
    <row r="14" spans="1:32" ht="13.5" customHeight="1">
      <c r="A14" s="140">
        <v>11</v>
      </c>
      <c r="B14" s="188">
        <v>4.5</v>
      </c>
      <c r="C14" s="189">
        <v>5</v>
      </c>
      <c r="D14" s="189">
        <v>2.5</v>
      </c>
      <c r="E14" s="189">
        <v>5.5</v>
      </c>
      <c r="F14" s="189">
        <v>2</v>
      </c>
      <c r="G14" s="189">
        <v>2.5</v>
      </c>
      <c r="H14" s="189">
        <v>2.5</v>
      </c>
      <c r="I14" s="189">
        <v>2.5</v>
      </c>
      <c r="J14" s="189">
        <v>3</v>
      </c>
      <c r="K14" s="189">
        <v>3.5</v>
      </c>
      <c r="L14" s="189">
        <v>4.5</v>
      </c>
      <c r="M14" s="189">
        <v>2</v>
      </c>
      <c r="N14" s="189">
        <v>1</v>
      </c>
      <c r="O14" s="189">
        <v>1</v>
      </c>
      <c r="P14" s="189">
        <v>0.5</v>
      </c>
      <c r="Q14" s="189">
        <v>1</v>
      </c>
      <c r="R14" s="189">
        <v>1</v>
      </c>
      <c r="S14" s="189">
        <v>0.5</v>
      </c>
      <c r="T14" s="189">
        <v>0.5</v>
      </c>
      <c r="U14" s="189">
        <v>0.5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46</v>
      </c>
      <c r="AA14" s="191">
        <v>11</v>
      </c>
      <c r="AB14" s="188">
        <v>7</v>
      </c>
      <c r="AC14" s="149">
        <v>0.15833333333333333</v>
      </c>
      <c r="AD14" s="54">
        <v>11</v>
      </c>
      <c r="AE14" s="188">
        <v>2</v>
      </c>
      <c r="AF14" s="151">
        <v>0.13055555555555556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2</v>
      </c>
      <c r="R15" s="194">
        <v>1</v>
      </c>
      <c r="S15" s="194">
        <v>0.5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3.5</v>
      </c>
      <c r="AA15" s="196">
        <v>12</v>
      </c>
      <c r="AB15" s="192">
        <v>3</v>
      </c>
      <c r="AC15" s="150">
        <v>0.7006944444444444</v>
      </c>
      <c r="AD15" s="57">
        <v>12</v>
      </c>
      <c r="AE15" s="192">
        <v>2</v>
      </c>
      <c r="AF15" s="152">
        <v>0.6659722222222222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4</v>
      </c>
      <c r="H18" s="194">
        <v>7.5</v>
      </c>
      <c r="I18" s="194">
        <v>5</v>
      </c>
      <c r="J18" s="194">
        <v>3.5</v>
      </c>
      <c r="K18" s="194">
        <v>7</v>
      </c>
      <c r="L18" s="194">
        <v>7</v>
      </c>
      <c r="M18" s="194">
        <v>8.5</v>
      </c>
      <c r="N18" s="194">
        <v>2</v>
      </c>
      <c r="O18" s="194">
        <v>0.5</v>
      </c>
      <c r="P18" s="194">
        <v>0</v>
      </c>
      <c r="Q18" s="194">
        <v>0.5</v>
      </c>
      <c r="R18" s="194">
        <v>0.5</v>
      </c>
      <c r="S18" s="194">
        <v>1</v>
      </c>
      <c r="T18" s="194">
        <v>1</v>
      </c>
      <c r="U18" s="194">
        <v>1</v>
      </c>
      <c r="V18" s="194">
        <v>1</v>
      </c>
      <c r="W18" s="194">
        <v>0.5</v>
      </c>
      <c r="X18" s="194">
        <v>0</v>
      </c>
      <c r="Y18" s="194">
        <v>2</v>
      </c>
      <c r="Z18" s="195">
        <f t="shared" si="0"/>
        <v>52.5</v>
      </c>
      <c r="AA18" s="196">
        <v>15</v>
      </c>
      <c r="AB18" s="192">
        <v>10.5</v>
      </c>
      <c r="AC18" s="150">
        <v>0.30624999999999997</v>
      </c>
      <c r="AD18" s="57">
        <v>15</v>
      </c>
      <c r="AE18" s="192">
        <v>3</v>
      </c>
      <c r="AF18" s="152">
        <v>0.28055555555555556</v>
      </c>
    </row>
    <row r="19" spans="1:32" ht="13.5" customHeight="1">
      <c r="A19" s="69">
        <v>16</v>
      </c>
      <c r="B19" s="192">
        <v>1.5</v>
      </c>
      <c r="C19" s="194">
        <v>1</v>
      </c>
      <c r="D19" s="194">
        <v>0</v>
      </c>
      <c r="E19" s="194">
        <v>0</v>
      </c>
      <c r="F19" s="194">
        <v>0</v>
      </c>
      <c r="G19" s="193">
        <v>1</v>
      </c>
      <c r="H19" s="194">
        <v>1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4.5</v>
      </c>
      <c r="AA19" s="196">
        <v>16</v>
      </c>
      <c r="AB19" s="192">
        <v>2</v>
      </c>
      <c r="AC19" s="150">
        <v>0.07152777777777779</v>
      </c>
      <c r="AD19" s="57">
        <v>16</v>
      </c>
      <c r="AE19" s="192">
        <v>0.5</v>
      </c>
      <c r="AF19" s="152">
        <v>0.28680555555555554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1</v>
      </c>
      <c r="I23" s="194">
        <v>1.5</v>
      </c>
      <c r="J23" s="194">
        <v>2.5</v>
      </c>
      <c r="K23" s="194">
        <v>3</v>
      </c>
      <c r="L23" s="194">
        <v>7.5</v>
      </c>
      <c r="M23" s="194">
        <v>2</v>
      </c>
      <c r="N23" s="194">
        <v>1.5</v>
      </c>
      <c r="O23" s="194">
        <v>2.5</v>
      </c>
      <c r="P23" s="194">
        <v>2.5</v>
      </c>
      <c r="Q23" s="194">
        <v>2.5</v>
      </c>
      <c r="R23" s="194">
        <v>2</v>
      </c>
      <c r="S23" s="194">
        <v>0.5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29</v>
      </c>
      <c r="AA23" s="196">
        <v>20</v>
      </c>
      <c r="AB23" s="192">
        <v>7.5</v>
      </c>
      <c r="AC23" s="150">
        <v>0.4618055555555556</v>
      </c>
      <c r="AD23" s="57">
        <v>20</v>
      </c>
      <c r="AE23" s="192">
        <v>2</v>
      </c>
      <c r="AF23" s="152">
        <v>0.43402777777777773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1.5</v>
      </c>
      <c r="S26" s="194">
        <v>1</v>
      </c>
      <c r="T26" s="194">
        <v>0</v>
      </c>
      <c r="U26" s="194">
        <v>0</v>
      </c>
      <c r="V26" s="194">
        <v>0</v>
      </c>
      <c r="W26" s="194">
        <v>0.5</v>
      </c>
      <c r="X26" s="194">
        <v>0</v>
      </c>
      <c r="Y26" s="194">
        <v>0</v>
      </c>
      <c r="Z26" s="195">
        <f t="shared" si="0"/>
        <v>3</v>
      </c>
      <c r="AA26" s="196">
        <v>23</v>
      </c>
      <c r="AB26" s="192">
        <v>1.5</v>
      </c>
      <c r="AC26" s="150">
        <v>0.7493055555555556</v>
      </c>
      <c r="AD26" s="57">
        <v>23</v>
      </c>
      <c r="AE26" s="192">
        <v>0.5</v>
      </c>
      <c r="AF26" s="152">
        <v>0.9131944444444445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0.5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0.5</v>
      </c>
      <c r="AA31" s="196">
        <v>28</v>
      </c>
      <c r="AB31" s="192">
        <v>0.5</v>
      </c>
      <c r="AC31" s="150">
        <v>0.3638888888888889</v>
      </c>
      <c r="AD31" s="57">
        <v>28</v>
      </c>
      <c r="AE31" s="192">
        <v>0.5</v>
      </c>
      <c r="AF31" s="152">
        <v>0.32916666666666666</v>
      </c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/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6</v>
      </c>
      <c r="C35" s="198">
        <f t="shared" si="1"/>
        <v>6</v>
      </c>
      <c r="D35" s="198">
        <f t="shared" si="1"/>
        <v>2.5</v>
      </c>
      <c r="E35" s="198">
        <f t="shared" si="1"/>
        <v>5.5</v>
      </c>
      <c r="F35" s="198">
        <f t="shared" si="1"/>
        <v>2</v>
      </c>
      <c r="G35" s="198">
        <f t="shared" si="1"/>
        <v>7.5</v>
      </c>
      <c r="H35" s="198">
        <f t="shared" si="1"/>
        <v>12</v>
      </c>
      <c r="I35" s="198">
        <f t="shared" si="1"/>
        <v>9.5</v>
      </c>
      <c r="J35" s="198">
        <f t="shared" si="1"/>
        <v>9</v>
      </c>
      <c r="K35" s="198">
        <f t="shared" si="1"/>
        <v>13.5</v>
      </c>
      <c r="L35" s="198">
        <f aca="true" t="shared" si="2" ref="L35:Y35">IF(COUNT(L4:L34)=0,"   -",SUM(L4:L34))</f>
        <v>19</v>
      </c>
      <c r="M35" s="198">
        <f t="shared" si="2"/>
        <v>12.5</v>
      </c>
      <c r="N35" s="198">
        <f t="shared" si="2"/>
        <v>4.5</v>
      </c>
      <c r="O35" s="198">
        <f t="shared" si="2"/>
        <v>4</v>
      </c>
      <c r="P35" s="198">
        <f t="shared" si="2"/>
        <v>3</v>
      </c>
      <c r="Q35" s="198">
        <f t="shared" si="2"/>
        <v>6</v>
      </c>
      <c r="R35" s="198">
        <f t="shared" si="2"/>
        <v>8.5</v>
      </c>
      <c r="S35" s="198">
        <f t="shared" si="2"/>
        <v>6.5</v>
      </c>
      <c r="T35" s="198">
        <f t="shared" si="2"/>
        <v>4.5</v>
      </c>
      <c r="U35" s="198">
        <f t="shared" si="2"/>
        <v>3</v>
      </c>
      <c r="V35" s="198">
        <f t="shared" si="2"/>
        <v>2.5</v>
      </c>
      <c r="W35" s="198">
        <f t="shared" si="2"/>
        <v>3</v>
      </c>
      <c r="X35" s="198">
        <f t="shared" si="2"/>
        <v>0.5</v>
      </c>
      <c r="Y35" s="198">
        <f t="shared" si="2"/>
        <v>3.5</v>
      </c>
      <c r="Z35" s="197">
        <f>SUM(B4:Y34)</f>
        <v>154.5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9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8</v>
      </c>
      <c r="E39" s="70"/>
      <c r="F39" s="70"/>
      <c r="G39" s="65"/>
      <c r="H39" s="66">
        <f>MAX(AB4:AB34)</f>
        <v>10.5</v>
      </c>
      <c r="I39" s="67">
        <f>MATCH(H39,AB4:AB34,0)</f>
        <v>15</v>
      </c>
      <c r="J39" s="154">
        <f>INDEX(AC4:AC34,I39,1)</f>
        <v>0.30624999999999997</v>
      </c>
      <c r="K39" s="70"/>
      <c r="L39" s="70"/>
      <c r="M39" s="65"/>
      <c r="N39" s="66">
        <f>MAX(AE4:AE34)</f>
        <v>3</v>
      </c>
      <c r="O39" s="67">
        <f>MATCH(N39,AE4:AE34,0)</f>
        <v>15</v>
      </c>
      <c r="P39" s="154">
        <f>INDEX(AF4:AF34,O39,1)</f>
        <v>0.28055555555555556</v>
      </c>
      <c r="Q39" s="70"/>
      <c r="R39" s="70"/>
      <c r="S39" s="65"/>
      <c r="T39" s="66">
        <f>MAX(Z4:Z34)</f>
        <v>52.5</v>
      </c>
      <c r="U39" s="78">
        <f>MATCH(T39,Z4:Z34,0)</f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2018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0.5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0.5</v>
      </c>
      <c r="U8" s="194">
        <v>0</v>
      </c>
      <c r="V8" s="194">
        <v>0</v>
      </c>
      <c r="W8" s="194">
        <v>0</v>
      </c>
      <c r="X8" s="194">
        <v>0</v>
      </c>
      <c r="Y8" s="194">
        <v>1.5</v>
      </c>
      <c r="Z8" s="195">
        <f t="shared" si="0"/>
        <v>2.5</v>
      </c>
      <c r="AA8" s="196">
        <v>5</v>
      </c>
      <c r="AB8" s="192">
        <v>1.5</v>
      </c>
      <c r="AC8" s="150">
        <v>1</v>
      </c>
      <c r="AD8" s="57">
        <v>5</v>
      </c>
      <c r="AE8" s="192">
        <v>1</v>
      </c>
      <c r="AF8" s="152">
        <v>0.9979166666666667</v>
      </c>
    </row>
    <row r="9" spans="1:32" ht="13.5" customHeight="1">
      <c r="A9" s="69">
        <v>6</v>
      </c>
      <c r="B9" s="192">
        <v>16</v>
      </c>
      <c r="C9" s="194">
        <v>5</v>
      </c>
      <c r="D9" s="194">
        <v>10</v>
      </c>
      <c r="E9" s="194">
        <v>34</v>
      </c>
      <c r="F9" s="194">
        <v>10.5</v>
      </c>
      <c r="G9" s="194">
        <v>7.5</v>
      </c>
      <c r="H9" s="194">
        <v>2.5</v>
      </c>
      <c r="I9" s="194">
        <v>1.5</v>
      </c>
      <c r="J9" s="194">
        <v>1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0.5</v>
      </c>
      <c r="V9" s="194">
        <v>0.5</v>
      </c>
      <c r="W9" s="194">
        <v>1</v>
      </c>
      <c r="X9" s="194">
        <v>0</v>
      </c>
      <c r="Y9" s="194">
        <v>0</v>
      </c>
      <c r="Z9" s="195">
        <f t="shared" si="0"/>
        <v>90</v>
      </c>
      <c r="AA9" s="196">
        <v>6</v>
      </c>
      <c r="AB9" s="192">
        <v>35</v>
      </c>
      <c r="AC9" s="150">
        <v>0.17708333333333334</v>
      </c>
      <c r="AD9" s="57">
        <v>6</v>
      </c>
      <c r="AE9" s="192">
        <v>10</v>
      </c>
      <c r="AF9" s="152">
        <v>0.1451388888888889</v>
      </c>
    </row>
    <row r="10" spans="1:32" ht="13.5" customHeight="1">
      <c r="A10" s="69">
        <v>7</v>
      </c>
      <c r="B10" s="192">
        <v>0.5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0.5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1</v>
      </c>
      <c r="AA10" s="196">
        <v>7</v>
      </c>
      <c r="AB10" s="192">
        <v>0.5</v>
      </c>
      <c r="AC10" s="150">
        <v>0.5541666666666667</v>
      </c>
      <c r="AD10" s="57">
        <v>7</v>
      </c>
      <c r="AE10" s="192">
        <v>0.5</v>
      </c>
      <c r="AF10" s="152">
        <v>0.5194444444444445</v>
      </c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15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0.5</v>
      </c>
      <c r="L31" s="194">
        <v>0.5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0.5</v>
      </c>
      <c r="S31" s="194">
        <v>2</v>
      </c>
      <c r="T31" s="194">
        <v>0.5</v>
      </c>
      <c r="U31" s="194">
        <v>2</v>
      </c>
      <c r="V31" s="194">
        <v>0.5</v>
      </c>
      <c r="W31" s="194">
        <v>0</v>
      </c>
      <c r="X31" s="194">
        <v>0</v>
      </c>
      <c r="Y31" s="194">
        <v>1</v>
      </c>
      <c r="Z31" s="195">
        <f t="shared" si="0"/>
        <v>7.5</v>
      </c>
      <c r="AA31" s="196">
        <v>28</v>
      </c>
      <c r="AB31" s="192">
        <v>2.5</v>
      </c>
      <c r="AC31" s="150">
        <v>0.7625000000000001</v>
      </c>
      <c r="AD31" s="57">
        <v>28</v>
      </c>
      <c r="AE31" s="192">
        <v>2</v>
      </c>
      <c r="AF31" s="152">
        <v>0.7277777777777777</v>
      </c>
    </row>
    <row r="32" spans="1:32" ht="13.5" customHeight="1">
      <c r="A32" s="69">
        <v>29</v>
      </c>
      <c r="B32" s="192">
        <v>2</v>
      </c>
      <c r="C32" s="194">
        <v>0.5</v>
      </c>
      <c r="D32" s="194">
        <v>3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0.5</v>
      </c>
      <c r="Y32" s="194">
        <v>0</v>
      </c>
      <c r="Z32" s="195">
        <f t="shared" si="0"/>
        <v>6</v>
      </c>
      <c r="AA32" s="196">
        <v>29</v>
      </c>
      <c r="AB32" s="192">
        <v>3.5</v>
      </c>
      <c r="AC32" s="150">
        <v>0.125</v>
      </c>
      <c r="AD32" s="57">
        <v>29</v>
      </c>
      <c r="AE32" s="192">
        <v>2.5</v>
      </c>
      <c r="AF32" s="152">
        <v>0.11458333333333333</v>
      </c>
    </row>
    <row r="33" spans="1:32" ht="13.5" customHeight="1">
      <c r="A33" s="69">
        <v>30</v>
      </c>
      <c r="B33" s="192">
        <v>0</v>
      </c>
      <c r="C33" s="194">
        <v>0.5</v>
      </c>
      <c r="D33" s="194">
        <v>5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5.5</v>
      </c>
      <c r="AA33" s="196">
        <v>30</v>
      </c>
      <c r="AB33" s="192">
        <v>5.5</v>
      </c>
      <c r="AC33" s="150">
        <v>0.10555555555555556</v>
      </c>
      <c r="AD33" s="57">
        <v>30</v>
      </c>
      <c r="AE33" s="192">
        <v>3.5</v>
      </c>
      <c r="AF33" s="152">
        <v>0.09305555555555556</v>
      </c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18.5</v>
      </c>
      <c r="C35" s="198">
        <f t="shared" si="1"/>
        <v>6</v>
      </c>
      <c r="D35" s="198">
        <f t="shared" si="1"/>
        <v>18</v>
      </c>
      <c r="E35" s="198">
        <f t="shared" si="1"/>
        <v>34</v>
      </c>
      <c r="F35" s="198">
        <f t="shared" si="1"/>
        <v>10.5</v>
      </c>
      <c r="G35" s="198">
        <f t="shared" si="1"/>
        <v>7.5</v>
      </c>
      <c r="H35" s="198">
        <f t="shared" si="1"/>
        <v>2.5</v>
      </c>
      <c r="I35" s="198">
        <f t="shared" si="1"/>
        <v>2</v>
      </c>
      <c r="J35" s="198">
        <f t="shared" si="1"/>
        <v>1</v>
      </c>
      <c r="K35" s="198">
        <f t="shared" si="1"/>
        <v>0.5</v>
      </c>
      <c r="L35" s="198">
        <f aca="true" t="shared" si="2" ref="L35:Y35">IF(COUNT(L4:L34)=0,"   -",SUM(L4:L34))</f>
        <v>0.5</v>
      </c>
      <c r="M35" s="198">
        <f t="shared" si="2"/>
        <v>0</v>
      </c>
      <c r="N35" s="198">
        <f t="shared" si="2"/>
        <v>0.5</v>
      </c>
      <c r="O35" s="198">
        <f t="shared" si="2"/>
        <v>0</v>
      </c>
      <c r="P35" s="198">
        <f t="shared" si="2"/>
        <v>0</v>
      </c>
      <c r="Q35" s="198">
        <f t="shared" si="2"/>
        <v>0</v>
      </c>
      <c r="R35" s="198">
        <f t="shared" si="2"/>
        <v>0.5</v>
      </c>
      <c r="S35" s="198">
        <f t="shared" si="2"/>
        <v>2</v>
      </c>
      <c r="T35" s="198">
        <f t="shared" si="2"/>
        <v>1</v>
      </c>
      <c r="U35" s="198">
        <f t="shared" si="2"/>
        <v>2.5</v>
      </c>
      <c r="V35" s="198">
        <f t="shared" si="2"/>
        <v>1</v>
      </c>
      <c r="W35" s="198">
        <f t="shared" si="2"/>
        <v>1</v>
      </c>
      <c r="X35" s="198">
        <f t="shared" si="2"/>
        <v>0.5</v>
      </c>
      <c r="Y35" s="198">
        <f t="shared" si="2"/>
        <v>2.5</v>
      </c>
      <c r="Z35" s="197">
        <f>SUM(B4:Y34)</f>
        <v>112.5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6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6</v>
      </c>
      <c r="E39" s="70"/>
      <c r="F39" s="70"/>
      <c r="G39" s="65"/>
      <c r="H39" s="66">
        <f>MAX(AB4:AB34)</f>
        <v>35</v>
      </c>
      <c r="I39" s="67">
        <f>MATCH(H39,AB4:AB34,0)</f>
        <v>6</v>
      </c>
      <c r="J39" s="154">
        <f>INDEX(AC4:AC34,I39,1)</f>
        <v>0.17708333333333334</v>
      </c>
      <c r="K39" s="70"/>
      <c r="L39" s="70"/>
      <c r="M39" s="65"/>
      <c r="N39" s="66">
        <f>MAX(AE4:AE34)</f>
        <v>10</v>
      </c>
      <c r="O39" s="67">
        <f>MATCH(N39,AE4:AE34,0)</f>
        <v>6</v>
      </c>
      <c r="P39" s="154">
        <f>INDEX(AF4:AF34,O39,1)</f>
        <v>0.1451388888888889</v>
      </c>
      <c r="Q39" s="70"/>
      <c r="R39" s="70"/>
      <c r="S39" s="65"/>
      <c r="T39" s="66">
        <f>MAX(Z4:Z34)</f>
        <v>90</v>
      </c>
      <c r="U39" s="78">
        <f>MATCH(T39,Z4:Z34,0)</f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2018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/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/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/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/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/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1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</v>
      </c>
      <c r="AA9" s="196">
        <v>6</v>
      </c>
      <c r="AB9" s="192">
        <v>1</v>
      </c>
      <c r="AC9" s="150">
        <v>0.8298611111111112</v>
      </c>
      <c r="AD9" s="57"/>
      <c r="AE9" s="192">
        <v>1</v>
      </c>
      <c r="AF9" s="152">
        <v>0.7951388888888888</v>
      </c>
    </row>
    <row r="10" spans="1:32" ht="13.5" customHeight="1">
      <c r="A10" s="69">
        <v>7</v>
      </c>
      <c r="B10" s="192">
        <v>3</v>
      </c>
      <c r="C10" s="194">
        <v>1</v>
      </c>
      <c r="D10" s="194">
        <v>1</v>
      </c>
      <c r="E10" s="194">
        <v>0</v>
      </c>
      <c r="F10" s="194">
        <v>0.5</v>
      </c>
      <c r="G10" s="194">
        <v>1.5</v>
      </c>
      <c r="H10" s="194">
        <v>0</v>
      </c>
      <c r="I10" s="194">
        <v>1</v>
      </c>
      <c r="J10" s="194">
        <v>0</v>
      </c>
      <c r="K10" s="194">
        <v>0</v>
      </c>
      <c r="L10" s="194">
        <v>0.5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0.5</v>
      </c>
      <c r="X10" s="194">
        <v>0</v>
      </c>
      <c r="Y10" s="194">
        <v>0</v>
      </c>
      <c r="Z10" s="195">
        <f t="shared" si="0"/>
        <v>9</v>
      </c>
      <c r="AA10" s="196">
        <v>7</v>
      </c>
      <c r="AB10" s="192">
        <v>3.5</v>
      </c>
      <c r="AC10" s="150">
        <v>0.051388888888888894</v>
      </c>
      <c r="AD10" s="57"/>
      <c r="AE10" s="192">
        <v>2</v>
      </c>
      <c r="AF10" s="152">
        <v>0.020833333333333332</v>
      </c>
    </row>
    <row r="11" spans="1:32" ht="13.5" customHeight="1">
      <c r="A11" s="69">
        <v>8</v>
      </c>
      <c r="B11" s="192">
        <v>0.5</v>
      </c>
      <c r="C11" s="194">
        <v>0</v>
      </c>
      <c r="D11" s="194">
        <v>0</v>
      </c>
      <c r="E11" s="194">
        <v>0</v>
      </c>
      <c r="F11" s="194">
        <v>0.5</v>
      </c>
      <c r="G11" s="194">
        <v>0.5</v>
      </c>
      <c r="H11" s="194">
        <v>0</v>
      </c>
      <c r="I11" s="194">
        <v>0</v>
      </c>
      <c r="J11" s="194">
        <v>0</v>
      </c>
      <c r="K11" s="194">
        <v>2.5</v>
      </c>
      <c r="L11" s="194">
        <v>0.5</v>
      </c>
      <c r="M11" s="194">
        <v>1</v>
      </c>
      <c r="N11" s="194">
        <v>2.5</v>
      </c>
      <c r="O11" s="194">
        <v>3.5</v>
      </c>
      <c r="P11" s="194">
        <v>3</v>
      </c>
      <c r="Q11" s="194">
        <v>0</v>
      </c>
      <c r="R11" s="194">
        <v>0.5</v>
      </c>
      <c r="S11" s="194">
        <v>3</v>
      </c>
      <c r="T11" s="194">
        <v>0</v>
      </c>
      <c r="U11" s="194">
        <v>0</v>
      </c>
      <c r="V11" s="194">
        <v>0</v>
      </c>
      <c r="W11" s="194">
        <v>0</v>
      </c>
      <c r="X11" s="194">
        <v>0.5</v>
      </c>
      <c r="Y11" s="194">
        <v>0</v>
      </c>
      <c r="Z11" s="195">
        <f t="shared" si="0"/>
        <v>18.5</v>
      </c>
      <c r="AA11" s="196">
        <v>8</v>
      </c>
      <c r="AB11" s="192">
        <v>5</v>
      </c>
      <c r="AC11" s="150">
        <v>0.5986111111111111</v>
      </c>
      <c r="AD11" s="57"/>
      <c r="AE11" s="192">
        <v>2.5</v>
      </c>
      <c r="AF11" s="152">
        <v>0.7270833333333333</v>
      </c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0.5</v>
      </c>
      <c r="F12" s="194">
        <v>2</v>
      </c>
      <c r="G12" s="194">
        <v>1</v>
      </c>
      <c r="H12" s="194">
        <v>0</v>
      </c>
      <c r="I12" s="194">
        <v>2.5</v>
      </c>
      <c r="J12" s="194">
        <v>0</v>
      </c>
      <c r="K12" s="194">
        <v>1</v>
      </c>
      <c r="L12" s="194">
        <v>3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10</v>
      </c>
      <c r="AA12" s="196">
        <v>9</v>
      </c>
      <c r="AB12" s="192">
        <v>3.5</v>
      </c>
      <c r="AC12" s="150">
        <v>0.45625</v>
      </c>
      <c r="AD12" s="57"/>
      <c r="AE12" s="192">
        <v>1</v>
      </c>
      <c r="AF12" s="152">
        <v>1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0.5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1.5</v>
      </c>
      <c r="V13" s="194">
        <v>0.5</v>
      </c>
      <c r="W13" s="194">
        <v>0</v>
      </c>
      <c r="X13" s="194">
        <v>0</v>
      </c>
      <c r="Y13" s="194">
        <v>0</v>
      </c>
      <c r="Z13" s="195">
        <f t="shared" si="0"/>
        <v>2.5</v>
      </c>
      <c r="AA13" s="196">
        <v>10</v>
      </c>
      <c r="AB13" s="192">
        <v>2</v>
      </c>
      <c r="AC13" s="150">
        <v>0.86875</v>
      </c>
      <c r="AD13" s="57"/>
      <c r="AE13" s="192">
        <v>1.5</v>
      </c>
      <c r="AF13" s="152">
        <v>0.8340277777777777</v>
      </c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4</v>
      </c>
      <c r="W14" s="189">
        <v>0</v>
      </c>
      <c r="X14" s="189">
        <v>0</v>
      </c>
      <c r="Y14" s="189">
        <v>0</v>
      </c>
      <c r="Z14" s="190">
        <f t="shared" si="0"/>
        <v>4</v>
      </c>
      <c r="AA14" s="191">
        <v>11</v>
      </c>
      <c r="AB14" s="188">
        <v>4</v>
      </c>
      <c r="AC14" s="149">
        <v>0.8902777777777778</v>
      </c>
      <c r="AD14" s="54"/>
      <c r="AE14" s="188">
        <v>2</v>
      </c>
      <c r="AF14" s="151">
        <v>0.8555555555555556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/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/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/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/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/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1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1</v>
      </c>
      <c r="AA27" s="196">
        <v>24</v>
      </c>
      <c r="AB27" s="192">
        <v>1</v>
      </c>
      <c r="AC27" s="150">
        <v>0.37916666666666665</v>
      </c>
      <c r="AD27" s="57"/>
      <c r="AE27" s="192">
        <v>0.5</v>
      </c>
      <c r="AF27" s="152">
        <v>0.3576388888888889</v>
      </c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0.5</v>
      </c>
      <c r="W28" s="194">
        <v>0</v>
      </c>
      <c r="X28" s="194">
        <v>0</v>
      </c>
      <c r="Y28" s="194">
        <v>0</v>
      </c>
      <c r="Z28" s="195">
        <f t="shared" si="0"/>
        <v>0.5</v>
      </c>
      <c r="AA28" s="196">
        <v>25</v>
      </c>
      <c r="AB28" s="192">
        <v>0.5</v>
      </c>
      <c r="AC28" s="150">
        <v>0.8965277777777777</v>
      </c>
      <c r="AD28" s="57"/>
      <c r="AE28" s="192">
        <v>0.5</v>
      </c>
      <c r="AF28" s="152">
        <v>0.8618055555555556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8.5</v>
      </c>
      <c r="T29" s="194">
        <v>4.5</v>
      </c>
      <c r="U29" s="194">
        <v>4.5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17.5</v>
      </c>
      <c r="AA29" s="196">
        <v>26</v>
      </c>
      <c r="AB29" s="192">
        <v>9</v>
      </c>
      <c r="AC29" s="150">
        <v>0.8263888888888888</v>
      </c>
      <c r="AD29" s="57">
        <v>26</v>
      </c>
      <c r="AE29" s="192">
        <v>5</v>
      </c>
      <c r="AF29" s="152">
        <v>0.75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15</v>
      </c>
      <c r="Q30" s="194">
        <v>0</v>
      </c>
      <c r="R30" s="194">
        <v>0.5</v>
      </c>
      <c r="S30" s="194">
        <v>0</v>
      </c>
      <c r="T30" s="194">
        <v>0</v>
      </c>
      <c r="U30" s="194">
        <v>2.5</v>
      </c>
      <c r="V30" s="194">
        <v>0</v>
      </c>
      <c r="W30" s="194">
        <v>0</v>
      </c>
      <c r="X30" s="194">
        <v>0</v>
      </c>
      <c r="Y30" s="194">
        <v>8</v>
      </c>
      <c r="Z30" s="195">
        <f t="shared" si="0"/>
        <v>26</v>
      </c>
      <c r="AA30" s="196">
        <v>27</v>
      </c>
      <c r="AB30" s="192">
        <v>15</v>
      </c>
      <c r="AC30" s="150">
        <v>0.6416666666666667</v>
      </c>
      <c r="AD30" s="57">
        <v>27</v>
      </c>
      <c r="AE30" s="192">
        <v>9</v>
      </c>
      <c r="AF30" s="152">
        <v>0.607638888888889</v>
      </c>
    </row>
    <row r="31" spans="1:32" ht="13.5" customHeight="1">
      <c r="A31" s="69">
        <v>28</v>
      </c>
      <c r="B31" s="192">
        <v>2.5</v>
      </c>
      <c r="C31" s="194">
        <v>3.5</v>
      </c>
      <c r="D31" s="194">
        <v>0</v>
      </c>
      <c r="E31" s="194">
        <v>1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1.5</v>
      </c>
      <c r="L31" s="194">
        <v>0</v>
      </c>
      <c r="M31" s="194">
        <v>0</v>
      </c>
      <c r="N31" s="194">
        <v>0</v>
      </c>
      <c r="O31" s="194">
        <v>0.5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9</v>
      </c>
      <c r="AA31" s="196">
        <v>28</v>
      </c>
      <c r="AB31" s="192">
        <v>8.5</v>
      </c>
      <c r="AC31" s="150">
        <v>0.009722222222222222</v>
      </c>
      <c r="AD31" s="57">
        <v>28</v>
      </c>
      <c r="AE31" s="192">
        <v>2</v>
      </c>
      <c r="AF31" s="152">
        <v>0.07291666666666667</v>
      </c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0.5</v>
      </c>
      <c r="Q32" s="194">
        <v>0.5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</v>
      </c>
      <c r="AA32" s="196">
        <v>29</v>
      </c>
      <c r="AB32" s="192">
        <v>1</v>
      </c>
      <c r="AC32" s="150">
        <v>0.6611111111111111</v>
      </c>
      <c r="AD32" s="57">
        <v>29</v>
      </c>
      <c r="AE32" s="192">
        <v>0.5</v>
      </c>
      <c r="AF32" s="152">
        <v>0.642361111111111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5.5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5.5</v>
      </c>
      <c r="AA33" s="196">
        <v>30</v>
      </c>
      <c r="AB33" s="192">
        <v>5.5</v>
      </c>
      <c r="AC33" s="150">
        <v>0.6993055555555556</v>
      </c>
      <c r="AD33" s="57">
        <v>30</v>
      </c>
      <c r="AE33" s="192">
        <v>5.5</v>
      </c>
      <c r="AF33" s="152">
        <v>0.6645833333333333</v>
      </c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2</v>
      </c>
      <c r="Q34" s="194">
        <v>7.5</v>
      </c>
      <c r="R34" s="194">
        <v>7</v>
      </c>
      <c r="S34" s="194">
        <v>0.5</v>
      </c>
      <c r="T34" s="194">
        <v>0</v>
      </c>
      <c r="U34" s="194">
        <v>0.5</v>
      </c>
      <c r="V34" s="194">
        <v>0.5</v>
      </c>
      <c r="W34" s="194">
        <v>0</v>
      </c>
      <c r="X34" s="194">
        <v>0</v>
      </c>
      <c r="Y34" s="194">
        <v>0</v>
      </c>
      <c r="Z34" s="195">
        <f t="shared" si="0"/>
        <v>18</v>
      </c>
      <c r="AA34" s="196">
        <v>31</v>
      </c>
      <c r="AB34" s="192">
        <v>9</v>
      </c>
      <c r="AC34" s="150">
        <v>0.6715277777777778</v>
      </c>
      <c r="AD34" s="57">
        <v>31</v>
      </c>
      <c r="AE34" s="192">
        <v>3.5</v>
      </c>
      <c r="AF34" s="152">
        <v>0.6409722222222222</v>
      </c>
    </row>
    <row r="35" spans="1:32" ht="13.5" customHeight="1">
      <c r="A35" s="50" t="s">
        <v>11</v>
      </c>
      <c r="B35" s="197">
        <f aca="true" t="shared" si="1" ref="B35:K35">IF(COUNT(B4:B34)=0,"   -",SUM(B4:B34))</f>
        <v>6</v>
      </c>
      <c r="C35" s="198">
        <f t="shared" si="1"/>
        <v>4.5</v>
      </c>
      <c r="D35" s="198">
        <f t="shared" si="1"/>
        <v>1</v>
      </c>
      <c r="E35" s="198">
        <f t="shared" si="1"/>
        <v>2</v>
      </c>
      <c r="F35" s="198">
        <f t="shared" si="1"/>
        <v>3</v>
      </c>
      <c r="G35" s="198">
        <f t="shared" si="1"/>
        <v>3</v>
      </c>
      <c r="H35" s="198">
        <f t="shared" si="1"/>
        <v>0</v>
      </c>
      <c r="I35" s="198">
        <f t="shared" si="1"/>
        <v>3.5</v>
      </c>
      <c r="J35" s="198">
        <f t="shared" si="1"/>
        <v>1</v>
      </c>
      <c r="K35" s="198">
        <f t="shared" si="1"/>
        <v>5</v>
      </c>
      <c r="L35" s="198">
        <f aca="true" t="shared" si="2" ref="L35:Y35">IF(COUNT(L4:L34)=0,"   -",SUM(L4:L34))</f>
        <v>4</v>
      </c>
      <c r="M35" s="198">
        <f t="shared" si="2"/>
        <v>1</v>
      </c>
      <c r="N35" s="198">
        <f t="shared" si="2"/>
        <v>2.5</v>
      </c>
      <c r="O35" s="198">
        <f t="shared" si="2"/>
        <v>4</v>
      </c>
      <c r="P35" s="198">
        <f t="shared" si="2"/>
        <v>20.5</v>
      </c>
      <c r="Q35" s="198">
        <f t="shared" si="2"/>
        <v>13.5</v>
      </c>
      <c r="R35" s="198">
        <f t="shared" si="2"/>
        <v>8</v>
      </c>
      <c r="S35" s="198">
        <f t="shared" si="2"/>
        <v>12</v>
      </c>
      <c r="T35" s="198">
        <f t="shared" si="2"/>
        <v>5.5</v>
      </c>
      <c r="U35" s="198">
        <f t="shared" si="2"/>
        <v>9</v>
      </c>
      <c r="V35" s="198">
        <f t="shared" si="2"/>
        <v>5.5</v>
      </c>
      <c r="W35" s="198">
        <f t="shared" si="2"/>
        <v>0.5</v>
      </c>
      <c r="X35" s="198">
        <f t="shared" si="2"/>
        <v>0.5</v>
      </c>
      <c r="Y35" s="198">
        <f t="shared" si="2"/>
        <v>8</v>
      </c>
      <c r="Z35" s="197">
        <f>SUM(B4:Y34)</f>
        <v>123.5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14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13</v>
      </c>
      <c r="E39" s="70"/>
      <c r="F39" s="70"/>
      <c r="G39" s="65"/>
      <c r="H39" s="66">
        <f>MAX(AB4:AB34)</f>
        <v>15</v>
      </c>
      <c r="I39" s="67">
        <f>MATCH(H39,AB4:AB34,0)</f>
        <v>27</v>
      </c>
      <c r="J39" s="154">
        <f>INDEX(AC4:AC34,I39,1)</f>
        <v>0.6416666666666667</v>
      </c>
      <c r="K39" s="70"/>
      <c r="L39" s="70"/>
      <c r="M39" s="65"/>
      <c r="N39" s="66">
        <f>MAX(AE4:AE34)</f>
        <v>9</v>
      </c>
      <c r="O39" s="67">
        <f>MATCH(N39,AE4:AE34,0)</f>
        <v>27</v>
      </c>
      <c r="P39" s="154">
        <f>INDEX(AF4:AF34,O39,1)</f>
        <v>0.607638888888889</v>
      </c>
      <c r="Q39" s="70"/>
      <c r="R39" s="70"/>
      <c r="S39" s="65"/>
      <c r="T39" s="66">
        <f>MAX(Z4:Z34)</f>
        <v>26</v>
      </c>
      <c r="U39" s="78">
        <f>MATCH(T39,Z4:Z34,0)</f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2018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0.5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0.5</v>
      </c>
      <c r="Y4" s="189">
        <v>0</v>
      </c>
      <c r="Z4" s="190">
        <f aca="true" t="shared" si="0" ref="Z4:Z34">IF(COUNT(B4:Y4)=0,"     -",SUM(B4:Y4))</f>
        <v>1</v>
      </c>
      <c r="AA4" s="191">
        <v>1</v>
      </c>
      <c r="AB4" s="188">
        <v>0.5</v>
      </c>
      <c r="AC4" s="149">
        <v>0.9965277777777778</v>
      </c>
      <c r="AD4" s="54">
        <v>1</v>
      </c>
      <c r="AE4" s="188">
        <v>0.5</v>
      </c>
      <c r="AF4" s="151">
        <v>0.9618055555555555</v>
      </c>
    </row>
    <row r="5" spans="1:32" ht="13.5" customHeight="1">
      <c r="A5" s="69">
        <v>2</v>
      </c>
      <c r="B5" s="192">
        <v>0</v>
      </c>
      <c r="C5" s="193">
        <v>0</v>
      </c>
      <c r="D5" s="194">
        <v>1.5</v>
      </c>
      <c r="E5" s="194">
        <v>2</v>
      </c>
      <c r="F5" s="194">
        <v>2</v>
      </c>
      <c r="G5" s="194">
        <v>1.5</v>
      </c>
      <c r="H5" s="194">
        <v>0.5</v>
      </c>
      <c r="I5" s="194">
        <v>0</v>
      </c>
      <c r="J5" s="194">
        <v>0.5</v>
      </c>
      <c r="K5" s="194">
        <v>1.5</v>
      </c>
      <c r="L5" s="194">
        <v>0.5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0.5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10.5</v>
      </c>
      <c r="AA5" s="196">
        <v>2</v>
      </c>
      <c r="AB5" s="192">
        <v>3</v>
      </c>
      <c r="AC5" s="150">
        <v>0.15902777777777777</v>
      </c>
      <c r="AD5" s="57">
        <v>2</v>
      </c>
      <c r="AE5" s="192">
        <v>1</v>
      </c>
      <c r="AF5" s="152">
        <v>0.3763888888888889</v>
      </c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0.5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0.5</v>
      </c>
      <c r="AA7" s="196">
        <v>4</v>
      </c>
      <c r="AB7" s="192">
        <v>0.5</v>
      </c>
      <c r="AC7" s="150">
        <v>0.4909722222222222</v>
      </c>
      <c r="AD7" s="57">
        <v>4</v>
      </c>
      <c r="AE7" s="192">
        <v>0.5</v>
      </c>
      <c r="AF7" s="152">
        <v>0.45625</v>
      </c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7.5</v>
      </c>
      <c r="F8" s="194">
        <v>9.5</v>
      </c>
      <c r="G8" s="194">
        <v>1.5</v>
      </c>
      <c r="H8" s="194">
        <v>1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19.5</v>
      </c>
      <c r="AA8" s="196">
        <v>5</v>
      </c>
      <c r="AB8" s="192">
        <v>12</v>
      </c>
      <c r="AC8" s="150">
        <v>0.19999999999999998</v>
      </c>
      <c r="AD8" s="57">
        <v>5</v>
      </c>
      <c r="AE8" s="192">
        <v>5.5</v>
      </c>
      <c r="AF8" s="152">
        <v>0.16111111111111112</v>
      </c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22.5</v>
      </c>
      <c r="P11" s="194">
        <v>26.5</v>
      </c>
      <c r="Q11" s="194">
        <v>10.5</v>
      </c>
      <c r="R11" s="194">
        <v>0</v>
      </c>
      <c r="S11" s="194">
        <v>0.5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60</v>
      </c>
      <c r="AA11" s="196">
        <v>8</v>
      </c>
      <c r="AB11" s="192">
        <v>27</v>
      </c>
      <c r="AC11" s="150">
        <v>0.6395833333333333</v>
      </c>
      <c r="AD11" s="57">
        <v>8</v>
      </c>
      <c r="AE11" s="192">
        <v>20</v>
      </c>
      <c r="AF11" s="152">
        <v>0.5625</v>
      </c>
    </row>
    <row r="12" spans="1:32" ht="13.5" customHeight="1">
      <c r="A12" s="69">
        <v>9</v>
      </c>
      <c r="B12" s="192">
        <v>1.5</v>
      </c>
      <c r="C12" s="194">
        <v>0.5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2</v>
      </c>
      <c r="AA12" s="196">
        <v>9</v>
      </c>
      <c r="AB12" s="192">
        <v>2</v>
      </c>
      <c r="AC12" s="150">
        <v>0.06666666666666667</v>
      </c>
      <c r="AD12" s="57">
        <v>9</v>
      </c>
      <c r="AE12" s="192">
        <v>1.5</v>
      </c>
      <c r="AF12" s="152">
        <v>0.042361111111111106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1</v>
      </c>
      <c r="G13" s="194">
        <v>0.5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16</v>
      </c>
      <c r="T13" s="194">
        <v>1.5</v>
      </c>
      <c r="U13" s="194">
        <v>0.5</v>
      </c>
      <c r="V13" s="194">
        <v>0</v>
      </c>
      <c r="W13" s="194">
        <v>0</v>
      </c>
      <c r="X13" s="194">
        <v>0.5</v>
      </c>
      <c r="Y13" s="194">
        <v>0.5</v>
      </c>
      <c r="Z13" s="195">
        <f t="shared" si="0"/>
        <v>20.5</v>
      </c>
      <c r="AA13" s="196">
        <v>10</v>
      </c>
      <c r="AB13" s="192">
        <v>16.5</v>
      </c>
      <c r="AC13" s="150">
        <v>0.7569444444444445</v>
      </c>
      <c r="AD13" s="57">
        <v>10</v>
      </c>
      <c r="AE13" s="192">
        <v>5.5</v>
      </c>
      <c r="AF13" s="152">
        <v>0.7506944444444444</v>
      </c>
    </row>
    <row r="14" spans="1:32" ht="13.5" customHeight="1">
      <c r="A14" s="140">
        <v>11</v>
      </c>
      <c r="B14" s="188">
        <v>0.5</v>
      </c>
      <c r="C14" s="189">
        <v>1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1.5</v>
      </c>
      <c r="AA14" s="191">
        <v>11</v>
      </c>
      <c r="AB14" s="188">
        <v>1.5</v>
      </c>
      <c r="AC14" s="149">
        <v>0.08125</v>
      </c>
      <c r="AD14" s="54">
        <v>11</v>
      </c>
      <c r="AE14" s="188">
        <v>0.5</v>
      </c>
      <c r="AF14" s="151">
        <v>0.08263888888888889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1</v>
      </c>
      <c r="C17" s="194">
        <v>1.5</v>
      </c>
      <c r="D17" s="194">
        <v>2</v>
      </c>
      <c r="E17" s="194">
        <v>0.5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0.5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5.5</v>
      </c>
      <c r="AA17" s="196">
        <v>14</v>
      </c>
      <c r="AB17" s="192">
        <v>2.5</v>
      </c>
      <c r="AC17" s="150">
        <v>0.12083333333333333</v>
      </c>
      <c r="AD17" s="57">
        <v>14</v>
      </c>
      <c r="AE17" s="192">
        <v>1</v>
      </c>
      <c r="AF17" s="152">
        <v>0.08611111111111112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0.5</v>
      </c>
      <c r="F18" s="194">
        <v>0</v>
      </c>
      <c r="G18" s="194">
        <v>0</v>
      </c>
      <c r="H18" s="194">
        <v>0</v>
      </c>
      <c r="I18" s="194">
        <v>0.5</v>
      </c>
      <c r="J18" s="194">
        <v>1.5</v>
      </c>
      <c r="K18" s="194">
        <v>5</v>
      </c>
      <c r="L18" s="194">
        <v>4</v>
      </c>
      <c r="M18" s="194">
        <v>1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12.5</v>
      </c>
      <c r="AA18" s="196">
        <v>15</v>
      </c>
      <c r="AB18" s="192">
        <v>5.5</v>
      </c>
      <c r="AC18" s="150">
        <v>0.4388888888888889</v>
      </c>
      <c r="AD18" s="57">
        <v>15</v>
      </c>
      <c r="AE18" s="192">
        <v>1.5</v>
      </c>
      <c r="AF18" s="152">
        <v>0.40208333333333335</v>
      </c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1</v>
      </c>
      <c r="I21" s="194">
        <v>0</v>
      </c>
      <c r="J21" s="194">
        <v>0</v>
      </c>
      <c r="K21" s="194">
        <v>0</v>
      </c>
      <c r="L21" s="194">
        <v>1</v>
      </c>
      <c r="M21" s="194">
        <v>1</v>
      </c>
      <c r="N21" s="194">
        <v>0.5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3.5</v>
      </c>
      <c r="U21" s="194">
        <v>0.5</v>
      </c>
      <c r="V21" s="194">
        <v>0.5</v>
      </c>
      <c r="W21" s="194">
        <v>0</v>
      </c>
      <c r="X21" s="194">
        <v>0</v>
      </c>
      <c r="Y21" s="194">
        <v>0</v>
      </c>
      <c r="Z21" s="195">
        <f t="shared" si="0"/>
        <v>8</v>
      </c>
      <c r="AA21" s="196">
        <v>18</v>
      </c>
      <c r="AB21" s="192">
        <v>4</v>
      </c>
      <c r="AC21" s="150">
        <v>0.8076388888888889</v>
      </c>
      <c r="AD21" s="57">
        <v>18</v>
      </c>
      <c r="AE21" s="192">
        <v>2</v>
      </c>
      <c r="AF21" s="152">
        <v>0.7763888888888889</v>
      </c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0.5</v>
      </c>
      <c r="S23" s="194">
        <v>1.5</v>
      </c>
      <c r="T23" s="194">
        <v>2.5</v>
      </c>
      <c r="U23" s="194">
        <v>3.5</v>
      </c>
      <c r="V23" s="194">
        <v>1.5</v>
      </c>
      <c r="W23" s="194">
        <v>1.5</v>
      </c>
      <c r="X23" s="194">
        <v>0.5</v>
      </c>
      <c r="Y23" s="194">
        <v>0.5</v>
      </c>
      <c r="Z23" s="195">
        <f t="shared" si="0"/>
        <v>12</v>
      </c>
      <c r="AA23" s="196">
        <v>20</v>
      </c>
      <c r="AB23" s="192">
        <v>4</v>
      </c>
      <c r="AC23" s="150">
        <v>0.8305555555555556</v>
      </c>
      <c r="AD23" s="57">
        <v>20</v>
      </c>
      <c r="AE23" s="192">
        <v>1</v>
      </c>
      <c r="AF23" s="152">
        <v>0.8229166666666666</v>
      </c>
    </row>
    <row r="24" spans="1:32" ht="13.5" customHeight="1">
      <c r="A24" s="140">
        <v>21</v>
      </c>
      <c r="B24" s="188">
        <v>0.5</v>
      </c>
      <c r="C24" s="189">
        <v>1</v>
      </c>
      <c r="D24" s="189">
        <v>1</v>
      </c>
      <c r="E24" s="189">
        <v>0</v>
      </c>
      <c r="F24" s="189">
        <v>0</v>
      </c>
      <c r="G24" s="189">
        <v>0</v>
      </c>
      <c r="H24" s="189">
        <v>0</v>
      </c>
      <c r="I24" s="189">
        <v>0.5</v>
      </c>
      <c r="J24" s="189">
        <v>1</v>
      </c>
      <c r="K24" s="189">
        <v>1</v>
      </c>
      <c r="L24" s="189">
        <v>0.5</v>
      </c>
      <c r="M24" s="189">
        <v>2</v>
      </c>
      <c r="N24" s="189">
        <v>1</v>
      </c>
      <c r="O24" s="189">
        <v>2</v>
      </c>
      <c r="P24" s="189">
        <v>2</v>
      </c>
      <c r="Q24" s="189">
        <v>1.5</v>
      </c>
      <c r="R24" s="189">
        <v>1.5</v>
      </c>
      <c r="S24" s="189">
        <v>2</v>
      </c>
      <c r="T24" s="189">
        <v>1.5</v>
      </c>
      <c r="U24" s="189">
        <v>2</v>
      </c>
      <c r="V24" s="189">
        <v>1</v>
      </c>
      <c r="W24" s="189">
        <v>0.5</v>
      </c>
      <c r="X24" s="189">
        <v>0</v>
      </c>
      <c r="Y24" s="189">
        <v>0</v>
      </c>
      <c r="Z24" s="190">
        <f t="shared" si="0"/>
        <v>22.5</v>
      </c>
      <c r="AA24" s="191">
        <v>21</v>
      </c>
      <c r="AB24" s="188">
        <v>3</v>
      </c>
      <c r="AC24" s="149">
        <v>0.6451388888888888</v>
      </c>
      <c r="AD24" s="54">
        <v>21</v>
      </c>
      <c r="AE24" s="188">
        <v>1.5</v>
      </c>
      <c r="AF24" s="151">
        <v>0.81875</v>
      </c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1</v>
      </c>
      <c r="Q27" s="194">
        <v>1</v>
      </c>
      <c r="R27" s="194">
        <v>1.5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3.5</v>
      </c>
      <c r="AA27" s="196">
        <v>24</v>
      </c>
      <c r="AB27" s="192">
        <v>2.5</v>
      </c>
      <c r="AC27" s="150">
        <v>0.6986111111111111</v>
      </c>
      <c r="AD27" s="57">
        <v>24</v>
      </c>
      <c r="AE27" s="192">
        <v>1</v>
      </c>
      <c r="AF27" s="152">
        <v>0.6784722222222223</v>
      </c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3</v>
      </c>
      <c r="P28" s="194">
        <v>5.5</v>
      </c>
      <c r="Q28" s="194">
        <v>8.5</v>
      </c>
      <c r="R28" s="194">
        <v>1.5</v>
      </c>
      <c r="S28" s="194">
        <v>3</v>
      </c>
      <c r="T28" s="194">
        <v>0</v>
      </c>
      <c r="U28" s="194">
        <v>0.5</v>
      </c>
      <c r="V28" s="194">
        <v>1</v>
      </c>
      <c r="W28" s="194">
        <v>0</v>
      </c>
      <c r="X28" s="194">
        <v>0</v>
      </c>
      <c r="Y28" s="194">
        <v>0</v>
      </c>
      <c r="Z28" s="195">
        <f t="shared" si="0"/>
        <v>23</v>
      </c>
      <c r="AA28" s="196">
        <v>25</v>
      </c>
      <c r="AB28" s="192">
        <v>10</v>
      </c>
      <c r="AC28" s="150">
        <v>0.6444444444444445</v>
      </c>
      <c r="AD28" s="57">
        <v>25</v>
      </c>
      <c r="AE28" s="192">
        <v>4</v>
      </c>
      <c r="AF28" s="152">
        <v>0.611111111111111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0.5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0.5</v>
      </c>
      <c r="Z29" s="195">
        <f t="shared" si="0"/>
        <v>1</v>
      </c>
      <c r="AA29" s="196">
        <v>26</v>
      </c>
      <c r="AB29" s="192">
        <v>0.5</v>
      </c>
      <c r="AC29" s="150">
        <v>1</v>
      </c>
      <c r="AD29" s="57">
        <v>26</v>
      </c>
      <c r="AE29" s="192">
        <v>0.5</v>
      </c>
      <c r="AF29" s="152">
        <v>0.9847222222222222</v>
      </c>
    </row>
    <row r="30" spans="1:32" ht="13.5" customHeight="1">
      <c r="A30" s="69">
        <v>27</v>
      </c>
      <c r="B30" s="192">
        <v>4.5</v>
      </c>
      <c r="C30" s="194">
        <v>4</v>
      </c>
      <c r="D30" s="194">
        <v>1.5</v>
      </c>
      <c r="E30" s="194">
        <v>3.5</v>
      </c>
      <c r="F30" s="194">
        <v>4</v>
      </c>
      <c r="G30" s="194">
        <v>3.5</v>
      </c>
      <c r="H30" s="194">
        <v>0.5</v>
      </c>
      <c r="I30" s="194">
        <v>0</v>
      </c>
      <c r="J30" s="194">
        <v>0</v>
      </c>
      <c r="K30" s="194">
        <v>0</v>
      </c>
      <c r="L30" s="194">
        <v>1</v>
      </c>
      <c r="M30" s="193">
        <v>0</v>
      </c>
      <c r="N30" s="194">
        <v>1</v>
      </c>
      <c r="O30" s="194">
        <v>0.5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24</v>
      </c>
      <c r="AA30" s="196">
        <v>27</v>
      </c>
      <c r="AB30" s="192">
        <v>7</v>
      </c>
      <c r="AC30" s="150">
        <v>0.18958333333333333</v>
      </c>
      <c r="AD30" s="57">
        <v>27</v>
      </c>
      <c r="AE30" s="192">
        <v>1.5</v>
      </c>
      <c r="AF30" s="152">
        <v>0.2298611111111111</v>
      </c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0.5</v>
      </c>
      <c r="S32" s="194">
        <v>0</v>
      </c>
      <c r="T32" s="194">
        <v>0.5</v>
      </c>
      <c r="U32" s="194">
        <v>0.5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1.5</v>
      </c>
      <c r="AA32" s="196">
        <v>29</v>
      </c>
      <c r="AB32" s="192">
        <v>0.5</v>
      </c>
      <c r="AC32" s="150">
        <v>0.8548611111111111</v>
      </c>
      <c r="AD32" s="57">
        <v>29</v>
      </c>
      <c r="AE32" s="192">
        <v>0.5</v>
      </c>
      <c r="AF32" s="152">
        <v>0.8201388888888889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2</v>
      </c>
      <c r="G33" s="194">
        <v>2</v>
      </c>
      <c r="H33" s="194">
        <v>6</v>
      </c>
      <c r="I33" s="194">
        <v>1</v>
      </c>
      <c r="J33" s="194">
        <v>3</v>
      </c>
      <c r="K33" s="194">
        <v>0.5</v>
      </c>
      <c r="L33" s="194">
        <v>0.5</v>
      </c>
      <c r="M33" s="194">
        <v>0.5</v>
      </c>
      <c r="N33" s="194">
        <v>0</v>
      </c>
      <c r="O33" s="194">
        <v>0</v>
      </c>
      <c r="P33" s="194">
        <v>0</v>
      </c>
      <c r="Q33" s="194">
        <v>0</v>
      </c>
      <c r="R33" s="194">
        <v>2</v>
      </c>
      <c r="S33" s="194">
        <v>0</v>
      </c>
      <c r="T33" s="194">
        <v>0.5</v>
      </c>
      <c r="U33" s="194">
        <v>1</v>
      </c>
      <c r="V33" s="194">
        <v>0</v>
      </c>
      <c r="W33" s="194">
        <v>1</v>
      </c>
      <c r="X33" s="194">
        <v>0</v>
      </c>
      <c r="Y33" s="194">
        <v>0</v>
      </c>
      <c r="Z33" s="195">
        <f t="shared" si="0"/>
        <v>20</v>
      </c>
      <c r="AA33" s="196">
        <v>30</v>
      </c>
      <c r="AB33" s="192">
        <v>6.5</v>
      </c>
      <c r="AC33" s="150">
        <v>0.28958333333333336</v>
      </c>
      <c r="AD33" s="57">
        <v>30</v>
      </c>
      <c r="AE33" s="192">
        <v>2.5</v>
      </c>
      <c r="AF33" s="152">
        <v>0.2777777777777778</v>
      </c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8</v>
      </c>
      <c r="C35" s="198">
        <f t="shared" si="1"/>
        <v>8</v>
      </c>
      <c r="D35" s="198">
        <f t="shared" si="1"/>
        <v>6</v>
      </c>
      <c r="E35" s="198">
        <f t="shared" si="1"/>
        <v>14.5</v>
      </c>
      <c r="F35" s="198">
        <f t="shared" si="1"/>
        <v>18.5</v>
      </c>
      <c r="G35" s="198">
        <f t="shared" si="1"/>
        <v>9</v>
      </c>
      <c r="H35" s="198">
        <f t="shared" si="1"/>
        <v>9</v>
      </c>
      <c r="I35" s="198">
        <f t="shared" si="1"/>
        <v>2</v>
      </c>
      <c r="J35" s="198">
        <f t="shared" si="1"/>
        <v>6</v>
      </c>
      <c r="K35" s="198">
        <f t="shared" si="1"/>
        <v>8.5</v>
      </c>
      <c r="L35" s="198">
        <f aca="true" t="shared" si="2" ref="L35:Y35">IF(COUNT(L4:L34)=0,"   -",SUM(L4:L34))</f>
        <v>8</v>
      </c>
      <c r="M35" s="198">
        <f t="shared" si="2"/>
        <v>4.5</v>
      </c>
      <c r="N35" s="198">
        <f t="shared" si="2"/>
        <v>2.5</v>
      </c>
      <c r="O35" s="198">
        <f t="shared" si="2"/>
        <v>28</v>
      </c>
      <c r="P35" s="198">
        <f t="shared" si="2"/>
        <v>35.5</v>
      </c>
      <c r="Q35" s="198">
        <f t="shared" si="2"/>
        <v>21.5</v>
      </c>
      <c r="R35" s="198">
        <f t="shared" si="2"/>
        <v>7.5</v>
      </c>
      <c r="S35" s="198">
        <f t="shared" si="2"/>
        <v>23</v>
      </c>
      <c r="T35" s="198">
        <f t="shared" si="2"/>
        <v>10.5</v>
      </c>
      <c r="U35" s="198">
        <f t="shared" si="2"/>
        <v>8.5</v>
      </c>
      <c r="V35" s="198">
        <f t="shared" si="2"/>
        <v>4</v>
      </c>
      <c r="W35" s="198">
        <f t="shared" si="2"/>
        <v>3</v>
      </c>
      <c r="X35" s="198">
        <f t="shared" si="2"/>
        <v>1.5</v>
      </c>
      <c r="Y35" s="198">
        <f t="shared" si="2"/>
        <v>1.5</v>
      </c>
      <c r="Z35" s="197">
        <f>SUM(B4:Y34)</f>
        <v>249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19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18</v>
      </c>
      <c r="E39" s="70"/>
      <c r="F39" s="70"/>
      <c r="G39" s="65"/>
      <c r="H39" s="66">
        <f>MAX(AB4:AB34)</f>
        <v>27</v>
      </c>
      <c r="I39" s="67">
        <f>MATCH(H39,AB4:AB34,0)</f>
        <v>8</v>
      </c>
      <c r="J39" s="154">
        <f>INDEX(AC4:AC34,I39,1)</f>
        <v>0.6395833333333333</v>
      </c>
      <c r="K39" s="70"/>
      <c r="L39" s="70"/>
      <c r="M39" s="65"/>
      <c r="N39" s="66">
        <f>MAX(AE4:AE34)</f>
        <v>20</v>
      </c>
      <c r="O39" s="67">
        <f>MATCH(N39,AE4:AE34,0)</f>
        <v>8</v>
      </c>
      <c r="P39" s="154">
        <f>INDEX(AF4:AF34,O39,1)</f>
        <v>0.5625</v>
      </c>
      <c r="Q39" s="70"/>
      <c r="R39" s="70"/>
      <c r="S39" s="65"/>
      <c r="T39" s="66">
        <f>MAX(Z4:Z34)</f>
        <v>60</v>
      </c>
      <c r="U39" s="78">
        <f>MATCH(T39,Z4:Z34,0)</f>
        <v>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10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2019-01-21T02:35:59Z</dcterms:modified>
  <cp:category/>
  <cp:version/>
  <cp:contentType/>
  <cp:contentStatus/>
</cp:coreProperties>
</file>