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0" yWindow="440" windowWidth="17270" windowHeight="1050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<sst xmlns="http://schemas.openxmlformats.org/spreadsheetml/2006/main" count="1269" uniqueCount="528">
  <si>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</si>
  <si>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</si>
  <si>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</si>
  <si>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</si>
  <si>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</si>
  <si>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</si>
  <si>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</si>
  <si>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</si>
  <si>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</si>
  <si>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</si>
  <si>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</si>
  <si>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</si>
  <si>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</si>
  <si>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</si>
  <si>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</si>
  <si>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</si>
  <si>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</si>
  <si>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</si>
  <si>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</si>
  <si>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</si>
  <si>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</si>
  <si>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</si>
  <si>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</si>
  <si>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</si>
  <si>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</si>
  <si>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</si>
  <si>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</si>
  <si>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</si>
  <si>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</si>
  <si>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</si>
  <si>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</si>
  <si>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</si>
  <si>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</si>
  <si>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</si>
  <si>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</si>
  <si>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</si>
  <si>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</si>
  <si>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</si>
  <si>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</si>
  <si>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</si>
  <si>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</si>
  <si>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</si>
  <si>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</si>
  <si>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</si>
  <si>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</si>
  <si>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</si>
  <si>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</si>
  <si>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</si>
  <si>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</si>
  <si>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</si>
  <si>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</si>
  <si>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</si>
  <si>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</si>
  <si>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</si>
  <si>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</si>
  <si>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</si>
  <si>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11:57</t>
  </si>
  <si>
    <t>14:14</t>
  </si>
  <si>
    <t>14:46</t>
  </si>
  <si>
    <t>12:14</t>
  </si>
  <si>
    <t>11:05</t>
  </si>
  <si>
    <t>14:16</t>
  </si>
  <si>
    <t>12:57</t>
  </si>
  <si>
    <t>13:44</t>
  </si>
  <si>
    <t>12:59</t>
  </si>
  <si>
    <t>09:57</t>
  </si>
  <si>
    <t>13:45</t>
  </si>
  <si>
    <t>13:56</t>
  </si>
  <si>
    <t>13:39</t>
  </si>
  <si>
    <t>12:32</t>
  </si>
  <si>
    <t>12:17</t>
  </si>
  <si>
    <t>11:30</t>
  </si>
  <si>
    <t>12:13</t>
  </si>
  <si>
    <t>13:52</t>
  </si>
  <si>
    <t>12:26</t>
  </si>
  <si>
    <t>16:45</t>
  </si>
  <si>
    <t>10:38</t>
  </si>
  <si>
    <t>15:19</t>
  </si>
  <si>
    <t>12:43</t>
  </si>
  <si>
    <t>13:23</t>
  </si>
  <si>
    <t>14:21</t>
  </si>
  <si>
    <t>13:37</t>
  </si>
  <si>
    <t>13:09</t>
  </si>
  <si>
    <t>13:16</t>
  </si>
  <si>
    <t>13:11</t>
  </si>
  <si>
    <t>11:45</t>
  </si>
  <si>
    <t>12:41</t>
  </si>
  <si>
    <t>15:42</t>
  </si>
  <si>
    <t>12:04</t>
  </si>
  <si>
    <t>14:13</t>
  </si>
  <si>
    <t>13:15</t>
  </si>
  <si>
    <t>03:35</t>
  </si>
  <si>
    <t>00:14</t>
  </si>
  <si>
    <t>23:46</t>
  </si>
  <si>
    <t>02:18</t>
  </si>
  <si>
    <t>04:05</t>
  </si>
  <si>
    <t>23:02</t>
  </si>
  <si>
    <t>05:39</t>
  </si>
  <si>
    <t>06:50</t>
  </si>
  <si>
    <t>23:59</t>
  </si>
  <si>
    <t>06:09</t>
  </si>
  <si>
    <t>23:55</t>
  </si>
  <si>
    <t>06:35</t>
  </si>
  <si>
    <t>23:39</t>
  </si>
  <si>
    <t>23:58</t>
  </si>
  <si>
    <t>04:50</t>
  </si>
  <si>
    <t>22:08</t>
  </si>
  <si>
    <t>07:05</t>
  </si>
  <si>
    <t>07:03</t>
  </si>
  <si>
    <t>06:53</t>
  </si>
  <si>
    <t>03:31</t>
  </si>
  <si>
    <t>23:28</t>
  </si>
  <si>
    <t>04:12</t>
  </si>
  <si>
    <t>02:53</t>
  </si>
  <si>
    <t>24:00</t>
  </si>
  <si>
    <t>23:52</t>
  </si>
  <si>
    <t>06:33</t>
  </si>
  <si>
    <t>00:54</t>
  </si>
  <si>
    <t>23:53</t>
  </si>
  <si>
    <t>04:13</t>
  </si>
  <si>
    <t>23:56</t>
  </si>
  <si>
    <t>13:08</t>
  </si>
  <si>
    <t>15:18</t>
  </si>
  <si>
    <t>13:00</t>
  </si>
  <si>
    <t>12:07</t>
  </si>
  <si>
    <t>11:01</t>
  </si>
  <si>
    <t>14:52</t>
  </si>
  <si>
    <t>00:04</t>
  </si>
  <si>
    <t>12:09</t>
  </si>
  <si>
    <t>12:35</t>
  </si>
  <si>
    <t>13:24</t>
  </si>
  <si>
    <t>13:17</t>
  </si>
  <si>
    <t>20:00</t>
  </si>
  <si>
    <t>13:20</t>
  </si>
  <si>
    <t>10:50</t>
  </si>
  <si>
    <t>14:58</t>
  </si>
  <si>
    <t>10:28</t>
  </si>
  <si>
    <t>08:42</t>
  </si>
  <si>
    <t>13:47</t>
  </si>
  <si>
    <t>14:50</t>
  </si>
  <si>
    <t>01:57</t>
  </si>
  <si>
    <t>14:45</t>
  </si>
  <si>
    <t>09:39</t>
  </si>
  <si>
    <t>06:51</t>
  </si>
  <si>
    <t>04:38</t>
  </si>
  <si>
    <t>06:05</t>
  </si>
  <si>
    <t>02:58</t>
  </si>
  <si>
    <t>22:48</t>
  </si>
  <si>
    <t>03:23</t>
  </si>
  <si>
    <t>23:37</t>
  </si>
  <si>
    <t>17:21</t>
  </si>
  <si>
    <t>05:40</t>
  </si>
  <si>
    <t>01:25</t>
  </si>
  <si>
    <t>22:47</t>
  </si>
  <si>
    <t>02:40</t>
  </si>
  <si>
    <t>04:15</t>
  </si>
  <si>
    <t>04:55</t>
  </si>
  <si>
    <t>06:42</t>
  </si>
  <si>
    <t>06:15</t>
  </si>
  <si>
    <t>01:28</t>
  </si>
  <si>
    <t>23:41</t>
  </si>
  <si>
    <t>05:38</t>
  </si>
  <si>
    <t>23:31</t>
  </si>
  <si>
    <t>06:34</t>
  </si>
  <si>
    <t>01:41</t>
  </si>
  <si>
    <t>06:21</t>
  </si>
  <si>
    <t>23:25</t>
  </si>
  <si>
    <t>12:37</t>
  </si>
  <si>
    <t>00:06</t>
  </si>
  <si>
    <t>16:02</t>
  </si>
  <si>
    <t>13:50</t>
  </si>
  <si>
    <t>15:00</t>
  </si>
  <si>
    <t>12:54</t>
  </si>
  <si>
    <t>12:45</t>
  </si>
  <si>
    <t>13:25</t>
  </si>
  <si>
    <t>21:05</t>
  </si>
  <si>
    <t>12:02</t>
  </si>
  <si>
    <t>11:39</t>
  </si>
  <si>
    <t>14:56</t>
  </si>
  <si>
    <t>14:10</t>
  </si>
  <si>
    <t>12:33</t>
  </si>
  <si>
    <t>14:53</t>
  </si>
  <si>
    <t>10:24</t>
  </si>
  <si>
    <t>00:01</t>
  </si>
  <si>
    <t>13:29</t>
  </si>
  <si>
    <t>14:05</t>
  </si>
  <si>
    <t>16:17</t>
  </si>
  <si>
    <t>21:18</t>
  </si>
  <si>
    <t>22:14</t>
  </si>
  <si>
    <t>06:22</t>
  </si>
  <si>
    <t>00:18</t>
  </si>
  <si>
    <t>23:19</t>
  </si>
  <si>
    <t>04:03</t>
  </si>
  <si>
    <t>02:09</t>
  </si>
  <si>
    <t>23:51</t>
  </si>
  <si>
    <t>06:25</t>
  </si>
  <si>
    <t>05:56</t>
  </si>
  <si>
    <t>05:30</t>
  </si>
  <si>
    <t>23:33</t>
  </si>
  <si>
    <t>06:01</t>
  </si>
  <si>
    <t>03:10</t>
  </si>
  <si>
    <t>05:20</t>
  </si>
  <si>
    <t>05:51</t>
  </si>
  <si>
    <t>05:17</t>
  </si>
  <si>
    <t>05:59</t>
  </si>
  <si>
    <t>03:43</t>
  </si>
  <si>
    <t>05:25</t>
  </si>
  <si>
    <t>08:47</t>
  </si>
  <si>
    <t>03:27</t>
  </si>
  <si>
    <t>02:21</t>
  </si>
  <si>
    <t>03:58</t>
  </si>
  <si>
    <t>05:44</t>
  </si>
  <si>
    <t>01:33</t>
  </si>
  <si>
    <t>05:41</t>
  </si>
  <si>
    <t>10:40</t>
  </si>
  <si>
    <t>13:10</t>
  </si>
  <si>
    <t>14:32</t>
  </si>
  <si>
    <t>11:50</t>
  </si>
  <si>
    <t>13:13</t>
  </si>
  <si>
    <t>14:48</t>
  </si>
  <si>
    <t>12:29</t>
  </si>
  <si>
    <t>07:36</t>
  </si>
  <si>
    <t>13:42</t>
  </si>
  <si>
    <t>10:51</t>
  </si>
  <si>
    <t>08:08</t>
  </si>
  <si>
    <t>13:22</t>
  </si>
  <si>
    <t>11:02</t>
  </si>
  <si>
    <t>12:38</t>
  </si>
  <si>
    <t>12:36</t>
  </si>
  <si>
    <t>11:58</t>
  </si>
  <si>
    <t>16:57</t>
  </si>
  <si>
    <t>02:11</t>
  </si>
  <si>
    <t>11:41</t>
  </si>
  <si>
    <t>14:28</t>
  </si>
  <si>
    <t>23:21</t>
  </si>
  <si>
    <t>02:42</t>
  </si>
  <si>
    <t>00:23</t>
  </si>
  <si>
    <t>04:56</t>
  </si>
  <si>
    <t>22:18</t>
  </si>
  <si>
    <t>04:22</t>
  </si>
  <si>
    <t>17:02</t>
  </si>
  <si>
    <t>03:33</t>
  </si>
  <si>
    <t>01:12</t>
  </si>
  <si>
    <t>01:59</t>
  </si>
  <si>
    <t>05:08</t>
  </si>
  <si>
    <t>05:05</t>
  </si>
  <si>
    <t>00:05</t>
  </si>
  <si>
    <t>05:12</t>
  </si>
  <si>
    <t>05:15</t>
  </si>
  <si>
    <t>00:02</t>
  </si>
  <si>
    <t>23:43</t>
  </si>
  <si>
    <t>04:16</t>
  </si>
  <si>
    <t>05:00</t>
  </si>
  <si>
    <t>03:32</t>
  </si>
  <si>
    <t>10:47</t>
  </si>
  <si>
    <t>14:35</t>
  </si>
  <si>
    <t>11:21</t>
  </si>
  <si>
    <t>13:27</t>
  </si>
  <si>
    <t>12:25</t>
  </si>
  <si>
    <t>16:15</t>
  </si>
  <si>
    <t>15:04</t>
  </si>
  <si>
    <t>08:56</t>
  </si>
  <si>
    <t>12:01</t>
  </si>
  <si>
    <t>08:17</t>
  </si>
  <si>
    <t>15:56</t>
  </si>
  <si>
    <t>16:21</t>
  </si>
  <si>
    <t>12:03</t>
  </si>
  <si>
    <t>15:54</t>
  </si>
  <si>
    <t>10:04</t>
  </si>
  <si>
    <t>13:48</t>
  </si>
  <si>
    <t>16:54</t>
  </si>
  <si>
    <t>10:32</t>
  </si>
  <si>
    <t>10:18</t>
  </si>
  <si>
    <t>00:13</t>
  </si>
  <si>
    <t>10:53</t>
  </si>
  <si>
    <t>09:09</t>
  </si>
  <si>
    <t>00:09</t>
  </si>
  <si>
    <t>23:54</t>
  </si>
  <si>
    <t>02:26</t>
  </si>
  <si>
    <t>05:24</t>
  </si>
  <si>
    <t>04:35</t>
  </si>
  <si>
    <t>23:47</t>
  </si>
  <si>
    <t>01:48</t>
  </si>
  <si>
    <t>04:47</t>
  </si>
  <si>
    <t>04:39</t>
  </si>
  <si>
    <t>22:07</t>
  </si>
  <si>
    <t>06:00</t>
  </si>
  <si>
    <t>01:08</t>
  </si>
  <si>
    <t>04:27</t>
  </si>
  <si>
    <t>03:53</t>
  </si>
  <si>
    <t>04:41</t>
  </si>
  <si>
    <t>05:22</t>
  </si>
  <si>
    <t>02:27</t>
  </si>
  <si>
    <t>02:59</t>
  </si>
  <si>
    <t>01:43</t>
  </si>
  <si>
    <t>01:45</t>
  </si>
  <si>
    <t>11:24</t>
  </si>
  <si>
    <t>11:36</t>
  </si>
  <si>
    <t>11:26</t>
  </si>
  <si>
    <t>11:56</t>
  </si>
  <si>
    <t>10:20</t>
  </si>
  <si>
    <t>11:11</t>
  </si>
  <si>
    <t>12:19</t>
  </si>
  <si>
    <t>11:20</t>
  </si>
  <si>
    <t>08:54</t>
  </si>
  <si>
    <t>09:16</t>
  </si>
  <si>
    <t>09:56</t>
  </si>
  <si>
    <t>14:20</t>
  </si>
  <si>
    <t>01:13</t>
  </si>
  <si>
    <t>14:06</t>
  </si>
  <si>
    <t>12:49</t>
  </si>
  <si>
    <t>13:33</t>
  </si>
  <si>
    <t>09:47</t>
  </si>
  <si>
    <t>11:23</t>
  </si>
  <si>
    <t>14:43</t>
  </si>
  <si>
    <t>14:40</t>
  </si>
  <si>
    <t>09:17</t>
  </si>
  <si>
    <t>13:14</t>
  </si>
  <si>
    <t>16:42</t>
  </si>
  <si>
    <t>16:29</t>
  </si>
  <si>
    <t>04:59</t>
  </si>
  <si>
    <t>04:23</t>
  </si>
  <si>
    <t>03:13</t>
  </si>
  <si>
    <t>04:51</t>
  </si>
  <si>
    <t>03:24</t>
  </si>
  <si>
    <t>00:50</t>
  </si>
  <si>
    <t>04:48</t>
  </si>
  <si>
    <t>09:58</t>
  </si>
  <si>
    <t>04:30</t>
  </si>
  <si>
    <t>19:39</t>
  </si>
  <si>
    <t>23:45</t>
  </si>
  <si>
    <t>00:15</t>
  </si>
  <si>
    <t>09:23</t>
  </si>
  <si>
    <t>04:53</t>
  </si>
  <si>
    <t>02:22</t>
  </si>
  <si>
    <t>10:02</t>
  </si>
  <si>
    <t>15:49</t>
  </si>
  <si>
    <t>11:22</t>
  </si>
  <si>
    <t>17:27</t>
  </si>
  <si>
    <t>10:23</t>
  </si>
  <si>
    <t>10:42</t>
  </si>
  <si>
    <t>11:46</t>
  </si>
  <si>
    <t>11:55</t>
  </si>
  <si>
    <t>08:27</t>
  </si>
  <si>
    <t>15:58</t>
  </si>
  <si>
    <t>10:00</t>
  </si>
  <si>
    <t>11:18</t>
  </si>
  <si>
    <t>11:49</t>
  </si>
  <si>
    <t>17:37</t>
  </si>
  <si>
    <t>13:46</t>
  </si>
  <si>
    <t>10:37</t>
  </si>
  <si>
    <t>15:25</t>
  </si>
  <si>
    <t>15:21</t>
  </si>
  <si>
    <t>10:29</t>
  </si>
  <si>
    <t>03:03</t>
  </si>
  <si>
    <t>04:24</t>
  </si>
  <si>
    <t>21:27</t>
  </si>
  <si>
    <t>21:58</t>
  </si>
  <si>
    <t>21:59</t>
  </si>
  <si>
    <t>04:02</t>
  </si>
  <si>
    <t>04:40</t>
  </si>
  <si>
    <t>01:04</t>
  </si>
  <si>
    <t>02:12</t>
  </si>
  <si>
    <t>03:41</t>
  </si>
  <si>
    <t>18:31</t>
  </si>
  <si>
    <t>21:29</t>
  </si>
  <si>
    <t>05:28</t>
  </si>
  <si>
    <t>05:04</t>
  </si>
  <si>
    <t>00:17</t>
  </si>
  <si>
    <t>03:46</t>
  </si>
  <si>
    <t>05:06</t>
  </si>
  <si>
    <t>10:48</t>
  </si>
  <si>
    <t>11:35</t>
  </si>
  <si>
    <t>12:39</t>
  </si>
  <si>
    <t>13:19</t>
  </si>
  <si>
    <t>09:43</t>
  </si>
  <si>
    <t>12:47</t>
  </si>
  <si>
    <t>12:56</t>
  </si>
  <si>
    <t>12:21</t>
  </si>
  <si>
    <t>16:44</t>
  </si>
  <si>
    <t>11:47</t>
  </si>
  <si>
    <t>11:29</t>
  </si>
  <si>
    <t>10:17</t>
  </si>
  <si>
    <t>15:26</t>
  </si>
  <si>
    <t>15:31</t>
  </si>
  <si>
    <t>09:38</t>
  </si>
  <si>
    <t>09:54</t>
  </si>
  <si>
    <t>10:06</t>
  </si>
  <si>
    <t>13:02</t>
  </si>
  <si>
    <t>07:10</t>
  </si>
  <si>
    <t>09:28</t>
  </si>
  <si>
    <t>04:09</t>
  </si>
  <si>
    <t>04:57</t>
  </si>
  <si>
    <t>05:33</t>
  </si>
  <si>
    <t>04:52</t>
  </si>
  <si>
    <t>20:09</t>
  </si>
  <si>
    <t>01:22</t>
  </si>
  <si>
    <t>05:46</t>
  </si>
  <si>
    <t>07:31</t>
  </si>
  <si>
    <t>00:53</t>
  </si>
  <si>
    <t>22:55</t>
  </si>
  <si>
    <t>23:14</t>
  </si>
  <si>
    <t>01:54</t>
  </si>
  <si>
    <t>02:51</t>
  </si>
  <si>
    <t>05:07</t>
  </si>
  <si>
    <t>05:34</t>
  </si>
  <si>
    <t>14:18</t>
  </si>
  <si>
    <t>12:00</t>
  </si>
  <si>
    <t>10:09</t>
  </si>
  <si>
    <t>09:21</t>
  </si>
  <si>
    <t>15:38</t>
  </si>
  <si>
    <t>09:40</t>
  </si>
  <si>
    <t>14:57</t>
  </si>
  <si>
    <t>10:03</t>
  </si>
  <si>
    <t>11:17</t>
  </si>
  <si>
    <t>10:56</t>
  </si>
  <si>
    <t>07:54</t>
  </si>
  <si>
    <t>08:43</t>
  </si>
  <si>
    <t>13:34</t>
  </si>
  <si>
    <t>13:54</t>
  </si>
  <si>
    <t>10:11</t>
  </si>
  <si>
    <t>08:14</t>
  </si>
  <si>
    <t>17:49</t>
  </si>
  <si>
    <t>02:37</t>
  </si>
  <si>
    <t>05:01</t>
  </si>
  <si>
    <t>05:27</t>
  </si>
  <si>
    <t>09:24</t>
  </si>
  <si>
    <t>23:06</t>
  </si>
  <si>
    <t>03:39</t>
  </si>
  <si>
    <t>23:40</t>
  </si>
  <si>
    <t>05:32</t>
  </si>
  <si>
    <t>01:09</t>
  </si>
  <si>
    <t>23:10</t>
  </si>
  <si>
    <t>23:30</t>
  </si>
  <si>
    <t>06:38</t>
  </si>
  <si>
    <t>22:38</t>
  </si>
  <si>
    <t>11:54</t>
  </si>
  <si>
    <t>11:08</t>
  </si>
  <si>
    <t>16:30</t>
  </si>
  <si>
    <t>00:39</t>
  </si>
  <si>
    <t>14:08</t>
  </si>
  <si>
    <t>09:41</t>
  </si>
  <si>
    <t>14:03</t>
  </si>
  <si>
    <t>09:46</t>
  </si>
  <si>
    <t>19:03</t>
  </si>
  <si>
    <t>14:36</t>
  </si>
  <si>
    <t>11:33</t>
  </si>
  <si>
    <t>14:41</t>
  </si>
  <si>
    <t>12:34</t>
  </si>
  <si>
    <t>14:22</t>
  </si>
  <si>
    <t>10:01</t>
  </si>
  <si>
    <t>22:57</t>
  </si>
  <si>
    <t>11:00</t>
  </si>
  <si>
    <t>19:06</t>
  </si>
  <si>
    <t>10:34</t>
  </si>
  <si>
    <t>07:55</t>
  </si>
  <si>
    <t>12:40</t>
  </si>
  <si>
    <t>01:01</t>
  </si>
  <si>
    <t>09:08</t>
  </si>
  <si>
    <t>19:59</t>
  </si>
  <si>
    <t>23:12</t>
  </si>
  <si>
    <t>05:16</t>
  </si>
  <si>
    <t>02:49</t>
  </si>
  <si>
    <t>00:03</t>
  </si>
  <si>
    <t>21:06</t>
  </si>
  <si>
    <t>21:04</t>
  </si>
  <si>
    <t>20:34</t>
  </si>
  <si>
    <t>05:54</t>
  </si>
  <si>
    <t>06:18</t>
  </si>
  <si>
    <t>03:30</t>
  </si>
  <si>
    <t>08:32</t>
  </si>
  <si>
    <t>01:32</t>
  </si>
  <si>
    <t>23:24</t>
  </si>
  <si>
    <t>06:14</t>
  </si>
  <si>
    <t>12:05</t>
  </si>
  <si>
    <t>12:28</t>
  </si>
  <si>
    <t>12:11</t>
  </si>
  <si>
    <t>13:26</t>
  </si>
  <si>
    <t>12:50</t>
  </si>
  <si>
    <t>23:49</t>
  </si>
  <si>
    <t>10:44</t>
  </si>
  <si>
    <t>12:51</t>
  </si>
  <si>
    <t>13:32</t>
  </si>
  <si>
    <t>13:28</t>
  </si>
  <si>
    <t>14:38</t>
  </si>
  <si>
    <t>00:29</t>
  </si>
  <si>
    <t>23:35</t>
  </si>
  <si>
    <t>06:07</t>
  </si>
  <si>
    <t>05:18</t>
  </si>
  <si>
    <t>03:11</t>
  </si>
  <si>
    <t>22:53</t>
  </si>
  <si>
    <t>06:13</t>
  </si>
  <si>
    <t>06:12</t>
  </si>
  <si>
    <t>00:10</t>
  </si>
  <si>
    <t>02:02</t>
  </si>
  <si>
    <t>00:12</t>
  </si>
  <si>
    <t>07:40</t>
  </si>
  <si>
    <t>01:56</t>
  </si>
  <si>
    <t>09:52</t>
  </si>
  <si>
    <t>12:42</t>
  </si>
  <si>
    <t>13:58</t>
  </si>
  <si>
    <t>13:04</t>
  </si>
  <si>
    <t>11:15</t>
  </si>
  <si>
    <t>15:23</t>
  </si>
  <si>
    <t>12:18</t>
  </si>
  <si>
    <t>16:34</t>
  </si>
  <si>
    <t>12:12</t>
  </si>
  <si>
    <t>23:44</t>
  </si>
  <si>
    <t>15:41</t>
  </si>
  <si>
    <t>11:59</t>
  </si>
  <si>
    <t>14:15</t>
  </si>
  <si>
    <t>00:19</t>
  </si>
  <si>
    <t>02:48</t>
  </si>
  <si>
    <t>01:39</t>
  </si>
  <si>
    <t>13:31</t>
  </si>
  <si>
    <t>06:19</t>
  </si>
  <si>
    <t>03:14</t>
  </si>
  <si>
    <t>05:47</t>
  </si>
  <si>
    <t>00:28</t>
  </si>
  <si>
    <t>23:08</t>
  </si>
  <si>
    <t>08:51</t>
  </si>
  <si>
    <t>23:29</t>
  </si>
  <si>
    <t>02:23</t>
  </si>
  <si>
    <t>00:46</t>
  </si>
  <si>
    <t>05:11</t>
  </si>
  <si>
    <t>06:27</t>
  </si>
  <si>
    <t>22:43</t>
  </si>
  <si>
    <t>(平成31年・令和元年)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</si>
</sst>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8" fillId="0" borderId="0" xfId="0" applyFont="1" applyAlignment="1">
      <alignment/>
    </xf>
    <xf numFmtId="176" fontId="9" fillId="0" borderId="0" xfId="63" applyFont="1" applyAlignment="1" quotePrefix="1">
      <alignment horizontal="left"/>
      <protection/>
    </xf>
    <xf numFmtId="176" fontId="0" fillId="0" borderId="0" xfId="63" applyAlignment="1">
      <alignment horizontal="left"/>
      <protection/>
    </xf>
    <xf numFmtId="176" fontId="0" fillId="0" borderId="0" xfId="63">
      <alignment/>
      <protection/>
    </xf>
    <xf numFmtId="176" fontId="0" fillId="0" borderId="10" xfId="63" applyBorder="1" applyAlignment="1">
      <alignment horizontal="right"/>
      <protection/>
    </xf>
    <xf numFmtId="176" fontId="0" fillId="0" borderId="10" xfId="63" applyBorder="1">
      <alignment/>
      <protection/>
    </xf>
    <xf numFmtId="176" fontId="0" fillId="0" borderId="11" xfId="63" applyBorder="1">
      <alignment/>
      <protection/>
    </xf>
    <xf numFmtId="176" fontId="0" fillId="0" borderId="12" xfId="63" applyBorder="1">
      <alignment/>
      <protection/>
    </xf>
    <xf numFmtId="176" fontId="0" fillId="0" borderId="13" xfId="63" applyBorder="1">
      <alignment/>
      <protection/>
    </xf>
    <xf numFmtId="176" fontId="6" fillId="0" borderId="13" xfId="63" applyFont="1" applyBorder="1" applyAlignment="1">
      <alignment horizontal="center"/>
      <protection/>
    </xf>
    <xf numFmtId="176" fontId="6" fillId="0" borderId="14" xfId="63" applyFont="1" applyBorder="1" applyAlignment="1">
      <alignment horizontal="center"/>
      <protection/>
    </xf>
    <xf numFmtId="176" fontId="6" fillId="0" borderId="15" xfId="63" applyFont="1" applyBorder="1" applyAlignment="1">
      <alignment horizontal="center"/>
      <protection/>
    </xf>
    <xf numFmtId="176" fontId="0" fillId="0" borderId="16" xfId="63" applyBorder="1" applyAlignment="1">
      <alignment horizontal="left"/>
      <protection/>
    </xf>
    <xf numFmtId="176" fontId="0" fillId="0" borderId="16" xfId="63" applyBorder="1">
      <alignment/>
      <protection/>
    </xf>
    <xf numFmtId="176" fontId="0" fillId="0" borderId="17" xfId="63" applyBorder="1">
      <alignment/>
      <protection/>
    </xf>
    <xf numFmtId="176" fontId="0" fillId="0" borderId="18" xfId="63" applyBorder="1">
      <alignment/>
      <protection/>
    </xf>
    <xf numFmtId="0" fontId="0" fillId="0" borderId="19" xfId="63" applyNumberFormat="1" applyBorder="1">
      <alignment/>
      <protection/>
    </xf>
    <xf numFmtId="176" fontId="10" fillId="0" borderId="19" xfId="63" applyFont="1" applyBorder="1">
      <alignment/>
      <protection/>
    </xf>
    <xf numFmtId="176" fontId="10" fillId="0" borderId="20" xfId="63" applyFont="1" applyBorder="1">
      <alignment/>
      <protection/>
    </xf>
    <xf numFmtId="176" fontId="10" fillId="0" borderId="21" xfId="63" applyFont="1" applyBorder="1">
      <alignment/>
      <protection/>
    </xf>
    <xf numFmtId="0" fontId="0" fillId="0" borderId="22" xfId="63" applyNumberFormat="1" applyBorder="1">
      <alignment/>
      <protection/>
    </xf>
    <xf numFmtId="176" fontId="10" fillId="0" borderId="22" xfId="63" applyFont="1" applyBorder="1">
      <alignment/>
      <protection/>
    </xf>
    <xf numFmtId="176" fontId="10" fillId="0" borderId="23" xfId="63" applyFont="1" applyBorder="1">
      <alignment/>
      <protection/>
    </xf>
    <xf numFmtId="176" fontId="10" fillId="0" borderId="24" xfId="63" applyFont="1" applyBorder="1">
      <alignment/>
      <protection/>
    </xf>
    <xf numFmtId="0" fontId="0" fillId="0" borderId="25" xfId="63" applyNumberFormat="1" applyBorder="1">
      <alignment/>
      <protection/>
    </xf>
    <xf numFmtId="176" fontId="10" fillId="0" borderId="25" xfId="63" applyFont="1" applyBorder="1">
      <alignment/>
      <protection/>
    </xf>
    <xf numFmtId="176" fontId="10" fillId="0" borderId="26" xfId="63" applyFont="1" applyBorder="1">
      <alignment/>
      <protection/>
    </xf>
    <xf numFmtId="176" fontId="10" fillId="0" borderId="27" xfId="63" applyFont="1" applyBorder="1">
      <alignment/>
      <protection/>
    </xf>
    <xf numFmtId="0" fontId="0" fillId="0" borderId="28" xfId="63" applyNumberFormat="1" applyBorder="1">
      <alignment/>
      <protection/>
    </xf>
    <xf numFmtId="176" fontId="10" fillId="0" borderId="28" xfId="63" applyFont="1" applyBorder="1">
      <alignment/>
      <protection/>
    </xf>
    <xf numFmtId="176" fontId="10" fillId="0" borderId="29" xfId="63" applyFont="1" applyBorder="1">
      <alignment/>
      <protection/>
    </xf>
    <xf numFmtId="176" fontId="10" fillId="0" borderId="30" xfId="63" applyFont="1" applyBorder="1">
      <alignment/>
      <protection/>
    </xf>
    <xf numFmtId="176" fontId="0" fillId="0" borderId="19" xfId="63" applyBorder="1" applyAlignment="1">
      <alignment horizontal="distributed"/>
      <protection/>
    </xf>
    <xf numFmtId="176" fontId="0" fillId="0" borderId="22" xfId="63" applyBorder="1" applyAlignment="1">
      <alignment horizontal="distributed"/>
      <protection/>
    </xf>
    <xf numFmtId="176" fontId="0" fillId="0" borderId="25" xfId="63" applyBorder="1" applyAlignment="1">
      <alignment horizontal="distributed"/>
      <protection/>
    </xf>
    <xf numFmtId="176" fontId="9" fillId="0" borderId="0" xfId="61" applyFont="1" applyAlignment="1" quotePrefix="1">
      <alignment horizontal="left"/>
      <protection/>
    </xf>
    <xf numFmtId="176" fontId="0" fillId="0" borderId="0" xfId="61" applyAlignment="1">
      <alignment horizontal="left"/>
      <protection/>
    </xf>
    <xf numFmtId="176" fontId="0" fillId="0" borderId="0" xfId="61">
      <alignment/>
      <protection/>
    </xf>
    <xf numFmtId="176" fontId="0" fillId="0" borderId="10" xfId="61" applyBorder="1" applyAlignment="1">
      <alignment horizontal="right"/>
      <protection/>
    </xf>
    <xf numFmtId="176" fontId="0" fillId="0" borderId="10" xfId="61" applyBorder="1">
      <alignment/>
      <protection/>
    </xf>
    <xf numFmtId="176" fontId="0" fillId="0" borderId="11" xfId="61" applyBorder="1">
      <alignment/>
      <protection/>
    </xf>
    <xf numFmtId="176" fontId="0" fillId="0" borderId="12" xfId="61" applyBorder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>
      <alignment horizontal="center"/>
      <protection/>
    </xf>
    <xf numFmtId="176" fontId="6" fillId="0" borderId="14" xfId="61" applyFont="1" applyBorder="1" applyAlignment="1">
      <alignment horizontal="center"/>
      <protection/>
    </xf>
    <xf numFmtId="176" fontId="6" fillId="0" borderId="15" xfId="61" applyFont="1" applyBorder="1" applyAlignment="1">
      <alignment horizontal="center"/>
      <protection/>
    </xf>
    <xf numFmtId="176" fontId="0" fillId="0" borderId="16" xfId="61" applyBorder="1" applyAlignment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>
      <alignment/>
      <protection/>
    </xf>
    <xf numFmtId="176" fontId="11" fillId="0" borderId="19" xfId="61" applyFont="1" applyBorder="1">
      <alignment/>
      <protection/>
    </xf>
    <xf numFmtId="176" fontId="11" fillId="0" borderId="20" xfId="61" applyFont="1" applyBorder="1">
      <alignment/>
      <protection/>
    </xf>
    <xf numFmtId="176" fontId="11" fillId="0" borderId="21" xfId="61" applyFont="1" applyBorder="1">
      <alignment/>
      <protection/>
    </xf>
    <xf numFmtId="0" fontId="0" fillId="0" borderId="22" xfId="61" applyNumberFormat="1" applyBorder="1">
      <alignment/>
      <protection/>
    </xf>
    <xf numFmtId="176" fontId="11" fillId="0" borderId="22" xfId="61" applyFont="1" applyBorder="1">
      <alignment/>
      <protection/>
    </xf>
    <xf numFmtId="176" fontId="11" fillId="0" borderId="23" xfId="61" applyFont="1" applyBorder="1">
      <alignment/>
      <protection/>
    </xf>
    <xf numFmtId="176" fontId="11" fillId="0" borderId="24" xfId="61" applyFont="1" applyBorder="1">
      <alignment/>
      <protection/>
    </xf>
    <xf numFmtId="0" fontId="0" fillId="0" borderId="25" xfId="61" applyNumberFormat="1" applyBorder="1">
      <alignment/>
      <protection/>
    </xf>
    <xf numFmtId="176" fontId="11" fillId="0" borderId="25" xfId="61" applyFont="1" applyBorder="1">
      <alignment/>
      <protection/>
    </xf>
    <xf numFmtId="176" fontId="11" fillId="0" borderId="26" xfId="61" applyFont="1" applyBorder="1">
      <alignment/>
      <protection/>
    </xf>
    <xf numFmtId="176" fontId="11" fillId="0" borderId="27" xfId="61" applyFont="1" applyBorder="1">
      <alignment/>
      <protection/>
    </xf>
    <xf numFmtId="0" fontId="0" fillId="0" borderId="28" xfId="61" applyNumberFormat="1" applyBorder="1">
      <alignment/>
      <protection/>
    </xf>
    <xf numFmtId="176" fontId="11" fillId="0" borderId="28" xfId="61" applyFont="1" applyBorder="1">
      <alignment/>
      <protection/>
    </xf>
    <xf numFmtId="176" fontId="11" fillId="0" borderId="29" xfId="61" applyFont="1" applyBorder="1">
      <alignment/>
      <protection/>
    </xf>
    <xf numFmtId="176" fontId="11" fillId="0" borderId="30" xfId="61" applyFont="1" applyBorder="1">
      <alignment/>
      <protection/>
    </xf>
    <xf numFmtId="2" fontId="0" fillId="0" borderId="0" xfId="61" applyNumberFormat="1">
      <alignment/>
      <protection/>
    </xf>
    <xf numFmtId="1" fontId="0" fillId="0" borderId="13" xfId="61" applyNumberFormat="1" applyBorder="1">
      <alignment/>
      <protection/>
    </xf>
    <xf numFmtId="1" fontId="0" fillId="0" borderId="14" xfId="61" applyNumberFormat="1" applyBorder="1">
      <alignment/>
      <protection/>
    </xf>
    <xf numFmtId="1" fontId="0" fillId="0" borderId="15" xfId="61" applyNumberFormat="1" applyBorder="1">
      <alignment/>
      <protection/>
    </xf>
    <xf numFmtId="1" fontId="0" fillId="0" borderId="28" xfId="61" applyNumberFormat="1" applyBorder="1">
      <alignment/>
      <protection/>
    </xf>
    <xf numFmtId="1" fontId="0" fillId="0" borderId="29" xfId="61" applyNumberFormat="1" applyBorder="1">
      <alignment/>
      <protection/>
    </xf>
    <xf numFmtId="1" fontId="0" fillId="0" borderId="30" xfId="61" applyNumberFormat="1" applyBorder="1">
      <alignment/>
      <protection/>
    </xf>
    <xf numFmtId="1" fontId="0" fillId="0" borderId="25" xfId="61" applyNumberFormat="1" applyBorder="1">
      <alignment/>
      <protection/>
    </xf>
    <xf numFmtId="1" fontId="0" fillId="0" borderId="26" xfId="61" applyNumberFormat="1" applyBorder="1">
      <alignment/>
      <protection/>
    </xf>
    <xf numFmtId="1" fontId="0" fillId="0" borderId="27" xfId="61" applyNumberFormat="1" applyBorder="1">
      <alignment/>
      <protection/>
    </xf>
    <xf numFmtId="176" fontId="0" fillId="0" borderId="0" xfId="61" applyAlignment="1">
      <alignment horizontal="right"/>
      <protection/>
    </xf>
    <xf numFmtId="176" fontId="9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6" fillId="0" borderId="13" xfId="62" applyFont="1" applyBorder="1" applyAlignment="1">
      <alignment horizontal="center"/>
      <protection/>
    </xf>
    <xf numFmtId="176" fontId="6" fillId="0" borderId="14" xfId="62" applyFont="1" applyBorder="1" applyAlignment="1">
      <alignment horizontal="center"/>
      <protection/>
    </xf>
    <xf numFmtId="176" fontId="6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176" fontId="11" fillId="0" borderId="19" xfId="62" applyFont="1" applyBorder="1">
      <alignment/>
      <protection/>
    </xf>
    <xf numFmtId="176" fontId="11" fillId="0" borderId="20" xfId="62" applyFont="1" applyBorder="1">
      <alignment/>
      <protection/>
    </xf>
    <xf numFmtId="176" fontId="11" fillId="0" borderId="21" xfId="62" applyFont="1" applyBorder="1">
      <alignment/>
      <protection/>
    </xf>
    <xf numFmtId="0" fontId="0" fillId="0" borderId="22" xfId="62" applyNumberFormat="1" applyBorder="1">
      <alignment/>
      <protection/>
    </xf>
    <xf numFmtId="176" fontId="11" fillId="0" borderId="22" xfId="62" applyFont="1" applyBorder="1">
      <alignment/>
      <protection/>
    </xf>
    <xf numFmtId="176" fontId="11" fillId="0" borderId="23" xfId="62" applyFont="1" applyBorder="1">
      <alignment/>
      <protection/>
    </xf>
    <xf numFmtId="176" fontId="11" fillId="0" borderId="24" xfId="62" applyFont="1" applyBorder="1">
      <alignment/>
      <protection/>
    </xf>
    <xf numFmtId="0" fontId="0" fillId="0" borderId="25" xfId="62" applyNumberFormat="1" applyBorder="1">
      <alignment/>
      <protection/>
    </xf>
    <xf numFmtId="176" fontId="11" fillId="0" borderId="25" xfId="62" applyFont="1" applyBorder="1">
      <alignment/>
      <protection/>
    </xf>
    <xf numFmtId="176" fontId="11" fillId="0" borderId="26" xfId="62" applyFont="1" applyBorder="1">
      <alignment/>
      <protection/>
    </xf>
    <xf numFmtId="176" fontId="11" fillId="0" borderId="27" xfId="62" applyFont="1" applyBorder="1">
      <alignment/>
      <protection/>
    </xf>
    <xf numFmtId="0" fontId="0" fillId="0" borderId="28" xfId="62" applyNumberFormat="1" applyBorder="1">
      <alignment/>
      <protection/>
    </xf>
    <xf numFmtId="1" fontId="0" fillId="0" borderId="13" xfId="62" applyNumberFormat="1" applyBorder="1">
      <alignment/>
      <protection/>
    </xf>
    <xf numFmtId="1" fontId="0" fillId="0" borderId="14" xfId="62" applyNumberFormat="1" applyBorder="1">
      <alignment/>
      <protection/>
    </xf>
    <xf numFmtId="1" fontId="0" fillId="0" borderId="15" xfId="62" applyNumberFormat="1" applyBorder="1">
      <alignment/>
      <protection/>
    </xf>
    <xf numFmtId="1" fontId="0" fillId="0" borderId="25" xfId="62" applyNumberFormat="1" applyBorder="1">
      <alignment/>
      <protection/>
    </xf>
    <xf numFmtId="1" fontId="0" fillId="0" borderId="26" xfId="62" applyNumberFormat="1" applyBorder="1">
      <alignment/>
      <protection/>
    </xf>
    <xf numFmtId="1" fontId="0" fillId="0" borderId="27" xfId="62" applyNumberFormat="1" applyBorder="1">
      <alignment/>
      <protection/>
    </xf>
    <xf numFmtId="176" fontId="0" fillId="0" borderId="0" xfId="62" applyAlignment="1">
      <alignment horizontal="right"/>
      <protection/>
    </xf>
    <xf numFmtId="176" fontId="11" fillId="0" borderId="0" xfId="0" applyNumberFormat="1" applyFont="1" applyAlignment="1">
      <alignment/>
    </xf>
    <xf numFmtId="20" fontId="11" fillId="0" borderId="0" xfId="0" applyNumberFormat="1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Alignment="1" quotePrefix="1">
      <alignment horizontal="left"/>
      <protection/>
    </xf>
    <xf numFmtId="0" fontId="12" fillId="0" borderId="0" xfId="62" applyNumberFormat="1" applyFont="1" applyAlignment="1">
      <alignment horizontal="left"/>
      <protection/>
    </xf>
    <xf numFmtId="176" fontId="12" fillId="0" borderId="0" xfId="61" applyFont="1" applyAlignment="1" quotePrefix="1">
      <alignment horizontal="left"/>
      <protection/>
    </xf>
    <xf numFmtId="0" fontId="12" fillId="0" borderId="0" xfId="61" applyNumberFormat="1" applyFont="1" applyAlignment="1">
      <alignment horizontal="left"/>
      <protection/>
    </xf>
    <xf numFmtId="176" fontId="12" fillId="0" borderId="0" xfId="63" applyFont="1" applyAlignment="1" quotePrefix="1">
      <alignment horizontal="left"/>
      <protection/>
    </xf>
    <xf numFmtId="0" fontId="12" fillId="0" borderId="0" xfId="63" applyNumberFormat="1" applyFont="1" applyAlignment="1">
      <alignment horizontal="left"/>
      <protection/>
    </xf>
    <xf numFmtId="176" fontId="14" fillId="33" borderId="33" xfId="63" applyFont="1" applyFill="1" applyBorder="1" applyAlignment="1">
      <alignment horizontal="distributed"/>
      <protection/>
    </xf>
    <xf numFmtId="176" fontId="15" fillId="33" borderId="33" xfId="63" applyFont="1" applyFill="1" applyBorder="1">
      <alignment/>
      <protection/>
    </xf>
    <xf numFmtId="176" fontId="15" fillId="33" borderId="34" xfId="63" applyFont="1" applyFill="1" applyBorder="1">
      <alignment/>
      <protection/>
    </xf>
    <xf numFmtId="176" fontId="15" fillId="33" borderId="35" xfId="63" applyFont="1" applyFill="1" applyBorder="1">
      <alignment/>
      <protection/>
    </xf>
    <xf numFmtId="176" fontId="7" fillId="34" borderId="10" xfId="63" applyFont="1" applyFill="1" applyBorder="1" applyAlignment="1">
      <alignment horizontal="distributed"/>
      <protection/>
    </xf>
    <xf numFmtId="176" fontId="16" fillId="34" borderId="10" xfId="63" applyFont="1" applyFill="1" applyBorder="1">
      <alignment/>
      <protection/>
    </xf>
    <xf numFmtId="176" fontId="16" fillId="34" borderId="11" xfId="63" applyFont="1" applyFill="1" applyBorder="1">
      <alignment/>
      <protection/>
    </xf>
    <xf numFmtId="176" fontId="16" fillId="34" borderId="12" xfId="63" applyFont="1" applyFill="1" applyBorder="1">
      <alignment/>
      <protection/>
    </xf>
    <xf numFmtId="176" fontId="17" fillId="34" borderId="10" xfId="61" applyFont="1" applyFill="1" applyBorder="1">
      <alignment/>
      <protection/>
    </xf>
    <xf numFmtId="176" fontId="17" fillId="34" borderId="11" xfId="61" applyFont="1" applyFill="1" applyBorder="1">
      <alignment/>
      <protection/>
    </xf>
    <xf numFmtId="176" fontId="17" fillId="34" borderId="12" xfId="61" applyFont="1" applyFill="1" applyBorder="1">
      <alignment/>
      <protection/>
    </xf>
    <xf numFmtId="176" fontId="15" fillId="33" borderId="16" xfId="61" applyFont="1" applyFill="1" applyBorder="1">
      <alignment/>
      <protection/>
    </xf>
    <xf numFmtId="176" fontId="15" fillId="33" borderId="17" xfId="61" applyFont="1" applyFill="1" applyBorder="1">
      <alignment/>
      <protection/>
    </xf>
    <xf numFmtId="176" fontId="15" fillId="33" borderId="18" xfId="61" applyFont="1" applyFill="1" applyBorder="1">
      <alignment/>
      <protection/>
    </xf>
    <xf numFmtId="176" fontId="17" fillId="34" borderId="10" xfId="62" applyFont="1" applyFill="1" applyBorder="1">
      <alignment/>
      <protection/>
    </xf>
    <xf numFmtId="176" fontId="17" fillId="34" borderId="11" xfId="62" applyFont="1" applyFill="1" applyBorder="1">
      <alignment/>
      <protection/>
    </xf>
    <xf numFmtId="176" fontId="17" fillId="34" borderId="12" xfId="62" applyFont="1" applyFill="1" applyBorder="1">
      <alignment/>
      <protection/>
    </xf>
    <xf numFmtId="176" fontId="15" fillId="33" borderId="33" xfId="62" applyFont="1" applyFill="1" applyBorder="1">
      <alignment/>
      <protection/>
    </xf>
    <xf numFmtId="176" fontId="15" fillId="33" borderId="34" xfId="62" applyFont="1" applyFill="1" applyBorder="1">
      <alignment/>
      <protection/>
    </xf>
    <xf numFmtId="176" fontId="15" fillId="33" borderId="35" xfId="62" applyFont="1" applyFill="1" applyBorder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76" fontId="11" fillId="34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5" fillId="35" borderId="37" xfId="0" applyFont="1" applyFill="1" applyBorder="1" applyAlignment="1">
      <alignment horizontal="center"/>
    </xf>
    <xf numFmtId="176" fontId="11" fillId="3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4" borderId="3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36" borderId="36" xfId="0" applyFont="1" applyFill="1" applyBorder="1" applyAlignment="1">
      <alignment horizontal="center"/>
    </xf>
    <xf numFmtId="176" fontId="22" fillId="37" borderId="10" xfId="61" applyFont="1" applyFill="1" applyBorder="1">
      <alignment/>
      <protection/>
    </xf>
    <xf numFmtId="176" fontId="22" fillId="37" borderId="11" xfId="61" applyFont="1" applyFill="1" applyBorder="1">
      <alignment/>
      <protection/>
    </xf>
    <xf numFmtId="176" fontId="22" fillId="37" borderId="12" xfId="61" applyFont="1" applyFill="1" applyBorder="1">
      <alignment/>
      <protection/>
    </xf>
    <xf numFmtId="176" fontId="7" fillId="34" borderId="10" xfId="61" applyFont="1" applyFill="1" applyBorder="1" applyAlignment="1">
      <alignment horizontal="distributed"/>
      <protection/>
    </xf>
    <xf numFmtId="176" fontId="14" fillId="37" borderId="10" xfId="61" applyFont="1" applyFill="1" applyBorder="1" applyAlignment="1">
      <alignment horizontal="distributed"/>
      <protection/>
    </xf>
    <xf numFmtId="176" fontId="0" fillId="0" borderId="19" xfId="61" applyBorder="1" applyAlignment="1">
      <alignment horizontal="distributed"/>
      <protection/>
    </xf>
    <xf numFmtId="176" fontId="0" fillId="0" borderId="22" xfId="61" applyBorder="1" applyAlignment="1">
      <alignment horizontal="distributed"/>
      <protection/>
    </xf>
    <xf numFmtId="176" fontId="0" fillId="0" borderId="25" xfId="61" applyBorder="1" applyAlignment="1">
      <alignment horizontal="distributed"/>
      <protection/>
    </xf>
    <xf numFmtId="176" fontId="0" fillId="0" borderId="13" xfId="61" applyBorder="1" applyAlignment="1">
      <alignment horizontal="distributed"/>
      <protection/>
    </xf>
    <xf numFmtId="176" fontId="0" fillId="0" borderId="28" xfId="61" applyBorder="1" applyAlignment="1">
      <alignment horizontal="distributed"/>
      <protection/>
    </xf>
    <xf numFmtId="176" fontId="14" fillId="33" borderId="16" xfId="61" applyFont="1" applyFill="1" applyBorder="1" applyAlignment="1">
      <alignment horizontal="distributed"/>
      <protection/>
    </xf>
    <xf numFmtId="176" fontId="22" fillId="33" borderId="10" xfId="62" applyFont="1" applyFill="1" applyBorder="1">
      <alignment/>
      <protection/>
    </xf>
    <xf numFmtId="176" fontId="22" fillId="33" borderId="11" xfId="62" applyFont="1" applyFill="1" applyBorder="1">
      <alignment/>
      <protection/>
    </xf>
    <xf numFmtId="176" fontId="22" fillId="33" borderId="12" xfId="62" applyFont="1" applyFill="1" applyBorder="1">
      <alignment/>
      <protection/>
    </xf>
    <xf numFmtId="176" fontId="7" fillId="34" borderId="10" xfId="62" applyFont="1" applyFill="1" applyBorder="1" applyAlignment="1">
      <alignment horizontal="distributed"/>
      <protection/>
    </xf>
    <xf numFmtId="176" fontId="14" fillId="33" borderId="10" xfId="62" applyFont="1" applyFill="1" applyBorder="1" applyAlignment="1">
      <alignment horizontal="distributed"/>
      <protection/>
    </xf>
    <xf numFmtId="176" fontId="0" fillId="0" borderId="19" xfId="62" applyBorder="1" applyAlignment="1">
      <alignment horizontal="distributed"/>
      <protection/>
    </xf>
    <xf numFmtId="176" fontId="0" fillId="0" borderId="22" xfId="62" applyBorder="1" applyAlignment="1">
      <alignment horizontal="distributed"/>
      <protection/>
    </xf>
    <xf numFmtId="176" fontId="0" fillId="0" borderId="25" xfId="62" applyBorder="1" applyAlignment="1">
      <alignment horizontal="distributed"/>
      <protection/>
    </xf>
    <xf numFmtId="176" fontId="0" fillId="0" borderId="13" xfId="62" applyBorder="1" applyAlignment="1">
      <alignment horizontal="distributed"/>
      <protection/>
    </xf>
    <xf numFmtId="176" fontId="14" fillId="33" borderId="33" xfId="62" applyFont="1" applyFill="1" applyBorder="1" applyAlignment="1">
      <alignment horizontal="distributed"/>
      <protection/>
    </xf>
    <xf numFmtId="179" fontId="11" fillId="0" borderId="0" xfId="0" applyNumberFormat="1" applyFont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Alignment="1">
      <alignment/>
    </xf>
    <xf numFmtId="0" fontId="8" fillId="0" borderId="29" xfId="0" applyFont="1" applyBorder="1" applyAlignment="1">
      <alignment/>
    </xf>
    <xf numFmtId="0" fontId="8" fillId="0" borderId="26" xfId="0" applyFont="1" applyBorder="1" applyAlignment="1">
      <alignment/>
    </xf>
    <xf numFmtId="20" fontId="11" fillId="0" borderId="27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176" fontId="25" fillId="0" borderId="0" xfId="60" applyNumberFormat="1" applyFont="1" applyAlignment="1">
      <alignment shrinkToFit="1"/>
    </xf>
    <xf numFmtId="0" fontId="25" fillId="0" borderId="0" xfId="60" applyFont="1" applyAlignment="1">
      <alignment shrinkToFit="1"/>
    </xf>
    <xf numFmtId="176" fontId="25" fillId="0" borderId="38" xfId="60" applyNumberFormat="1" applyFont="1" applyBorder="1" applyAlignment="1">
      <alignment shrinkToFit="1"/>
    </xf>
    <xf numFmtId="176" fontId="24" fillId="0" borderId="38" xfId="60" applyNumberFormat="1" applyFont="1" applyBorder="1" applyAlignment="1">
      <alignment shrinkToFit="1"/>
    </xf>
    <xf numFmtId="176" fontId="24" fillId="0" borderId="0" xfId="60" applyNumberFormat="1" applyFont="1" applyAlignment="1">
      <alignment shrinkToFit="1"/>
    </xf>
    <xf numFmtId="20" fontId="24" fillId="0" borderId="0" xfId="60" applyNumberFormat="1" applyFont="1" applyAlignment="1">
      <alignment horizontal="center" shrinkToFit="1"/>
    </xf>
    <xf numFmtId="20" fontId="24" fillId="0" borderId="38" xfId="60" applyNumberFormat="1" applyFont="1" applyBorder="1" applyAlignment="1">
      <alignment horizontal="center" shrinkToFit="1"/>
    </xf>
    <xf numFmtId="179" fontId="24" fillId="0" borderId="0" xfId="60" applyNumberFormat="1" applyFont="1" applyAlignment="1">
      <alignment horizontal="center" shrinkToFit="1"/>
    </xf>
    <xf numFmtId="179" fontId="24" fillId="0" borderId="38" xfId="60" applyNumberFormat="1" applyFont="1" applyBorder="1" applyAlignment="1">
      <alignment horizontal="center" shrinkToFit="1"/>
    </xf>
    <xf numFmtId="20" fontId="24" fillId="0" borderId="30" xfId="60" applyNumberFormat="1" applyFont="1" applyBorder="1" applyAlignment="1">
      <alignment horizontal="center" shrinkToFit="1"/>
    </xf>
    <xf numFmtId="179" fontId="24" fillId="0" borderId="30" xfId="60" applyNumberFormat="1" applyFont="1" applyBorder="1" applyAlignment="1">
      <alignment horizontal="center" shrinkToFit="1"/>
    </xf>
    <xf numFmtId="178" fontId="24" fillId="0" borderId="0" xfId="60" applyNumberFormat="1" applyFont="1" applyAlignment="1">
      <alignment shrinkToFit="1"/>
    </xf>
    <xf numFmtId="20" fontId="24" fillId="0" borderId="0" xfId="60" applyNumberFormat="1" applyFont="1" applyAlignment="1">
      <alignment shrinkToFit="1"/>
    </xf>
    <xf numFmtId="178" fontId="24" fillId="0" borderId="39" xfId="60" applyNumberFormat="1" applyFont="1" applyBorder="1" applyAlignment="1">
      <alignment shrinkToFit="1"/>
    </xf>
    <xf numFmtId="20" fontId="24" fillId="0" borderId="39" xfId="60" applyNumberFormat="1" applyFont="1" applyBorder="1" applyAlignment="1">
      <alignment shrinkToFit="1"/>
    </xf>
    <xf numFmtId="0" fontId="11" fillId="0" borderId="29" xfId="0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9" fontId="24" fillId="0" borderId="30" xfId="6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20" fontId="24" fillId="0" borderId="30" xfId="60" applyNumberFormat="1" applyFont="1" applyFill="1" applyBorder="1" applyAlignment="1">
      <alignment horizontal="center" shrinkToFit="1"/>
    </xf>
    <xf numFmtId="179" fontId="11" fillId="0" borderId="30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20" fontId="24" fillId="0" borderId="30" xfId="60" applyNumberFormat="1" applyFont="1" applyFill="1" applyBorder="1" applyAlignment="1">
      <alignment shrinkToFit="1"/>
    </xf>
    <xf numFmtId="20" fontId="24" fillId="0" borderId="27" xfId="60" applyNumberFormat="1" applyFont="1" applyFill="1" applyBorder="1" applyAlignment="1">
      <alignment horizontal="center" shrinkToFit="1"/>
    </xf>
    <xf numFmtId="0" fontId="11" fillId="0" borderId="30" xfId="0" applyFont="1" applyFill="1" applyBorder="1" applyAlignment="1">
      <alignment horizontal="center"/>
    </xf>
    <xf numFmtId="176" fontId="0" fillId="0" borderId="0" xfId="63" applyFont="1" applyAlignment="1" quotePrefix="1">
      <alignment horizontal="left"/>
      <protection/>
    </xf>
    <xf numFmtId="176" fontId="0" fillId="0" borderId="0" xfId="62" applyFont="1" applyAlignment="1" quotePrefix="1">
      <alignment horizontal="left"/>
      <protection/>
    </xf>
    <xf numFmtId="176" fontId="0" fillId="0" borderId="0" xfId="61" applyFont="1" applyAlignment="1" quotePrefix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0</xdr:col>
      <xdr:colOff>504825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1</xdr:row>
      <xdr:rowOff>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8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v>2019</v>
      </c>
      <c r="AA1" t="s">
        <v>1</v>
      </c>
      <c r="AB1" s="179">
        <v>1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1.2</v>
      </c>
      <c r="C3" s="214">
        <v>0.4</v>
      </c>
      <c r="D3" s="214">
        <v>-0.2</v>
      </c>
      <c r="E3" s="214">
        <v>-0.3</v>
      </c>
      <c r="F3" s="214">
        <v>0</v>
      </c>
      <c r="G3" s="214">
        <v>0.1</v>
      </c>
      <c r="H3" s="214">
        <v>-0.1</v>
      </c>
      <c r="I3" s="214">
        <v>3.4</v>
      </c>
      <c r="J3" s="214">
        <v>5.2</v>
      </c>
      <c r="K3" s="214">
        <v>7.7</v>
      </c>
      <c r="L3" s="214">
        <v>8</v>
      </c>
      <c r="M3" s="214">
        <v>8.6</v>
      </c>
      <c r="N3" s="214">
        <v>9.6</v>
      </c>
      <c r="O3" s="214">
        <v>9.6</v>
      </c>
      <c r="P3" s="214">
        <v>9.7</v>
      </c>
      <c r="Q3" s="214">
        <v>8.4</v>
      </c>
      <c r="R3" s="214">
        <v>5.3</v>
      </c>
      <c r="S3" s="214">
        <v>4.6</v>
      </c>
      <c r="T3" s="214">
        <v>3.1</v>
      </c>
      <c r="U3" s="214">
        <v>3.4</v>
      </c>
      <c r="V3" s="214">
        <v>2.6</v>
      </c>
      <c r="W3" s="214">
        <v>2.6</v>
      </c>
      <c r="X3" s="214">
        <v>3</v>
      </c>
      <c r="Y3" s="214">
        <v>2.3</v>
      </c>
      <c r="Z3" s="167">
        <f>AVERAGE(B3:Y3)</f>
        <v>4.091666666666666</v>
      </c>
      <c r="AA3" s="218">
        <v>10.3</v>
      </c>
      <c r="AB3" s="219" t="s">
        <v>61</v>
      </c>
      <c r="AC3" s="1">
        <v>1</v>
      </c>
      <c r="AD3" s="218">
        <v>-0.7</v>
      </c>
      <c r="AE3" s="221" t="s">
        <v>91</v>
      </c>
    </row>
    <row r="4" spans="1:31" ht="11.25" customHeight="1">
      <c r="A4" s="168">
        <v>2</v>
      </c>
      <c r="B4" s="214">
        <v>3.2</v>
      </c>
      <c r="C4" s="214">
        <v>3.3</v>
      </c>
      <c r="D4" s="214">
        <v>3.5</v>
      </c>
      <c r="E4" s="214">
        <v>4.9</v>
      </c>
      <c r="F4" s="214">
        <v>4.5</v>
      </c>
      <c r="G4" s="214">
        <v>4.1</v>
      </c>
      <c r="H4" s="214">
        <v>4</v>
      </c>
      <c r="I4" s="214">
        <v>4.9</v>
      </c>
      <c r="J4" s="214">
        <v>8.2</v>
      </c>
      <c r="K4" s="214">
        <v>8.8</v>
      </c>
      <c r="L4" s="214">
        <v>9.5</v>
      </c>
      <c r="M4" s="214">
        <v>10.3</v>
      </c>
      <c r="N4" s="214">
        <v>10.8</v>
      </c>
      <c r="O4" s="214">
        <v>10.6</v>
      </c>
      <c r="P4" s="214">
        <v>9.8</v>
      </c>
      <c r="Q4" s="214">
        <v>7.9</v>
      </c>
      <c r="R4" s="214">
        <v>6</v>
      </c>
      <c r="S4" s="215">
        <v>4.8</v>
      </c>
      <c r="T4" s="214">
        <v>4.4</v>
      </c>
      <c r="U4" s="214">
        <v>4</v>
      </c>
      <c r="V4" s="214">
        <v>3.4</v>
      </c>
      <c r="W4" s="214">
        <v>3</v>
      </c>
      <c r="X4" s="214">
        <v>3.4</v>
      </c>
      <c r="Y4" s="214">
        <v>3.2</v>
      </c>
      <c r="Z4" s="167">
        <f aca="true" t="shared" si="0" ref="Z4:Z19">AVERAGE(B4:Y4)</f>
        <v>5.854166666666665</v>
      </c>
      <c r="AA4" s="218">
        <v>11.3</v>
      </c>
      <c r="AB4" s="219" t="s">
        <v>62</v>
      </c>
      <c r="AC4" s="1">
        <v>2</v>
      </c>
      <c r="AD4" s="218">
        <v>2.2</v>
      </c>
      <c r="AE4" s="221" t="s">
        <v>92</v>
      </c>
    </row>
    <row r="5" spans="1:31" ht="11.25" customHeight="1">
      <c r="A5" s="168">
        <v>3</v>
      </c>
      <c r="B5" s="214">
        <v>2.6</v>
      </c>
      <c r="C5" s="214">
        <v>3.1</v>
      </c>
      <c r="D5" s="214">
        <v>1.3</v>
      </c>
      <c r="E5" s="214">
        <v>0.6</v>
      </c>
      <c r="F5" s="214">
        <v>0.2</v>
      </c>
      <c r="G5" s="214">
        <v>-0.4</v>
      </c>
      <c r="H5" s="214">
        <v>1.7</v>
      </c>
      <c r="I5" s="214">
        <v>4.3</v>
      </c>
      <c r="J5" s="214">
        <v>6.5</v>
      </c>
      <c r="K5" s="214">
        <v>7.2</v>
      </c>
      <c r="L5" s="214">
        <v>8.2</v>
      </c>
      <c r="M5" s="214">
        <v>7.3</v>
      </c>
      <c r="N5" s="214">
        <v>8.5</v>
      </c>
      <c r="O5" s="214">
        <v>8.9</v>
      </c>
      <c r="P5" s="214">
        <v>7.4</v>
      </c>
      <c r="Q5" s="214">
        <v>5.6</v>
      </c>
      <c r="R5" s="214">
        <v>4.4</v>
      </c>
      <c r="S5" s="214">
        <v>2.9</v>
      </c>
      <c r="T5" s="214">
        <v>0.9</v>
      </c>
      <c r="U5" s="214">
        <v>-0.1</v>
      </c>
      <c r="V5" s="214">
        <v>0</v>
      </c>
      <c r="W5" s="214">
        <v>-0.8</v>
      </c>
      <c r="X5" s="214">
        <v>-0.9</v>
      </c>
      <c r="Y5" s="214">
        <v>-1.1</v>
      </c>
      <c r="Z5" s="167">
        <f t="shared" si="0"/>
        <v>3.2625000000000006</v>
      </c>
      <c r="AA5" s="218">
        <v>9.4</v>
      </c>
      <c r="AB5" s="219" t="s">
        <v>63</v>
      </c>
      <c r="AC5" s="1">
        <v>3</v>
      </c>
      <c r="AD5" s="218">
        <v>-1.4</v>
      </c>
      <c r="AE5" s="221" t="s">
        <v>93</v>
      </c>
    </row>
    <row r="6" spans="1:31" ht="11.25" customHeight="1">
      <c r="A6" s="168">
        <v>4</v>
      </c>
      <c r="B6" s="214">
        <v>-0.7</v>
      </c>
      <c r="C6" s="214">
        <v>-1.2</v>
      </c>
      <c r="D6" s="214">
        <v>-0.7</v>
      </c>
      <c r="E6" s="214">
        <v>-0.3</v>
      </c>
      <c r="F6" s="214">
        <v>-0.8</v>
      </c>
      <c r="G6" s="214">
        <v>-0.7</v>
      </c>
      <c r="H6" s="214">
        <v>-0.5</v>
      </c>
      <c r="I6" s="214">
        <v>3</v>
      </c>
      <c r="J6" s="214">
        <v>5.5</v>
      </c>
      <c r="K6" s="214">
        <v>6.3</v>
      </c>
      <c r="L6" s="214">
        <v>7.1</v>
      </c>
      <c r="M6" s="214">
        <v>8.3</v>
      </c>
      <c r="N6" s="214">
        <v>9.2</v>
      </c>
      <c r="O6" s="214">
        <v>9.1</v>
      </c>
      <c r="P6" s="214">
        <v>8.9</v>
      </c>
      <c r="Q6" s="214">
        <v>7.9</v>
      </c>
      <c r="R6" s="214">
        <v>4.8</v>
      </c>
      <c r="S6" s="214">
        <v>4.2</v>
      </c>
      <c r="T6" s="214">
        <v>4.1</v>
      </c>
      <c r="U6" s="214">
        <v>4.7</v>
      </c>
      <c r="V6" s="214">
        <v>3.2</v>
      </c>
      <c r="W6" s="214">
        <v>3.2</v>
      </c>
      <c r="X6" s="214">
        <v>3.4</v>
      </c>
      <c r="Y6" s="214">
        <v>4.5</v>
      </c>
      <c r="Z6" s="167">
        <f t="shared" si="0"/>
        <v>3.8541666666666674</v>
      </c>
      <c r="AA6" s="218">
        <v>9.6</v>
      </c>
      <c r="AB6" s="219" t="s">
        <v>64</v>
      </c>
      <c r="AC6" s="1">
        <v>4</v>
      </c>
      <c r="AD6" s="218">
        <v>-1.6</v>
      </c>
      <c r="AE6" s="221" t="s">
        <v>94</v>
      </c>
    </row>
    <row r="7" spans="1:31" ht="11.25" customHeight="1">
      <c r="A7" s="168">
        <v>5</v>
      </c>
      <c r="B7" s="214">
        <v>3.7</v>
      </c>
      <c r="C7" s="214">
        <v>2.7</v>
      </c>
      <c r="D7" s="214">
        <v>2.4</v>
      </c>
      <c r="E7" s="214">
        <v>1.8</v>
      </c>
      <c r="F7" s="214">
        <v>7</v>
      </c>
      <c r="G7" s="214">
        <v>6.3</v>
      </c>
      <c r="H7" s="214">
        <v>7</v>
      </c>
      <c r="I7" s="214">
        <v>8.6</v>
      </c>
      <c r="J7" s="214">
        <v>10.1</v>
      </c>
      <c r="K7" s="214">
        <v>12</v>
      </c>
      <c r="L7" s="214">
        <v>12.6</v>
      </c>
      <c r="M7" s="214">
        <v>12.3</v>
      </c>
      <c r="N7" s="214">
        <v>12.6</v>
      </c>
      <c r="O7" s="214">
        <v>12.2</v>
      </c>
      <c r="P7" s="214">
        <v>12.2</v>
      </c>
      <c r="Q7" s="214">
        <v>10.9</v>
      </c>
      <c r="R7" s="214">
        <v>8.8</v>
      </c>
      <c r="S7" s="214">
        <v>7.6</v>
      </c>
      <c r="T7" s="214">
        <v>5.8</v>
      </c>
      <c r="U7" s="214">
        <v>5.6</v>
      </c>
      <c r="V7" s="214">
        <v>5.1</v>
      </c>
      <c r="W7" s="214">
        <v>5</v>
      </c>
      <c r="X7" s="214">
        <v>4.4</v>
      </c>
      <c r="Y7" s="214">
        <v>4.3</v>
      </c>
      <c r="Z7" s="167">
        <f t="shared" si="0"/>
        <v>7.541666666666668</v>
      </c>
      <c r="AA7" s="218">
        <v>13.6</v>
      </c>
      <c r="AB7" s="219" t="s">
        <v>65</v>
      </c>
      <c r="AC7" s="1">
        <v>5</v>
      </c>
      <c r="AD7" s="218">
        <v>1.7</v>
      </c>
      <c r="AE7" s="221" t="s">
        <v>95</v>
      </c>
    </row>
    <row r="8" spans="1:31" ht="11.25" customHeight="1">
      <c r="A8" s="168">
        <v>6</v>
      </c>
      <c r="B8" s="214">
        <v>3.9</v>
      </c>
      <c r="C8" s="214">
        <v>2.6</v>
      </c>
      <c r="D8" s="214">
        <v>2</v>
      </c>
      <c r="E8" s="214">
        <v>1.9</v>
      </c>
      <c r="F8" s="214">
        <v>1.8</v>
      </c>
      <c r="G8" s="214">
        <v>1.3</v>
      </c>
      <c r="H8" s="214">
        <v>1.8</v>
      </c>
      <c r="I8" s="214">
        <v>3.4</v>
      </c>
      <c r="J8" s="214">
        <v>4.3</v>
      </c>
      <c r="K8" s="214">
        <v>5.5</v>
      </c>
      <c r="L8" s="214">
        <v>5.9</v>
      </c>
      <c r="M8" s="214">
        <v>6.3</v>
      </c>
      <c r="N8" s="214">
        <v>7.4</v>
      </c>
      <c r="O8" s="214">
        <v>7.7</v>
      </c>
      <c r="P8" s="214">
        <v>6.8</v>
      </c>
      <c r="Q8" s="214">
        <v>5.9</v>
      </c>
      <c r="R8" s="214">
        <v>5</v>
      </c>
      <c r="S8" s="214">
        <v>4.4</v>
      </c>
      <c r="T8" s="214">
        <v>3.9</v>
      </c>
      <c r="U8" s="214">
        <v>3.4</v>
      </c>
      <c r="V8" s="214">
        <v>2.9</v>
      </c>
      <c r="W8" s="214">
        <v>1.5</v>
      </c>
      <c r="X8" s="214">
        <v>0.5</v>
      </c>
      <c r="Y8" s="214">
        <v>1.2</v>
      </c>
      <c r="Z8" s="167">
        <f t="shared" si="0"/>
        <v>3.8041666666666676</v>
      </c>
      <c r="AA8" s="218">
        <v>8.8</v>
      </c>
      <c r="AB8" s="219" t="s">
        <v>66</v>
      </c>
      <c r="AC8" s="1">
        <v>6</v>
      </c>
      <c r="AD8" s="218">
        <v>0.5</v>
      </c>
      <c r="AE8" s="221" t="s">
        <v>96</v>
      </c>
    </row>
    <row r="9" spans="1:31" ht="11.25" customHeight="1">
      <c r="A9" s="168">
        <v>7</v>
      </c>
      <c r="B9" s="214">
        <v>0.4</v>
      </c>
      <c r="C9" s="214">
        <v>1.2</v>
      </c>
      <c r="D9" s="214">
        <v>0.9</v>
      </c>
      <c r="E9" s="214">
        <v>0.5</v>
      </c>
      <c r="F9" s="214">
        <v>-0.1</v>
      </c>
      <c r="G9" s="214">
        <v>0.1</v>
      </c>
      <c r="H9" s="214">
        <v>0.7</v>
      </c>
      <c r="I9" s="214">
        <v>2.4</v>
      </c>
      <c r="J9" s="214">
        <v>6</v>
      </c>
      <c r="K9" s="214">
        <v>7.5</v>
      </c>
      <c r="L9" s="214">
        <v>8.5</v>
      </c>
      <c r="M9" s="214">
        <v>8.7</v>
      </c>
      <c r="N9" s="214">
        <v>9.7</v>
      </c>
      <c r="O9" s="214">
        <v>10.1</v>
      </c>
      <c r="P9" s="214">
        <v>9.6</v>
      </c>
      <c r="Q9" s="214">
        <v>7.7</v>
      </c>
      <c r="R9" s="214">
        <v>6.1</v>
      </c>
      <c r="S9" s="214">
        <v>5</v>
      </c>
      <c r="T9" s="214">
        <v>5.1</v>
      </c>
      <c r="U9" s="214">
        <v>5</v>
      </c>
      <c r="V9" s="214">
        <v>4.4</v>
      </c>
      <c r="W9" s="214">
        <v>2.3</v>
      </c>
      <c r="X9" s="214">
        <v>2</v>
      </c>
      <c r="Y9" s="214">
        <v>1.5</v>
      </c>
      <c r="Z9" s="167">
        <f t="shared" si="0"/>
        <v>4.3875</v>
      </c>
      <c r="AA9" s="218">
        <v>10.7</v>
      </c>
      <c r="AB9" s="219" t="s">
        <v>67</v>
      </c>
      <c r="AC9" s="1">
        <v>7</v>
      </c>
      <c r="AD9" s="218">
        <v>-0.4</v>
      </c>
      <c r="AE9" s="221" t="s">
        <v>97</v>
      </c>
    </row>
    <row r="10" spans="1:31" ht="11.25" customHeight="1">
      <c r="A10" s="168">
        <v>8</v>
      </c>
      <c r="B10" s="214">
        <v>1.4</v>
      </c>
      <c r="C10" s="214">
        <v>1.4</v>
      </c>
      <c r="D10" s="214">
        <v>1.5</v>
      </c>
      <c r="E10" s="214">
        <v>1.3</v>
      </c>
      <c r="F10" s="214">
        <v>0.8</v>
      </c>
      <c r="G10" s="214">
        <v>0.6</v>
      </c>
      <c r="H10" s="214">
        <v>0.5</v>
      </c>
      <c r="I10" s="214">
        <v>4</v>
      </c>
      <c r="J10" s="214">
        <v>6.7</v>
      </c>
      <c r="K10" s="214">
        <v>8.5</v>
      </c>
      <c r="L10" s="214">
        <v>10.3</v>
      </c>
      <c r="M10" s="214">
        <v>11.5</v>
      </c>
      <c r="N10" s="214">
        <v>10.7</v>
      </c>
      <c r="O10" s="214">
        <v>11.1</v>
      </c>
      <c r="P10" s="214">
        <v>10.8</v>
      </c>
      <c r="Q10" s="214">
        <v>10.1</v>
      </c>
      <c r="R10" s="214">
        <v>7</v>
      </c>
      <c r="S10" s="214">
        <v>5.7</v>
      </c>
      <c r="T10" s="214">
        <v>5.7</v>
      </c>
      <c r="U10" s="214">
        <v>6.5</v>
      </c>
      <c r="V10" s="214">
        <v>5.3</v>
      </c>
      <c r="W10" s="214">
        <v>4.5</v>
      </c>
      <c r="X10" s="214">
        <v>4.6</v>
      </c>
      <c r="Y10" s="214">
        <v>4.2</v>
      </c>
      <c r="Z10" s="167">
        <f t="shared" si="0"/>
        <v>5.6125</v>
      </c>
      <c r="AA10" s="218">
        <v>12.2</v>
      </c>
      <c r="AB10" s="219" t="s">
        <v>68</v>
      </c>
      <c r="AC10" s="1">
        <v>8</v>
      </c>
      <c r="AD10" s="218">
        <v>0.1</v>
      </c>
      <c r="AE10" s="221" t="s">
        <v>98</v>
      </c>
    </row>
    <row r="11" spans="1:31" ht="11.25" customHeight="1">
      <c r="A11" s="168">
        <v>9</v>
      </c>
      <c r="B11" s="214">
        <v>4.3</v>
      </c>
      <c r="C11" s="214">
        <v>4</v>
      </c>
      <c r="D11" s="214">
        <v>3.9</v>
      </c>
      <c r="E11" s="214">
        <v>3.5</v>
      </c>
      <c r="F11" s="214">
        <v>3.1</v>
      </c>
      <c r="G11" s="214">
        <v>2.5</v>
      </c>
      <c r="H11" s="214">
        <v>2.2</v>
      </c>
      <c r="I11" s="214">
        <v>3.4</v>
      </c>
      <c r="J11" s="214">
        <v>4.3</v>
      </c>
      <c r="K11" s="214">
        <v>5.2</v>
      </c>
      <c r="L11" s="214">
        <v>6.6</v>
      </c>
      <c r="M11" s="214">
        <v>7.6</v>
      </c>
      <c r="N11" s="214">
        <v>7.3</v>
      </c>
      <c r="O11" s="214">
        <v>7.5</v>
      </c>
      <c r="P11" s="214">
        <v>6.4</v>
      </c>
      <c r="Q11" s="214">
        <v>4.6</v>
      </c>
      <c r="R11" s="214">
        <v>3</v>
      </c>
      <c r="S11" s="214">
        <v>1.4</v>
      </c>
      <c r="T11" s="214">
        <v>1.7</v>
      </c>
      <c r="U11" s="214">
        <v>0.6</v>
      </c>
      <c r="V11" s="214">
        <v>-0.2</v>
      </c>
      <c r="W11" s="214">
        <v>-0.2</v>
      </c>
      <c r="X11" s="214">
        <v>-1</v>
      </c>
      <c r="Y11" s="214">
        <v>-1</v>
      </c>
      <c r="Z11" s="167">
        <f t="shared" si="0"/>
        <v>3.3625000000000003</v>
      </c>
      <c r="AA11" s="218">
        <v>8.4</v>
      </c>
      <c r="AB11" s="219" t="s">
        <v>69</v>
      </c>
      <c r="AC11" s="1">
        <v>9</v>
      </c>
      <c r="AD11" s="218">
        <v>-1.7</v>
      </c>
      <c r="AE11" s="221" t="s">
        <v>99</v>
      </c>
    </row>
    <row r="12" spans="1:31" ht="11.25" customHeight="1">
      <c r="A12" s="176">
        <v>10</v>
      </c>
      <c r="B12" s="216">
        <v>1.5</v>
      </c>
      <c r="C12" s="216">
        <v>1.1</v>
      </c>
      <c r="D12" s="216">
        <v>1</v>
      </c>
      <c r="E12" s="216">
        <v>0.9</v>
      </c>
      <c r="F12" s="216">
        <v>-0.3</v>
      </c>
      <c r="G12" s="216">
        <v>-1.3</v>
      </c>
      <c r="H12" s="216">
        <v>-0.3</v>
      </c>
      <c r="I12" s="216">
        <v>1.7</v>
      </c>
      <c r="J12" s="216">
        <v>4.9</v>
      </c>
      <c r="K12" s="216">
        <v>5.5</v>
      </c>
      <c r="L12" s="216">
        <v>6.3</v>
      </c>
      <c r="M12" s="216">
        <v>6.9</v>
      </c>
      <c r="N12" s="216">
        <v>6.5</v>
      </c>
      <c r="O12" s="216">
        <v>6.7</v>
      </c>
      <c r="P12" s="216">
        <v>6.6</v>
      </c>
      <c r="Q12" s="216">
        <v>5.8</v>
      </c>
      <c r="R12" s="216">
        <v>5.3</v>
      </c>
      <c r="S12" s="216">
        <v>5</v>
      </c>
      <c r="T12" s="216">
        <v>3.7</v>
      </c>
      <c r="U12" s="216">
        <v>3.5</v>
      </c>
      <c r="V12" s="216">
        <v>3.1</v>
      </c>
      <c r="W12" s="216">
        <v>1.4</v>
      </c>
      <c r="X12" s="216">
        <v>2.2</v>
      </c>
      <c r="Y12" s="216">
        <v>2.1</v>
      </c>
      <c r="Z12" s="177">
        <f t="shared" si="0"/>
        <v>3.3249999999999997</v>
      </c>
      <c r="AA12" s="217">
        <v>7.2</v>
      </c>
      <c r="AB12" s="220" t="s">
        <v>70</v>
      </c>
      <c r="AC12" s="164">
        <v>10</v>
      </c>
      <c r="AD12" s="217">
        <v>-1.7</v>
      </c>
      <c r="AE12" s="222" t="s">
        <v>100</v>
      </c>
    </row>
    <row r="13" spans="1:31" ht="11.25" customHeight="1">
      <c r="A13" s="168">
        <v>11</v>
      </c>
      <c r="B13" s="214">
        <v>3.1</v>
      </c>
      <c r="C13" s="214">
        <v>2.8</v>
      </c>
      <c r="D13" s="214">
        <v>2.6</v>
      </c>
      <c r="E13" s="214">
        <v>5.8</v>
      </c>
      <c r="F13" s="214">
        <v>6.3</v>
      </c>
      <c r="G13" s="214">
        <v>6.3</v>
      </c>
      <c r="H13" s="214">
        <v>6.2</v>
      </c>
      <c r="I13" s="214">
        <v>7</v>
      </c>
      <c r="J13" s="214">
        <v>8.5</v>
      </c>
      <c r="K13" s="214">
        <v>9.7</v>
      </c>
      <c r="L13" s="214">
        <v>11.1</v>
      </c>
      <c r="M13" s="214">
        <v>10.6</v>
      </c>
      <c r="N13" s="214">
        <v>10.5</v>
      </c>
      <c r="O13" s="214">
        <v>10.2</v>
      </c>
      <c r="P13" s="214">
        <v>9.8</v>
      </c>
      <c r="Q13" s="214">
        <v>8.8</v>
      </c>
      <c r="R13" s="214">
        <v>6.5</v>
      </c>
      <c r="S13" s="214">
        <v>5</v>
      </c>
      <c r="T13" s="214">
        <v>3.7</v>
      </c>
      <c r="U13" s="214">
        <v>2.3</v>
      </c>
      <c r="V13" s="214">
        <v>2.7</v>
      </c>
      <c r="W13" s="214">
        <v>3.4</v>
      </c>
      <c r="X13" s="214">
        <v>2.4</v>
      </c>
      <c r="Y13" s="214">
        <v>1.9</v>
      </c>
      <c r="Z13" s="167">
        <f t="shared" si="0"/>
        <v>6.133333333333333</v>
      </c>
      <c r="AA13" s="218">
        <v>11.6</v>
      </c>
      <c r="AB13" s="219" t="s">
        <v>71</v>
      </c>
      <c r="AC13" s="1">
        <v>11</v>
      </c>
      <c r="AD13" s="218">
        <v>1.6</v>
      </c>
      <c r="AE13" s="221" t="s">
        <v>101</v>
      </c>
    </row>
    <row r="14" spans="1:31" ht="11.25" customHeight="1">
      <c r="A14" s="168">
        <v>12</v>
      </c>
      <c r="B14" s="214">
        <v>1.1</v>
      </c>
      <c r="C14" s="214">
        <v>0.7</v>
      </c>
      <c r="D14" s="214">
        <v>0.5</v>
      </c>
      <c r="E14" s="214">
        <v>0.4</v>
      </c>
      <c r="F14" s="214">
        <v>0.7</v>
      </c>
      <c r="G14" s="214">
        <v>0.7</v>
      </c>
      <c r="H14" s="214">
        <v>0.7</v>
      </c>
      <c r="I14" s="214">
        <v>4.1</v>
      </c>
      <c r="J14" s="214">
        <v>6.3</v>
      </c>
      <c r="K14" s="214">
        <v>7.6</v>
      </c>
      <c r="L14" s="214">
        <v>7.8</v>
      </c>
      <c r="M14" s="214">
        <v>8.4</v>
      </c>
      <c r="N14" s="214">
        <v>7.8</v>
      </c>
      <c r="O14" s="214">
        <v>7.7</v>
      </c>
      <c r="P14" s="214">
        <v>7.7</v>
      </c>
      <c r="Q14" s="214">
        <v>7.6</v>
      </c>
      <c r="R14" s="214">
        <v>7</v>
      </c>
      <c r="S14" s="214">
        <v>6.2</v>
      </c>
      <c r="T14" s="214">
        <v>6.3</v>
      </c>
      <c r="U14" s="214">
        <v>6.2</v>
      </c>
      <c r="V14" s="214">
        <v>6.1</v>
      </c>
      <c r="W14" s="214">
        <v>6</v>
      </c>
      <c r="X14" s="214">
        <v>5.9</v>
      </c>
      <c r="Y14" s="214">
        <v>5.7</v>
      </c>
      <c r="Z14" s="167">
        <f t="shared" si="0"/>
        <v>4.966666666666667</v>
      </c>
      <c r="AA14" s="218">
        <v>8.6</v>
      </c>
      <c r="AB14" s="219" t="s">
        <v>72</v>
      </c>
      <c r="AC14" s="1">
        <v>12</v>
      </c>
      <c r="AD14" s="218">
        <v>-0.2</v>
      </c>
      <c r="AE14" s="221" t="s">
        <v>102</v>
      </c>
    </row>
    <row r="15" spans="1:31" ht="11.25" customHeight="1">
      <c r="A15" s="168">
        <v>13</v>
      </c>
      <c r="B15" s="214">
        <v>5.7</v>
      </c>
      <c r="C15" s="214">
        <v>5.4</v>
      </c>
      <c r="D15" s="214">
        <v>5.2</v>
      </c>
      <c r="E15" s="214">
        <v>5.3</v>
      </c>
      <c r="F15" s="214">
        <v>5.3</v>
      </c>
      <c r="G15" s="214">
        <v>4.5</v>
      </c>
      <c r="H15" s="214">
        <v>3.9</v>
      </c>
      <c r="I15" s="214">
        <v>5.7</v>
      </c>
      <c r="J15" s="214">
        <v>6.6</v>
      </c>
      <c r="K15" s="214">
        <v>8.3</v>
      </c>
      <c r="L15" s="214">
        <v>7.5</v>
      </c>
      <c r="M15" s="214">
        <v>8.3</v>
      </c>
      <c r="N15" s="214">
        <v>8.3</v>
      </c>
      <c r="O15" s="214">
        <v>8.5</v>
      </c>
      <c r="P15" s="214">
        <v>7.5</v>
      </c>
      <c r="Q15" s="214">
        <v>7</v>
      </c>
      <c r="R15" s="214">
        <v>5.4</v>
      </c>
      <c r="S15" s="214">
        <v>4.7</v>
      </c>
      <c r="T15" s="214">
        <v>4.3</v>
      </c>
      <c r="U15" s="214">
        <v>4.3</v>
      </c>
      <c r="V15" s="214">
        <v>3.9</v>
      </c>
      <c r="W15" s="214">
        <v>3.4</v>
      </c>
      <c r="X15" s="214">
        <v>3.5</v>
      </c>
      <c r="Y15" s="214">
        <v>3.2</v>
      </c>
      <c r="Z15" s="167">
        <f t="shared" si="0"/>
        <v>5.654166666666666</v>
      </c>
      <c r="AA15" s="218">
        <v>9.2</v>
      </c>
      <c r="AB15" s="219" t="s">
        <v>73</v>
      </c>
      <c r="AC15" s="1">
        <v>13</v>
      </c>
      <c r="AD15" s="218">
        <v>3</v>
      </c>
      <c r="AE15" s="221" t="s">
        <v>103</v>
      </c>
    </row>
    <row r="16" spans="1:31" ht="11.25" customHeight="1">
      <c r="A16" s="168">
        <v>14</v>
      </c>
      <c r="B16" s="214">
        <v>3.2</v>
      </c>
      <c r="C16" s="214">
        <v>2.6</v>
      </c>
      <c r="D16" s="214">
        <v>3.2</v>
      </c>
      <c r="E16" s="214">
        <v>2.3</v>
      </c>
      <c r="F16" s="214">
        <v>2.5</v>
      </c>
      <c r="G16" s="214">
        <v>2.9</v>
      </c>
      <c r="H16" s="214">
        <v>3.1</v>
      </c>
      <c r="I16" s="214">
        <v>5.4</v>
      </c>
      <c r="J16" s="214">
        <v>7</v>
      </c>
      <c r="K16" s="214">
        <v>7.6</v>
      </c>
      <c r="L16" s="214">
        <v>8.2</v>
      </c>
      <c r="M16" s="214">
        <v>8.3</v>
      </c>
      <c r="N16" s="214">
        <v>7.5</v>
      </c>
      <c r="O16" s="214">
        <v>7.5</v>
      </c>
      <c r="P16" s="214">
        <v>7.4</v>
      </c>
      <c r="Q16" s="214">
        <v>7</v>
      </c>
      <c r="R16" s="214">
        <v>5.9</v>
      </c>
      <c r="S16" s="214">
        <v>4.7</v>
      </c>
      <c r="T16" s="214">
        <v>4.4</v>
      </c>
      <c r="U16" s="214">
        <v>3.7</v>
      </c>
      <c r="V16" s="214">
        <v>2.9</v>
      </c>
      <c r="W16" s="214">
        <v>2.1</v>
      </c>
      <c r="X16" s="214">
        <v>2</v>
      </c>
      <c r="Y16" s="214">
        <v>1.7</v>
      </c>
      <c r="Z16" s="167">
        <f t="shared" si="0"/>
        <v>4.712500000000001</v>
      </c>
      <c r="AA16" s="218">
        <v>8.8</v>
      </c>
      <c r="AB16" s="219" t="s">
        <v>74</v>
      </c>
      <c r="AC16" s="1">
        <v>14</v>
      </c>
      <c r="AD16" s="218">
        <v>1.3</v>
      </c>
      <c r="AE16" s="221" t="s">
        <v>104</v>
      </c>
    </row>
    <row r="17" spans="1:31" ht="11.25" customHeight="1">
      <c r="A17" s="168">
        <v>15</v>
      </c>
      <c r="B17" s="214">
        <v>0.9</v>
      </c>
      <c r="C17" s="214">
        <v>1</v>
      </c>
      <c r="D17" s="214">
        <v>1.5</v>
      </c>
      <c r="E17" s="214">
        <v>1.4</v>
      </c>
      <c r="F17" s="214">
        <v>1</v>
      </c>
      <c r="G17" s="214">
        <v>1.2</v>
      </c>
      <c r="H17" s="214">
        <v>1.4</v>
      </c>
      <c r="I17" s="214">
        <v>3.9</v>
      </c>
      <c r="J17" s="214">
        <v>6.9</v>
      </c>
      <c r="K17" s="214">
        <v>7.6</v>
      </c>
      <c r="L17" s="214">
        <v>8.6</v>
      </c>
      <c r="M17" s="214">
        <v>8.8</v>
      </c>
      <c r="N17" s="214">
        <v>8.8</v>
      </c>
      <c r="O17" s="214">
        <v>9.1</v>
      </c>
      <c r="P17" s="214">
        <v>8.8</v>
      </c>
      <c r="Q17" s="214">
        <v>8.7</v>
      </c>
      <c r="R17" s="214">
        <v>9.1</v>
      </c>
      <c r="S17" s="214">
        <v>7.5</v>
      </c>
      <c r="T17" s="214">
        <v>7.2</v>
      </c>
      <c r="U17" s="214">
        <v>7</v>
      </c>
      <c r="V17" s="214">
        <v>7.1</v>
      </c>
      <c r="W17" s="214">
        <v>7.2</v>
      </c>
      <c r="X17" s="214">
        <v>7.3</v>
      </c>
      <c r="Y17" s="214">
        <v>7.5</v>
      </c>
      <c r="Z17" s="167">
        <f t="shared" si="0"/>
        <v>5.8125</v>
      </c>
      <c r="AA17" s="218">
        <v>9.3</v>
      </c>
      <c r="AB17" s="219" t="s">
        <v>75</v>
      </c>
      <c r="AC17" s="1">
        <v>15</v>
      </c>
      <c r="AD17" s="218">
        <v>0.5</v>
      </c>
      <c r="AE17" s="221" t="s">
        <v>105</v>
      </c>
    </row>
    <row r="18" spans="1:31" ht="11.25" customHeight="1">
      <c r="A18" s="168">
        <v>16</v>
      </c>
      <c r="B18" s="214">
        <v>7.9</v>
      </c>
      <c r="C18" s="214">
        <v>7.9</v>
      </c>
      <c r="D18" s="214">
        <v>7.3</v>
      </c>
      <c r="E18" s="214">
        <v>6.9</v>
      </c>
      <c r="F18" s="214">
        <v>6.4</v>
      </c>
      <c r="G18" s="214">
        <v>7.1</v>
      </c>
      <c r="H18" s="214">
        <v>6.3</v>
      </c>
      <c r="I18" s="214">
        <v>7</v>
      </c>
      <c r="J18" s="214">
        <v>8.3</v>
      </c>
      <c r="K18" s="214">
        <v>9.2</v>
      </c>
      <c r="L18" s="214">
        <v>9.5</v>
      </c>
      <c r="M18" s="214">
        <v>10</v>
      </c>
      <c r="N18" s="214">
        <v>10.1</v>
      </c>
      <c r="O18" s="214">
        <v>8.6</v>
      </c>
      <c r="P18" s="214">
        <v>7.7</v>
      </c>
      <c r="Q18" s="214">
        <v>6.6</v>
      </c>
      <c r="R18" s="214">
        <v>5.3</v>
      </c>
      <c r="S18" s="214">
        <v>4.3</v>
      </c>
      <c r="T18" s="214">
        <v>4.3</v>
      </c>
      <c r="U18" s="214">
        <v>4</v>
      </c>
      <c r="V18" s="214">
        <v>3.8</v>
      </c>
      <c r="W18" s="214">
        <v>2.9</v>
      </c>
      <c r="X18" s="214">
        <v>3</v>
      </c>
      <c r="Y18" s="214">
        <v>3.3</v>
      </c>
      <c r="Z18" s="167">
        <f t="shared" si="0"/>
        <v>6.5708333333333355</v>
      </c>
      <c r="AA18" s="218">
        <v>11</v>
      </c>
      <c r="AB18" s="219" t="s">
        <v>76</v>
      </c>
      <c r="AC18" s="1">
        <v>16</v>
      </c>
      <c r="AD18" s="218">
        <v>2.7</v>
      </c>
      <c r="AE18" s="221" t="s">
        <v>106</v>
      </c>
    </row>
    <row r="19" spans="1:31" ht="11.25" customHeight="1">
      <c r="A19" s="168">
        <v>17</v>
      </c>
      <c r="B19" s="214">
        <v>4</v>
      </c>
      <c r="C19" s="214">
        <v>4</v>
      </c>
      <c r="D19" s="214">
        <v>4.2</v>
      </c>
      <c r="E19" s="214">
        <v>2.4</v>
      </c>
      <c r="F19" s="214">
        <v>1.2</v>
      </c>
      <c r="G19" s="214">
        <v>0.1</v>
      </c>
      <c r="H19" s="214">
        <v>-0.3</v>
      </c>
      <c r="I19" s="214">
        <v>4.6</v>
      </c>
      <c r="J19" s="214">
        <v>6.4</v>
      </c>
      <c r="K19" s="214">
        <v>7.8</v>
      </c>
      <c r="L19" s="214">
        <v>8.8</v>
      </c>
      <c r="M19" s="214">
        <v>9.2</v>
      </c>
      <c r="N19" s="214">
        <v>10.7</v>
      </c>
      <c r="O19" s="214">
        <v>11.2</v>
      </c>
      <c r="P19" s="214">
        <v>11.8</v>
      </c>
      <c r="Q19" s="214">
        <v>11</v>
      </c>
      <c r="R19" s="214">
        <v>7.7</v>
      </c>
      <c r="S19" s="214">
        <v>7.2</v>
      </c>
      <c r="T19" s="214">
        <v>6.9</v>
      </c>
      <c r="U19" s="214">
        <v>5.4</v>
      </c>
      <c r="V19" s="214">
        <v>6.1</v>
      </c>
      <c r="W19" s="214">
        <v>6.2</v>
      </c>
      <c r="X19" s="214">
        <v>5.9</v>
      </c>
      <c r="Y19" s="214">
        <v>5.8</v>
      </c>
      <c r="Z19" s="167">
        <f t="shared" si="0"/>
        <v>6.179166666666667</v>
      </c>
      <c r="AA19" s="218">
        <v>11.8</v>
      </c>
      <c r="AB19" s="219" t="s">
        <v>77</v>
      </c>
      <c r="AC19" s="1">
        <v>17</v>
      </c>
      <c r="AD19" s="218">
        <v>-0.6</v>
      </c>
      <c r="AE19" s="221" t="s">
        <v>107</v>
      </c>
    </row>
    <row r="20" spans="1:31" ht="11.25" customHeight="1">
      <c r="A20" s="168">
        <v>18</v>
      </c>
      <c r="B20" s="214">
        <v>4.1</v>
      </c>
      <c r="C20" s="214">
        <v>3</v>
      </c>
      <c r="D20" s="214">
        <v>2.4</v>
      </c>
      <c r="E20" s="214">
        <v>2.2</v>
      </c>
      <c r="F20" s="214">
        <v>1.6</v>
      </c>
      <c r="G20" s="214">
        <v>0.6</v>
      </c>
      <c r="H20" s="214">
        <v>-0.9</v>
      </c>
      <c r="I20" s="214">
        <v>1.8</v>
      </c>
      <c r="J20" s="214">
        <v>5.1</v>
      </c>
      <c r="K20" s="214">
        <v>6.4</v>
      </c>
      <c r="L20" s="214">
        <v>7.6</v>
      </c>
      <c r="M20" s="214">
        <v>7.9</v>
      </c>
      <c r="N20" s="214">
        <v>8</v>
      </c>
      <c r="O20" s="214">
        <v>8</v>
      </c>
      <c r="P20" s="214">
        <v>7.8</v>
      </c>
      <c r="Q20" s="214">
        <v>6.2</v>
      </c>
      <c r="R20" s="214">
        <v>5.4</v>
      </c>
      <c r="S20" s="214">
        <v>4.8</v>
      </c>
      <c r="T20" s="214">
        <v>4</v>
      </c>
      <c r="U20" s="214">
        <v>3.4</v>
      </c>
      <c r="V20" s="214">
        <v>3.6</v>
      </c>
      <c r="W20" s="214">
        <v>4.1</v>
      </c>
      <c r="X20" s="214">
        <v>4.1</v>
      </c>
      <c r="Y20" s="214">
        <v>4.1</v>
      </c>
      <c r="Z20" s="167">
        <f aca="true" t="shared" si="1" ref="Z20:Z33">AVERAGE(B20:Y20)</f>
        <v>4.387499999999999</v>
      </c>
      <c r="AA20" s="218">
        <v>8.5</v>
      </c>
      <c r="AB20" s="219" t="s">
        <v>78</v>
      </c>
      <c r="AC20" s="1">
        <v>18</v>
      </c>
      <c r="AD20" s="218">
        <v>-1.1</v>
      </c>
      <c r="AE20" s="221" t="s">
        <v>108</v>
      </c>
    </row>
    <row r="21" spans="1:31" ht="11.25" customHeight="1">
      <c r="A21" s="168">
        <v>19</v>
      </c>
      <c r="B21" s="214">
        <v>4.4</v>
      </c>
      <c r="C21" s="214">
        <v>4.2</v>
      </c>
      <c r="D21" s="214">
        <v>4.1</v>
      </c>
      <c r="E21" s="214">
        <v>4.1</v>
      </c>
      <c r="F21" s="214">
        <v>2.4</v>
      </c>
      <c r="G21" s="214">
        <v>1.3</v>
      </c>
      <c r="H21" s="214">
        <v>-0.4</v>
      </c>
      <c r="I21" s="214">
        <v>3.2</v>
      </c>
      <c r="J21" s="214">
        <v>5.5</v>
      </c>
      <c r="K21" s="214">
        <v>6.7</v>
      </c>
      <c r="L21" s="214">
        <v>9.1</v>
      </c>
      <c r="M21" s="214">
        <v>10.6</v>
      </c>
      <c r="N21" s="214">
        <v>11.1</v>
      </c>
      <c r="O21" s="214">
        <v>11</v>
      </c>
      <c r="P21" s="214">
        <v>10.8</v>
      </c>
      <c r="Q21" s="214">
        <v>9.2</v>
      </c>
      <c r="R21" s="214">
        <v>7.5</v>
      </c>
      <c r="S21" s="214">
        <v>4.8</v>
      </c>
      <c r="T21" s="214">
        <v>4.3</v>
      </c>
      <c r="U21" s="214">
        <v>3.8</v>
      </c>
      <c r="V21" s="214">
        <v>4</v>
      </c>
      <c r="W21" s="214">
        <v>3.1</v>
      </c>
      <c r="X21" s="214">
        <v>3.4</v>
      </c>
      <c r="Y21" s="214">
        <v>3.3</v>
      </c>
      <c r="Z21" s="167">
        <f t="shared" si="1"/>
        <v>5.479166666666667</v>
      </c>
      <c r="AA21" s="218">
        <v>11.6</v>
      </c>
      <c r="AB21" s="219" t="s">
        <v>79</v>
      </c>
      <c r="AC21" s="1">
        <v>19</v>
      </c>
      <c r="AD21" s="218">
        <v>-0.6</v>
      </c>
      <c r="AE21" s="221" t="s">
        <v>109</v>
      </c>
    </row>
    <row r="22" spans="1:31" ht="11.25" customHeight="1">
      <c r="A22" s="176">
        <v>20</v>
      </c>
      <c r="B22" s="216">
        <v>3.3</v>
      </c>
      <c r="C22" s="216">
        <v>2.6</v>
      </c>
      <c r="D22" s="216">
        <v>3.1</v>
      </c>
      <c r="E22" s="216">
        <v>3</v>
      </c>
      <c r="F22" s="216">
        <v>3.5</v>
      </c>
      <c r="G22" s="216">
        <v>4.1</v>
      </c>
      <c r="H22" s="216">
        <v>4.8</v>
      </c>
      <c r="I22" s="216">
        <v>7.4</v>
      </c>
      <c r="J22" s="216">
        <v>10.2</v>
      </c>
      <c r="K22" s="216">
        <v>11.3</v>
      </c>
      <c r="L22" s="216">
        <v>11.3</v>
      </c>
      <c r="M22" s="216">
        <v>11.6</v>
      </c>
      <c r="N22" s="216">
        <v>12.2</v>
      </c>
      <c r="O22" s="216">
        <v>13.1</v>
      </c>
      <c r="P22" s="216">
        <v>13.1</v>
      </c>
      <c r="Q22" s="216">
        <v>12.3</v>
      </c>
      <c r="R22" s="216">
        <v>10.5</v>
      </c>
      <c r="S22" s="216">
        <v>9</v>
      </c>
      <c r="T22" s="216">
        <v>8.7</v>
      </c>
      <c r="U22" s="216">
        <v>7.8</v>
      </c>
      <c r="V22" s="216">
        <v>7.4</v>
      </c>
      <c r="W22" s="216">
        <v>6.8</v>
      </c>
      <c r="X22" s="216">
        <v>5.2</v>
      </c>
      <c r="Y22" s="216">
        <v>4.5</v>
      </c>
      <c r="Z22" s="177">
        <f t="shared" si="1"/>
        <v>7.783333333333332</v>
      </c>
      <c r="AA22" s="217">
        <v>13.6</v>
      </c>
      <c r="AB22" s="220" t="s">
        <v>80</v>
      </c>
      <c r="AC22" s="164">
        <v>20</v>
      </c>
      <c r="AD22" s="217">
        <v>2.2</v>
      </c>
      <c r="AE22" s="222" t="s">
        <v>110</v>
      </c>
    </row>
    <row r="23" spans="1:31" ht="11.25" customHeight="1">
      <c r="A23" s="168">
        <v>21</v>
      </c>
      <c r="B23" s="214">
        <v>3.8</v>
      </c>
      <c r="C23" s="214">
        <v>3.6</v>
      </c>
      <c r="D23" s="214">
        <v>2.9</v>
      </c>
      <c r="E23" s="214">
        <v>2.3</v>
      </c>
      <c r="F23" s="214">
        <v>1.8</v>
      </c>
      <c r="G23" s="214">
        <v>1.5</v>
      </c>
      <c r="H23" s="214">
        <v>1.2</v>
      </c>
      <c r="I23" s="214">
        <v>2.6</v>
      </c>
      <c r="J23" s="214">
        <v>4</v>
      </c>
      <c r="K23" s="214">
        <v>5.2</v>
      </c>
      <c r="L23" s="214">
        <v>6.9</v>
      </c>
      <c r="M23" s="214">
        <v>7.8</v>
      </c>
      <c r="N23" s="214">
        <v>8.6</v>
      </c>
      <c r="O23" s="214">
        <v>8.5</v>
      </c>
      <c r="P23" s="214">
        <v>7.9</v>
      </c>
      <c r="Q23" s="214">
        <v>6.8</v>
      </c>
      <c r="R23" s="214">
        <v>5.3</v>
      </c>
      <c r="S23" s="214">
        <v>4.2</v>
      </c>
      <c r="T23" s="214">
        <v>1.8</v>
      </c>
      <c r="U23" s="214">
        <v>0.9</v>
      </c>
      <c r="V23" s="214">
        <v>3</v>
      </c>
      <c r="W23" s="214">
        <v>1</v>
      </c>
      <c r="X23" s="214">
        <v>0.5</v>
      </c>
      <c r="Y23" s="214">
        <v>0.5</v>
      </c>
      <c r="Z23" s="167">
        <f t="shared" si="1"/>
        <v>3.858333333333334</v>
      </c>
      <c r="AA23" s="218">
        <v>9</v>
      </c>
      <c r="AB23" s="219" t="s">
        <v>81</v>
      </c>
      <c r="AC23" s="1">
        <v>21</v>
      </c>
      <c r="AD23" s="218">
        <v>0.2</v>
      </c>
      <c r="AE23" s="221" t="s">
        <v>111</v>
      </c>
    </row>
    <row r="24" spans="1:31" ht="11.25" customHeight="1">
      <c r="A24" s="168">
        <v>22</v>
      </c>
      <c r="B24" s="214">
        <v>0.4</v>
      </c>
      <c r="C24" s="214">
        <v>0.7</v>
      </c>
      <c r="D24" s="214">
        <v>1</v>
      </c>
      <c r="E24" s="214">
        <v>0.4</v>
      </c>
      <c r="F24" s="214">
        <v>0.9</v>
      </c>
      <c r="G24" s="214">
        <v>0.4</v>
      </c>
      <c r="H24" s="214">
        <v>1.6</v>
      </c>
      <c r="I24" s="214">
        <v>5.3</v>
      </c>
      <c r="J24" s="214">
        <v>8.3</v>
      </c>
      <c r="K24" s="214">
        <v>8.2</v>
      </c>
      <c r="L24" s="214">
        <v>8.4</v>
      </c>
      <c r="M24" s="214">
        <v>10.2</v>
      </c>
      <c r="N24" s="214">
        <v>9.9</v>
      </c>
      <c r="O24" s="214">
        <v>9.8</v>
      </c>
      <c r="P24" s="214">
        <v>9.2</v>
      </c>
      <c r="Q24" s="214">
        <v>7.6</v>
      </c>
      <c r="R24" s="214">
        <v>5.9</v>
      </c>
      <c r="S24" s="214">
        <v>5</v>
      </c>
      <c r="T24" s="214">
        <v>4.3</v>
      </c>
      <c r="U24" s="214">
        <v>3.6</v>
      </c>
      <c r="V24" s="214">
        <v>3.5</v>
      </c>
      <c r="W24" s="214">
        <v>2</v>
      </c>
      <c r="X24" s="214">
        <v>1.2</v>
      </c>
      <c r="Y24" s="214">
        <v>0.2</v>
      </c>
      <c r="Z24" s="167">
        <f t="shared" si="1"/>
        <v>4.5</v>
      </c>
      <c r="AA24" s="218">
        <v>10.5</v>
      </c>
      <c r="AB24" s="219" t="s">
        <v>82</v>
      </c>
      <c r="AC24" s="1">
        <v>22</v>
      </c>
      <c r="AD24" s="218">
        <v>-0.1</v>
      </c>
      <c r="AE24" s="221" t="s">
        <v>112</v>
      </c>
    </row>
    <row r="25" spans="1:31" ht="11.25" customHeight="1">
      <c r="A25" s="168">
        <v>23</v>
      </c>
      <c r="B25" s="214">
        <v>0.3</v>
      </c>
      <c r="C25" s="214">
        <v>0.3</v>
      </c>
      <c r="D25" s="214">
        <v>-0.4</v>
      </c>
      <c r="E25" s="214">
        <v>0.3</v>
      </c>
      <c r="F25" s="214">
        <v>0.2</v>
      </c>
      <c r="G25" s="214">
        <v>0.1</v>
      </c>
      <c r="H25" s="214">
        <v>0.5</v>
      </c>
      <c r="I25" s="214">
        <v>4</v>
      </c>
      <c r="J25" s="214">
        <v>6.1</v>
      </c>
      <c r="K25" s="214">
        <v>7.8</v>
      </c>
      <c r="L25" s="214">
        <v>8.8</v>
      </c>
      <c r="M25" s="214">
        <v>9</v>
      </c>
      <c r="N25" s="214">
        <v>10.1</v>
      </c>
      <c r="O25" s="214">
        <v>10.5</v>
      </c>
      <c r="P25" s="214">
        <v>10</v>
      </c>
      <c r="Q25" s="214">
        <v>9.6</v>
      </c>
      <c r="R25" s="214">
        <v>9</v>
      </c>
      <c r="S25" s="214">
        <v>7.8</v>
      </c>
      <c r="T25" s="214">
        <v>7.3</v>
      </c>
      <c r="U25" s="214">
        <v>7.1</v>
      </c>
      <c r="V25" s="214">
        <v>6.5</v>
      </c>
      <c r="W25" s="214">
        <v>6.5</v>
      </c>
      <c r="X25" s="214">
        <v>5</v>
      </c>
      <c r="Y25" s="214">
        <v>4.6</v>
      </c>
      <c r="Z25" s="167">
        <f t="shared" si="1"/>
        <v>5.458333333333332</v>
      </c>
      <c r="AA25" s="218">
        <v>10.9</v>
      </c>
      <c r="AB25" s="219" t="s">
        <v>83</v>
      </c>
      <c r="AC25" s="1">
        <v>23</v>
      </c>
      <c r="AD25" s="218">
        <v>-0.8</v>
      </c>
      <c r="AE25" s="221" t="s">
        <v>113</v>
      </c>
    </row>
    <row r="26" spans="1:31" ht="11.25" customHeight="1">
      <c r="A26" s="168">
        <v>24</v>
      </c>
      <c r="B26" s="214">
        <v>5.4</v>
      </c>
      <c r="C26" s="214">
        <v>5</v>
      </c>
      <c r="D26" s="214">
        <v>3.9</v>
      </c>
      <c r="E26" s="214">
        <v>2.6</v>
      </c>
      <c r="F26" s="214">
        <v>2.9</v>
      </c>
      <c r="G26" s="214">
        <v>2.9</v>
      </c>
      <c r="H26" s="214">
        <v>2.2</v>
      </c>
      <c r="I26" s="214">
        <v>3.7</v>
      </c>
      <c r="J26" s="214">
        <v>5.3</v>
      </c>
      <c r="K26" s="214">
        <v>6.7</v>
      </c>
      <c r="L26" s="214">
        <v>7.6</v>
      </c>
      <c r="M26" s="214">
        <v>8.1</v>
      </c>
      <c r="N26" s="214">
        <v>7.6</v>
      </c>
      <c r="O26" s="214">
        <v>7.9</v>
      </c>
      <c r="P26" s="214">
        <v>7.2</v>
      </c>
      <c r="Q26" s="214">
        <v>5.8</v>
      </c>
      <c r="R26" s="214">
        <v>3.9</v>
      </c>
      <c r="S26" s="214">
        <v>3.3</v>
      </c>
      <c r="T26" s="214">
        <v>2.6</v>
      </c>
      <c r="U26" s="214">
        <v>1.8</v>
      </c>
      <c r="V26" s="214">
        <v>2.1</v>
      </c>
      <c r="W26" s="214">
        <v>1.7</v>
      </c>
      <c r="X26" s="214">
        <v>-0.5</v>
      </c>
      <c r="Y26" s="214">
        <v>-0.6</v>
      </c>
      <c r="Z26" s="167">
        <f t="shared" si="1"/>
        <v>4.129166666666667</v>
      </c>
      <c r="AA26" s="218">
        <v>8.8</v>
      </c>
      <c r="AB26" s="219" t="s">
        <v>84</v>
      </c>
      <c r="AC26" s="1">
        <v>24</v>
      </c>
      <c r="AD26" s="218">
        <v>-0.6</v>
      </c>
      <c r="AE26" s="221" t="s">
        <v>114</v>
      </c>
    </row>
    <row r="27" spans="1:31" ht="11.25" customHeight="1">
      <c r="A27" s="168">
        <v>25</v>
      </c>
      <c r="B27" s="214">
        <v>-1.1</v>
      </c>
      <c r="C27" s="214">
        <v>-0.9</v>
      </c>
      <c r="D27" s="214">
        <v>-1.3</v>
      </c>
      <c r="E27" s="214">
        <v>-1.1</v>
      </c>
      <c r="F27" s="214">
        <v>-1.2</v>
      </c>
      <c r="G27" s="214">
        <v>-0.8</v>
      </c>
      <c r="H27" s="214">
        <v>-1</v>
      </c>
      <c r="I27" s="214">
        <v>2.5</v>
      </c>
      <c r="J27" s="214">
        <v>4.1</v>
      </c>
      <c r="K27" s="214">
        <v>4.7</v>
      </c>
      <c r="L27" s="214">
        <v>5.8</v>
      </c>
      <c r="M27" s="214">
        <v>6.7</v>
      </c>
      <c r="N27" s="214">
        <v>6.1</v>
      </c>
      <c r="O27" s="214">
        <v>6.7</v>
      </c>
      <c r="P27" s="214">
        <v>7.3</v>
      </c>
      <c r="Q27" s="214">
        <v>6.8</v>
      </c>
      <c r="R27" s="214">
        <v>6.6</v>
      </c>
      <c r="S27" s="214">
        <v>4.3</v>
      </c>
      <c r="T27" s="214">
        <v>4.1</v>
      </c>
      <c r="U27" s="214">
        <v>4.2</v>
      </c>
      <c r="V27" s="214">
        <v>3.6</v>
      </c>
      <c r="W27" s="214">
        <v>4.1</v>
      </c>
      <c r="X27" s="214">
        <v>4.4</v>
      </c>
      <c r="Y27" s="214">
        <v>4.7</v>
      </c>
      <c r="Z27" s="167">
        <f t="shared" si="1"/>
        <v>3.3041666666666667</v>
      </c>
      <c r="AA27" s="218">
        <v>8</v>
      </c>
      <c r="AB27" s="219" t="s">
        <v>85</v>
      </c>
      <c r="AC27" s="1">
        <v>25</v>
      </c>
      <c r="AD27" s="218">
        <v>-1.7</v>
      </c>
      <c r="AE27" s="221" t="s">
        <v>112</v>
      </c>
    </row>
    <row r="28" spans="1:31" ht="11.25" customHeight="1">
      <c r="A28" s="168">
        <v>26</v>
      </c>
      <c r="B28" s="214">
        <v>4.3</v>
      </c>
      <c r="C28" s="214">
        <v>4</v>
      </c>
      <c r="D28" s="214">
        <v>2.3</v>
      </c>
      <c r="E28" s="214">
        <v>2.1</v>
      </c>
      <c r="F28" s="214">
        <v>2.3</v>
      </c>
      <c r="G28" s="214">
        <v>2.4</v>
      </c>
      <c r="H28" s="214">
        <v>3</v>
      </c>
      <c r="I28" s="214">
        <v>2.3</v>
      </c>
      <c r="J28" s="214">
        <v>2.9</v>
      </c>
      <c r="K28" s="214">
        <v>3.8</v>
      </c>
      <c r="L28" s="214">
        <v>3.7</v>
      </c>
      <c r="M28" s="214">
        <v>7</v>
      </c>
      <c r="N28" s="214">
        <v>7.1</v>
      </c>
      <c r="O28" s="214">
        <v>6.1</v>
      </c>
      <c r="P28" s="214">
        <v>5.7</v>
      </c>
      <c r="Q28" s="214">
        <v>5</v>
      </c>
      <c r="R28" s="214">
        <v>3.1</v>
      </c>
      <c r="S28" s="214">
        <v>2</v>
      </c>
      <c r="T28" s="214">
        <v>1.6</v>
      </c>
      <c r="U28" s="214">
        <v>1.4</v>
      </c>
      <c r="V28" s="214">
        <v>1.2</v>
      </c>
      <c r="W28" s="214">
        <v>1.4</v>
      </c>
      <c r="X28" s="214">
        <v>0.9</v>
      </c>
      <c r="Y28" s="214">
        <v>0.4</v>
      </c>
      <c r="Z28" s="167">
        <f t="shared" si="1"/>
        <v>3.1666666666666674</v>
      </c>
      <c r="AA28" s="218">
        <v>8</v>
      </c>
      <c r="AB28" s="219" t="s">
        <v>86</v>
      </c>
      <c r="AC28" s="1">
        <v>26</v>
      </c>
      <c r="AD28" s="218">
        <v>0.2</v>
      </c>
      <c r="AE28" s="221" t="s">
        <v>115</v>
      </c>
    </row>
    <row r="29" spans="1:31" ht="11.25" customHeight="1">
      <c r="A29" s="168">
        <v>27</v>
      </c>
      <c r="B29" s="214">
        <v>-0.4</v>
      </c>
      <c r="C29" s="214">
        <v>0.3</v>
      </c>
      <c r="D29" s="214">
        <v>0</v>
      </c>
      <c r="E29" s="214">
        <v>1</v>
      </c>
      <c r="F29" s="214">
        <v>1.2</v>
      </c>
      <c r="G29" s="214">
        <v>-0.1</v>
      </c>
      <c r="H29" s="214">
        <v>-1.5</v>
      </c>
      <c r="I29" s="214">
        <v>2.5</v>
      </c>
      <c r="J29" s="214">
        <v>3.9</v>
      </c>
      <c r="K29" s="214">
        <v>5.7</v>
      </c>
      <c r="L29" s="214">
        <v>5.5</v>
      </c>
      <c r="M29" s="214">
        <v>7</v>
      </c>
      <c r="N29" s="214">
        <v>9.4</v>
      </c>
      <c r="O29" s="214">
        <v>8.7</v>
      </c>
      <c r="P29" s="214">
        <v>8.2</v>
      </c>
      <c r="Q29" s="214">
        <v>6.7</v>
      </c>
      <c r="R29" s="214">
        <v>4.9</v>
      </c>
      <c r="S29" s="214">
        <v>4.1</v>
      </c>
      <c r="T29" s="214">
        <v>3.5</v>
      </c>
      <c r="U29" s="214">
        <v>2.9</v>
      </c>
      <c r="V29" s="214">
        <v>2.6</v>
      </c>
      <c r="W29" s="214">
        <v>0.2</v>
      </c>
      <c r="X29" s="214">
        <v>-0.6</v>
      </c>
      <c r="Y29" s="214">
        <v>-0.2</v>
      </c>
      <c r="Z29" s="167">
        <f t="shared" si="1"/>
        <v>3.145833333333334</v>
      </c>
      <c r="AA29" s="218">
        <v>9.9</v>
      </c>
      <c r="AB29" s="219" t="s">
        <v>64</v>
      </c>
      <c r="AC29" s="1">
        <v>27</v>
      </c>
      <c r="AD29" s="218">
        <v>-1.8</v>
      </c>
      <c r="AE29" s="221" t="s">
        <v>116</v>
      </c>
    </row>
    <row r="30" spans="1:31" ht="11.25" customHeight="1">
      <c r="A30" s="168">
        <v>28</v>
      </c>
      <c r="B30" s="214">
        <v>-0.4</v>
      </c>
      <c r="C30" s="214">
        <v>-0.4</v>
      </c>
      <c r="D30" s="214">
        <v>0</v>
      </c>
      <c r="E30" s="214">
        <v>1.2</v>
      </c>
      <c r="F30" s="214">
        <v>1.5</v>
      </c>
      <c r="G30" s="214">
        <v>1.6</v>
      </c>
      <c r="H30" s="214">
        <v>2.7</v>
      </c>
      <c r="I30" s="214">
        <v>3.9</v>
      </c>
      <c r="J30" s="214">
        <v>4.5</v>
      </c>
      <c r="K30" s="214">
        <v>5.5</v>
      </c>
      <c r="L30" s="214">
        <v>7.6</v>
      </c>
      <c r="M30" s="214">
        <v>9.4</v>
      </c>
      <c r="N30" s="214">
        <v>9.3</v>
      </c>
      <c r="O30" s="214">
        <v>10.2</v>
      </c>
      <c r="P30" s="214">
        <v>10.6</v>
      </c>
      <c r="Q30" s="214">
        <v>10.6</v>
      </c>
      <c r="R30" s="214">
        <v>8.9</v>
      </c>
      <c r="S30" s="214">
        <v>5.8</v>
      </c>
      <c r="T30" s="214">
        <v>4.9</v>
      </c>
      <c r="U30" s="214">
        <v>8.3</v>
      </c>
      <c r="V30" s="214">
        <v>6.5</v>
      </c>
      <c r="W30" s="214">
        <v>6.4</v>
      </c>
      <c r="X30" s="214">
        <v>6</v>
      </c>
      <c r="Y30" s="214">
        <v>5.5</v>
      </c>
      <c r="Z30" s="167">
        <f t="shared" si="1"/>
        <v>5.420833333333334</v>
      </c>
      <c r="AA30" s="218">
        <v>10.8</v>
      </c>
      <c r="AB30" s="219" t="s">
        <v>87</v>
      </c>
      <c r="AC30" s="1">
        <v>28</v>
      </c>
      <c r="AD30" s="218">
        <v>-0.8</v>
      </c>
      <c r="AE30" s="221" t="s">
        <v>117</v>
      </c>
    </row>
    <row r="31" spans="1:31" ht="11.25" customHeight="1">
      <c r="A31" s="168">
        <v>29</v>
      </c>
      <c r="B31" s="214">
        <v>5</v>
      </c>
      <c r="C31" s="214">
        <v>4.1</v>
      </c>
      <c r="D31" s="214">
        <v>4</v>
      </c>
      <c r="E31" s="214">
        <v>3</v>
      </c>
      <c r="F31" s="214">
        <v>2.1</v>
      </c>
      <c r="G31" s="214">
        <v>1.8</v>
      </c>
      <c r="H31" s="214">
        <v>2.7</v>
      </c>
      <c r="I31" s="214">
        <v>3.9</v>
      </c>
      <c r="J31" s="214">
        <v>5.1</v>
      </c>
      <c r="K31" s="214">
        <v>6.7</v>
      </c>
      <c r="L31" s="214">
        <v>8.5</v>
      </c>
      <c r="M31" s="214">
        <v>8.5</v>
      </c>
      <c r="N31" s="214">
        <v>8.1</v>
      </c>
      <c r="O31" s="214">
        <v>8.1</v>
      </c>
      <c r="P31" s="214">
        <v>7.8</v>
      </c>
      <c r="Q31" s="214">
        <v>6.8</v>
      </c>
      <c r="R31" s="214">
        <v>5.2</v>
      </c>
      <c r="S31" s="214">
        <v>4</v>
      </c>
      <c r="T31" s="214">
        <v>2.3</v>
      </c>
      <c r="U31" s="214">
        <v>1.9</v>
      </c>
      <c r="V31" s="214">
        <v>1.1</v>
      </c>
      <c r="W31" s="214">
        <v>1</v>
      </c>
      <c r="X31" s="214">
        <v>1.9</v>
      </c>
      <c r="Y31" s="214">
        <v>0.1</v>
      </c>
      <c r="Z31" s="167">
        <f t="shared" si="1"/>
        <v>4.320833333333334</v>
      </c>
      <c r="AA31" s="218">
        <v>9.3</v>
      </c>
      <c r="AB31" s="219" t="s">
        <v>88</v>
      </c>
      <c r="AC31" s="1">
        <v>29</v>
      </c>
      <c r="AD31" s="218">
        <v>-0.4</v>
      </c>
      <c r="AE31" s="221" t="s">
        <v>118</v>
      </c>
    </row>
    <row r="32" spans="1:31" ht="11.25" customHeight="1">
      <c r="A32" s="168">
        <v>30</v>
      </c>
      <c r="B32" s="214">
        <v>0.4</v>
      </c>
      <c r="C32" s="214">
        <v>-0.2</v>
      </c>
      <c r="D32" s="214">
        <v>-0.5</v>
      </c>
      <c r="E32" s="214">
        <v>-0.5</v>
      </c>
      <c r="F32" s="214">
        <v>-0.6</v>
      </c>
      <c r="G32" s="214">
        <v>-0.5</v>
      </c>
      <c r="H32" s="214">
        <v>-0.6</v>
      </c>
      <c r="I32" s="214">
        <v>2.2</v>
      </c>
      <c r="J32" s="214">
        <v>6.8</v>
      </c>
      <c r="K32" s="214">
        <v>8.1</v>
      </c>
      <c r="L32" s="214">
        <v>7.9</v>
      </c>
      <c r="M32" s="214">
        <v>8.6</v>
      </c>
      <c r="N32" s="214">
        <v>8.6</v>
      </c>
      <c r="O32" s="214">
        <v>9.4</v>
      </c>
      <c r="P32" s="214">
        <v>8.9</v>
      </c>
      <c r="Q32" s="214">
        <v>8.7</v>
      </c>
      <c r="R32" s="214">
        <v>7.9</v>
      </c>
      <c r="S32" s="214">
        <v>5.6</v>
      </c>
      <c r="T32" s="214">
        <v>5.3</v>
      </c>
      <c r="U32" s="214">
        <v>4.2</v>
      </c>
      <c r="V32" s="214">
        <v>3.9</v>
      </c>
      <c r="W32" s="214">
        <v>3.8</v>
      </c>
      <c r="X32" s="214">
        <v>4.4</v>
      </c>
      <c r="Y32" s="214">
        <v>4.2</v>
      </c>
      <c r="Z32" s="167">
        <f t="shared" si="1"/>
        <v>4.416666666666667</v>
      </c>
      <c r="AA32" s="218">
        <v>10.1</v>
      </c>
      <c r="AB32" s="219" t="s">
        <v>89</v>
      </c>
      <c r="AC32" s="1">
        <v>30</v>
      </c>
      <c r="AD32" s="218">
        <v>-1</v>
      </c>
      <c r="AE32" s="221" t="s">
        <v>119</v>
      </c>
    </row>
    <row r="33" spans="1:31" ht="11.25" customHeight="1">
      <c r="A33" s="168">
        <v>31</v>
      </c>
      <c r="B33" s="214">
        <v>6.6</v>
      </c>
      <c r="C33" s="214">
        <v>4.4</v>
      </c>
      <c r="D33" s="214">
        <v>3.2</v>
      </c>
      <c r="E33" s="214">
        <v>3.1</v>
      </c>
      <c r="F33" s="214">
        <v>3.7</v>
      </c>
      <c r="G33" s="214">
        <v>3.4</v>
      </c>
      <c r="H33" s="214">
        <v>3.3</v>
      </c>
      <c r="I33" s="214">
        <v>6.3</v>
      </c>
      <c r="J33" s="214">
        <v>7.9</v>
      </c>
      <c r="K33" s="214">
        <v>8.6</v>
      </c>
      <c r="L33" s="214">
        <v>10.5</v>
      </c>
      <c r="M33" s="214">
        <v>11.5</v>
      </c>
      <c r="N33" s="214">
        <v>12.6</v>
      </c>
      <c r="O33" s="214">
        <v>12.6</v>
      </c>
      <c r="P33" s="214">
        <v>11.4</v>
      </c>
      <c r="Q33" s="214">
        <v>11.2</v>
      </c>
      <c r="R33" s="214">
        <v>9.9</v>
      </c>
      <c r="S33" s="214">
        <v>8.4</v>
      </c>
      <c r="T33" s="214">
        <v>5.7</v>
      </c>
      <c r="U33" s="214">
        <v>3.2</v>
      </c>
      <c r="V33" s="214">
        <v>2.8</v>
      </c>
      <c r="W33" s="214">
        <v>1.7</v>
      </c>
      <c r="X33" s="214">
        <v>0.6</v>
      </c>
      <c r="Y33" s="214">
        <v>0.5</v>
      </c>
      <c r="Z33" s="167">
        <f t="shared" si="1"/>
        <v>6.3791666666666655</v>
      </c>
      <c r="AA33" s="218">
        <v>13</v>
      </c>
      <c r="AB33" s="219" t="s">
        <v>90</v>
      </c>
      <c r="AC33" s="1">
        <v>31</v>
      </c>
      <c r="AD33" s="218">
        <v>0.4</v>
      </c>
      <c r="AE33" s="221" t="s">
        <v>120</v>
      </c>
    </row>
    <row r="34" spans="1:31" ht="15" customHeight="1">
      <c r="A34" s="169" t="s">
        <v>9</v>
      </c>
      <c r="B34" s="170">
        <f>AVERAGE(B3:B33)</f>
        <v>2.6935483870967736</v>
      </c>
      <c r="C34" s="170">
        <f aca="true" t="shared" si="2" ref="C34:R34">AVERAGE(C3:C33)</f>
        <v>2.3774193548387093</v>
      </c>
      <c r="D34" s="170">
        <f t="shared" si="2"/>
        <v>2.0903225806451613</v>
      </c>
      <c r="E34" s="170">
        <f t="shared" si="2"/>
        <v>2.032258064516129</v>
      </c>
      <c r="F34" s="170">
        <f t="shared" si="2"/>
        <v>1.9967741935483871</v>
      </c>
      <c r="G34" s="170">
        <f t="shared" si="2"/>
        <v>1.7451612903225804</v>
      </c>
      <c r="H34" s="170">
        <f t="shared" si="2"/>
        <v>1.8032258064516131</v>
      </c>
      <c r="I34" s="170">
        <f t="shared" si="2"/>
        <v>4.141935483870968</v>
      </c>
      <c r="J34" s="170">
        <f t="shared" si="2"/>
        <v>6.174193548387097</v>
      </c>
      <c r="K34" s="170">
        <f t="shared" si="2"/>
        <v>7.335483870967741</v>
      </c>
      <c r="L34" s="170">
        <f t="shared" si="2"/>
        <v>8.183870967741935</v>
      </c>
      <c r="M34" s="170">
        <f t="shared" si="2"/>
        <v>8.880645161290321</v>
      </c>
      <c r="N34" s="170">
        <f t="shared" si="2"/>
        <v>9.183870967741935</v>
      </c>
      <c r="O34" s="170">
        <f t="shared" si="2"/>
        <v>9.254838709677419</v>
      </c>
      <c r="P34" s="170">
        <f t="shared" si="2"/>
        <v>8.864516129032257</v>
      </c>
      <c r="Q34" s="170">
        <f t="shared" si="2"/>
        <v>7.896774193548386</v>
      </c>
      <c r="R34" s="170">
        <f t="shared" si="2"/>
        <v>6.3419354838709685</v>
      </c>
      <c r="S34" s="170">
        <f aca="true" t="shared" si="3" ref="S34:Y34">AVERAGE(S3:S33)</f>
        <v>5.106451612903226</v>
      </c>
      <c r="T34" s="170">
        <f t="shared" si="3"/>
        <v>4.3838709677419345</v>
      </c>
      <c r="U34" s="170">
        <f t="shared" si="3"/>
        <v>4.000000000000001</v>
      </c>
      <c r="V34" s="170">
        <f t="shared" si="3"/>
        <v>3.6838709677419352</v>
      </c>
      <c r="W34" s="170">
        <f t="shared" si="3"/>
        <v>3.145161290322581</v>
      </c>
      <c r="X34" s="170">
        <f t="shared" si="3"/>
        <v>2.8419354838709685</v>
      </c>
      <c r="Y34" s="170">
        <f t="shared" si="3"/>
        <v>2.648387096774193</v>
      </c>
      <c r="Z34" s="170">
        <f>AVERAGE(B3:Y33)</f>
        <v>4.866935483870968</v>
      </c>
      <c r="AA34" s="171">
        <f>(AVERAGE(最高))</f>
        <v>10.122580645161293</v>
      </c>
      <c r="AB34" s="172"/>
      <c r="AC34" s="173"/>
      <c r="AD34" s="171">
        <f>(AVERAGE(最低))</f>
        <v>-0.019354838709677365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18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13.6</v>
      </c>
      <c r="C46" s="205">
        <v>5</v>
      </c>
      <c r="D46" s="223" t="s">
        <v>65</v>
      </c>
      <c r="E46" s="151"/>
      <c r="F46" s="118"/>
      <c r="G46" s="124">
        <f>MIN(最低)</f>
        <v>-1.8</v>
      </c>
      <c r="H46" s="205">
        <v>27</v>
      </c>
      <c r="I46" s="224" t="s">
        <v>116</v>
      </c>
    </row>
    <row r="47" spans="1:9" ht="11.25" customHeight="1">
      <c r="A47" s="120"/>
      <c r="B47" s="121"/>
      <c r="C47" s="205">
        <v>20</v>
      </c>
      <c r="D47" s="223" t="s">
        <v>80</v>
      </c>
      <c r="E47" s="151"/>
      <c r="F47" s="120"/>
      <c r="G47" s="121"/>
      <c r="H47" s="205"/>
      <c r="I47" s="208"/>
    </row>
    <row r="48" spans="1:9" ht="11.25" customHeight="1">
      <c r="A48" s="122"/>
      <c r="B48" s="123"/>
      <c r="C48" s="206"/>
      <c r="D48" s="207"/>
      <c r="E48" s="151"/>
      <c r="F48" s="122"/>
      <c r="G48" s="123"/>
      <c r="H48" s="209"/>
      <c r="I48" s="21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10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19.5</v>
      </c>
      <c r="C3" s="214">
        <v>19.2</v>
      </c>
      <c r="D3" s="214">
        <v>18.8</v>
      </c>
      <c r="E3" s="214">
        <v>18.8</v>
      </c>
      <c r="F3" s="214">
        <v>18.5</v>
      </c>
      <c r="G3" s="214">
        <v>18.8</v>
      </c>
      <c r="H3" s="214">
        <v>21.7</v>
      </c>
      <c r="I3" s="214">
        <v>23.7</v>
      </c>
      <c r="J3" s="214">
        <v>24.2</v>
      </c>
      <c r="K3" s="214">
        <v>23.5</v>
      </c>
      <c r="L3" s="214">
        <v>24.8</v>
      </c>
      <c r="M3" s="214">
        <v>23.8</v>
      </c>
      <c r="N3" s="214">
        <v>24.2</v>
      </c>
      <c r="O3" s="214">
        <v>23.8</v>
      </c>
      <c r="P3" s="214">
        <v>23.1</v>
      </c>
      <c r="Q3" s="214">
        <v>22.7</v>
      </c>
      <c r="R3" s="214">
        <v>22.3</v>
      </c>
      <c r="S3" s="214">
        <v>21.6</v>
      </c>
      <c r="T3" s="214">
        <v>20.6</v>
      </c>
      <c r="U3" s="214">
        <v>19.9</v>
      </c>
      <c r="V3" s="214">
        <v>19.1</v>
      </c>
      <c r="W3" s="214">
        <v>19</v>
      </c>
      <c r="X3" s="214">
        <v>19.1</v>
      </c>
      <c r="Y3" s="214">
        <v>18.9</v>
      </c>
      <c r="Z3" s="167">
        <f aca="true" t="shared" si="0" ref="Z3:Z33">AVERAGE(B3:Y3)</f>
        <v>21.233333333333338</v>
      </c>
      <c r="AA3" s="218">
        <v>25.2</v>
      </c>
      <c r="AB3" s="219" t="s">
        <v>180</v>
      </c>
      <c r="AC3" s="1">
        <v>1</v>
      </c>
      <c r="AD3" s="218">
        <v>18.4</v>
      </c>
      <c r="AE3" s="221" t="s">
        <v>425</v>
      </c>
    </row>
    <row r="4" spans="1:31" ht="11.25" customHeight="1">
      <c r="A4" s="168">
        <v>2</v>
      </c>
      <c r="B4" s="214">
        <v>18.7</v>
      </c>
      <c r="C4" s="214">
        <v>18.4</v>
      </c>
      <c r="D4" s="214">
        <v>18</v>
      </c>
      <c r="E4" s="214">
        <v>17.4</v>
      </c>
      <c r="F4" s="214">
        <v>17.2</v>
      </c>
      <c r="G4" s="214">
        <v>17.2</v>
      </c>
      <c r="H4" s="214">
        <v>20.4</v>
      </c>
      <c r="I4" s="214">
        <v>22.2</v>
      </c>
      <c r="J4" s="214">
        <v>23.2</v>
      </c>
      <c r="K4" s="214">
        <v>24.1</v>
      </c>
      <c r="L4" s="214">
        <v>24.9</v>
      </c>
      <c r="M4" s="214">
        <v>25.6</v>
      </c>
      <c r="N4" s="214">
        <v>24.1</v>
      </c>
      <c r="O4" s="214">
        <v>24.7</v>
      </c>
      <c r="P4" s="214">
        <v>24.5</v>
      </c>
      <c r="Q4" s="214">
        <v>23.1</v>
      </c>
      <c r="R4" s="214">
        <v>22.4</v>
      </c>
      <c r="S4" s="215">
        <v>21.1</v>
      </c>
      <c r="T4" s="214">
        <v>20.1</v>
      </c>
      <c r="U4" s="214">
        <v>19.3</v>
      </c>
      <c r="V4" s="214">
        <v>19.2</v>
      </c>
      <c r="W4" s="214">
        <v>19.1</v>
      </c>
      <c r="X4" s="214">
        <v>18.8</v>
      </c>
      <c r="Y4" s="214">
        <v>18.3</v>
      </c>
      <c r="Z4" s="167">
        <f t="shared" si="0"/>
        <v>20.916666666666668</v>
      </c>
      <c r="AA4" s="218">
        <v>26</v>
      </c>
      <c r="AB4" s="219" t="s">
        <v>436</v>
      </c>
      <c r="AC4" s="1">
        <v>2</v>
      </c>
      <c r="AD4" s="218">
        <v>16.6</v>
      </c>
      <c r="AE4" s="221" t="s">
        <v>151</v>
      </c>
    </row>
    <row r="5" spans="1:31" ht="11.25" customHeight="1">
      <c r="A5" s="168">
        <v>3</v>
      </c>
      <c r="B5" s="214">
        <v>17.9</v>
      </c>
      <c r="C5" s="214">
        <v>18.7</v>
      </c>
      <c r="D5" s="214">
        <v>18.8</v>
      </c>
      <c r="E5" s="214">
        <v>19.1</v>
      </c>
      <c r="F5" s="214">
        <v>19</v>
      </c>
      <c r="G5" s="214">
        <v>19.3</v>
      </c>
      <c r="H5" s="214">
        <v>20.6</v>
      </c>
      <c r="I5" s="214">
        <v>22.2</v>
      </c>
      <c r="J5" s="214">
        <v>23</v>
      </c>
      <c r="K5" s="214">
        <v>23.7</v>
      </c>
      <c r="L5" s="214">
        <v>24.3</v>
      </c>
      <c r="M5" s="214">
        <v>23.8</v>
      </c>
      <c r="N5" s="214">
        <v>23.6</v>
      </c>
      <c r="O5" s="214">
        <v>23.9</v>
      </c>
      <c r="P5" s="214">
        <v>23.1</v>
      </c>
      <c r="Q5" s="214">
        <v>23.1</v>
      </c>
      <c r="R5" s="214">
        <v>23.1</v>
      </c>
      <c r="S5" s="214">
        <v>23</v>
      </c>
      <c r="T5" s="214">
        <v>22.7</v>
      </c>
      <c r="U5" s="214">
        <v>22.4</v>
      </c>
      <c r="V5" s="214">
        <v>22.3</v>
      </c>
      <c r="W5" s="214">
        <v>23.3</v>
      </c>
      <c r="X5" s="214">
        <v>23.4</v>
      </c>
      <c r="Y5" s="214">
        <v>23.3</v>
      </c>
      <c r="Z5" s="167">
        <f t="shared" si="0"/>
        <v>21.983333333333334</v>
      </c>
      <c r="AA5" s="218">
        <v>24.9</v>
      </c>
      <c r="AB5" s="219" t="s">
        <v>437</v>
      </c>
      <c r="AC5" s="1">
        <v>3</v>
      </c>
      <c r="AD5" s="218">
        <v>17.8</v>
      </c>
      <c r="AE5" s="221" t="s">
        <v>457</v>
      </c>
    </row>
    <row r="6" spans="1:31" ht="11.25" customHeight="1">
      <c r="A6" s="168">
        <v>4</v>
      </c>
      <c r="B6" s="214">
        <v>22.8</v>
      </c>
      <c r="C6" s="214">
        <v>22.7</v>
      </c>
      <c r="D6" s="214">
        <v>22.8</v>
      </c>
      <c r="E6" s="214">
        <v>22.9</v>
      </c>
      <c r="F6" s="214">
        <v>23.1</v>
      </c>
      <c r="G6" s="214">
        <v>22.9</v>
      </c>
      <c r="H6" s="214">
        <v>23.4</v>
      </c>
      <c r="I6" s="214">
        <v>22</v>
      </c>
      <c r="J6" s="214">
        <v>20.3</v>
      </c>
      <c r="K6" s="214">
        <v>21.7</v>
      </c>
      <c r="L6" s="214">
        <v>22.7</v>
      </c>
      <c r="M6" s="214">
        <v>23.1</v>
      </c>
      <c r="N6" s="214">
        <v>23.9</v>
      </c>
      <c r="O6" s="214">
        <v>24.2</v>
      </c>
      <c r="P6" s="214">
        <v>25.2</v>
      </c>
      <c r="Q6" s="214">
        <v>25.6</v>
      </c>
      <c r="R6" s="214">
        <v>25.8</v>
      </c>
      <c r="S6" s="214">
        <v>24.9</v>
      </c>
      <c r="T6" s="214">
        <v>24.4</v>
      </c>
      <c r="U6" s="214">
        <v>22.9</v>
      </c>
      <c r="V6" s="214">
        <v>23.1</v>
      </c>
      <c r="W6" s="214">
        <v>23.8</v>
      </c>
      <c r="X6" s="214">
        <v>23.1</v>
      </c>
      <c r="Y6" s="214">
        <v>23.5</v>
      </c>
      <c r="Z6" s="167">
        <f t="shared" si="0"/>
        <v>23.366666666666664</v>
      </c>
      <c r="AA6" s="218">
        <v>26.3</v>
      </c>
      <c r="AB6" s="219" t="s">
        <v>438</v>
      </c>
      <c r="AC6" s="1">
        <v>4</v>
      </c>
      <c r="AD6" s="218">
        <v>20.3</v>
      </c>
      <c r="AE6" s="221" t="s">
        <v>458</v>
      </c>
    </row>
    <row r="7" spans="1:31" ht="11.25" customHeight="1">
      <c r="A7" s="168">
        <v>5</v>
      </c>
      <c r="B7" s="214">
        <v>24.8</v>
      </c>
      <c r="C7" s="214">
        <v>24.8</v>
      </c>
      <c r="D7" s="214">
        <v>24.4</v>
      </c>
      <c r="E7" s="214">
        <v>23.6</v>
      </c>
      <c r="F7" s="214">
        <v>23.4</v>
      </c>
      <c r="G7" s="214">
        <v>21.7</v>
      </c>
      <c r="H7" s="214">
        <v>24.4</v>
      </c>
      <c r="I7" s="214">
        <v>25.2</v>
      </c>
      <c r="J7" s="214">
        <v>26.9</v>
      </c>
      <c r="K7" s="214">
        <v>28.1</v>
      </c>
      <c r="L7" s="214">
        <v>26.3</v>
      </c>
      <c r="M7" s="214">
        <v>25.6</v>
      </c>
      <c r="N7" s="214">
        <v>25.5</v>
      </c>
      <c r="O7" s="214">
        <v>25.1</v>
      </c>
      <c r="P7" s="214">
        <v>24.8</v>
      </c>
      <c r="Q7" s="214">
        <v>24.2</v>
      </c>
      <c r="R7" s="214">
        <v>23.1</v>
      </c>
      <c r="S7" s="214">
        <v>21</v>
      </c>
      <c r="T7" s="214">
        <v>21.2</v>
      </c>
      <c r="U7" s="214">
        <v>20.8</v>
      </c>
      <c r="V7" s="214">
        <v>21.4</v>
      </c>
      <c r="W7" s="214">
        <v>21.2</v>
      </c>
      <c r="X7" s="214">
        <v>21.4</v>
      </c>
      <c r="Y7" s="214">
        <v>21.4</v>
      </c>
      <c r="Z7" s="167">
        <f t="shared" si="0"/>
        <v>23.7625</v>
      </c>
      <c r="AA7" s="218">
        <v>28.8</v>
      </c>
      <c r="AB7" s="219" t="s">
        <v>375</v>
      </c>
      <c r="AC7" s="1">
        <v>5</v>
      </c>
      <c r="AD7" s="218">
        <v>20.7</v>
      </c>
      <c r="AE7" s="221" t="s">
        <v>459</v>
      </c>
    </row>
    <row r="8" spans="1:31" ht="11.25" customHeight="1">
      <c r="A8" s="168">
        <v>6</v>
      </c>
      <c r="B8" s="214">
        <v>21.2</v>
      </c>
      <c r="C8" s="214">
        <v>20.7</v>
      </c>
      <c r="D8" s="214">
        <v>20.8</v>
      </c>
      <c r="E8" s="214">
        <v>20.6</v>
      </c>
      <c r="F8" s="214">
        <v>20.4</v>
      </c>
      <c r="G8" s="214">
        <v>20.1</v>
      </c>
      <c r="H8" s="214">
        <v>18.9</v>
      </c>
      <c r="I8" s="214">
        <v>18.4</v>
      </c>
      <c r="J8" s="214">
        <v>18.3</v>
      </c>
      <c r="K8" s="214">
        <v>17.3</v>
      </c>
      <c r="L8" s="214">
        <v>17.6</v>
      </c>
      <c r="M8" s="214">
        <v>18</v>
      </c>
      <c r="N8" s="214">
        <v>18.1</v>
      </c>
      <c r="O8" s="214">
        <v>18.3</v>
      </c>
      <c r="P8" s="214">
        <v>18.9</v>
      </c>
      <c r="Q8" s="214">
        <v>19</v>
      </c>
      <c r="R8" s="214">
        <v>18.4</v>
      </c>
      <c r="S8" s="214">
        <v>17.8</v>
      </c>
      <c r="T8" s="214">
        <v>17.5</v>
      </c>
      <c r="U8" s="214">
        <v>17.5</v>
      </c>
      <c r="V8" s="214">
        <v>17.7</v>
      </c>
      <c r="W8" s="214">
        <v>17.5</v>
      </c>
      <c r="X8" s="214">
        <v>17.3</v>
      </c>
      <c r="Y8" s="214">
        <v>17.1</v>
      </c>
      <c r="Z8" s="167">
        <f t="shared" si="0"/>
        <v>18.64166666666667</v>
      </c>
      <c r="AA8" s="218">
        <v>21.4</v>
      </c>
      <c r="AB8" s="219" t="s">
        <v>439</v>
      </c>
      <c r="AC8" s="1">
        <v>6</v>
      </c>
      <c r="AD8" s="218">
        <v>17</v>
      </c>
      <c r="AE8" s="221" t="s">
        <v>460</v>
      </c>
    </row>
    <row r="9" spans="1:31" ht="11.25" customHeight="1">
      <c r="A9" s="168">
        <v>7</v>
      </c>
      <c r="B9" s="214">
        <v>16.8</v>
      </c>
      <c r="C9" s="214">
        <v>17.1</v>
      </c>
      <c r="D9" s="214">
        <v>17.1</v>
      </c>
      <c r="E9" s="214">
        <v>16.9</v>
      </c>
      <c r="F9" s="214">
        <v>16.2</v>
      </c>
      <c r="G9" s="214">
        <v>16.8</v>
      </c>
      <c r="H9" s="214">
        <v>18.5</v>
      </c>
      <c r="I9" s="214">
        <v>19</v>
      </c>
      <c r="J9" s="214">
        <v>20.1</v>
      </c>
      <c r="K9" s="214">
        <v>20.2</v>
      </c>
      <c r="L9" s="214">
        <v>19.1</v>
      </c>
      <c r="M9" s="214">
        <v>21.4</v>
      </c>
      <c r="N9" s="214">
        <v>19.8</v>
      </c>
      <c r="O9" s="214">
        <v>19.3</v>
      </c>
      <c r="P9" s="214">
        <v>19.5</v>
      </c>
      <c r="Q9" s="214">
        <v>19.2</v>
      </c>
      <c r="R9" s="214">
        <v>19.1</v>
      </c>
      <c r="S9" s="214">
        <v>18.4</v>
      </c>
      <c r="T9" s="214">
        <v>18.4</v>
      </c>
      <c r="U9" s="214">
        <v>18.6</v>
      </c>
      <c r="V9" s="214">
        <v>18.5</v>
      </c>
      <c r="W9" s="214">
        <v>18.5</v>
      </c>
      <c r="X9" s="214">
        <v>18.4</v>
      </c>
      <c r="Y9" s="214">
        <v>18.4</v>
      </c>
      <c r="Z9" s="167">
        <f t="shared" si="0"/>
        <v>18.554166666666664</v>
      </c>
      <c r="AA9" s="218">
        <v>21.7</v>
      </c>
      <c r="AB9" s="219" t="s">
        <v>407</v>
      </c>
      <c r="AC9" s="1">
        <v>7</v>
      </c>
      <c r="AD9" s="218">
        <v>16.1</v>
      </c>
      <c r="AE9" s="221" t="s">
        <v>461</v>
      </c>
    </row>
    <row r="10" spans="1:31" ht="11.25" customHeight="1">
      <c r="A10" s="168">
        <v>8</v>
      </c>
      <c r="B10" s="214">
        <v>18.2</v>
      </c>
      <c r="C10" s="214">
        <v>17.9</v>
      </c>
      <c r="D10" s="214">
        <v>17.9</v>
      </c>
      <c r="E10" s="214">
        <v>18</v>
      </c>
      <c r="F10" s="214">
        <v>18.1</v>
      </c>
      <c r="G10" s="214">
        <v>18.2</v>
      </c>
      <c r="H10" s="214">
        <v>18.6</v>
      </c>
      <c r="I10" s="214">
        <v>19.6</v>
      </c>
      <c r="J10" s="214">
        <v>20.3</v>
      </c>
      <c r="K10" s="214">
        <v>20.7</v>
      </c>
      <c r="L10" s="214">
        <v>19.9</v>
      </c>
      <c r="M10" s="214">
        <v>21.8</v>
      </c>
      <c r="N10" s="214">
        <v>22.1</v>
      </c>
      <c r="O10" s="214">
        <v>23</v>
      </c>
      <c r="P10" s="214">
        <v>22.3</v>
      </c>
      <c r="Q10" s="214">
        <v>22.3</v>
      </c>
      <c r="R10" s="214">
        <v>22.3</v>
      </c>
      <c r="S10" s="214">
        <v>21.7</v>
      </c>
      <c r="T10" s="214">
        <v>21.3</v>
      </c>
      <c r="U10" s="214">
        <v>21</v>
      </c>
      <c r="V10" s="214">
        <v>20.7</v>
      </c>
      <c r="W10" s="214">
        <v>20.2</v>
      </c>
      <c r="X10" s="214">
        <v>20.1</v>
      </c>
      <c r="Y10" s="214">
        <v>18.7</v>
      </c>
      <c r="Z10" s="167">
        <f t="shared" si="0"/>
        <v>20.20416666666667</v>
      </c>
      <c r="AA10" s="218">
        <v>23.2</v>
      </c>
      <c r="AB10" s="219" t="s">
        <v>440</v>
      </c>
      <c r="AC10" s="1">
        <v>8</v>
      </c>
      <c r="AD10" s="218">
        <v>17.8</v>
      </c>
      <c r="AE10" s="221" t="s">
        <v>462</v>
      </c>
    </row>
    <row r="11" spans="1:31" ht="11.25" customHeight="1">
      <c r="A11" s="168">
        <v>9</v>
      </c>
      <c r="B11" s="214">
        <v>19.3</v>
      </c>
      <c r="C11" s="214">
        <v>19.6</v>
      </c>
      <c r="D11" s="214">
        <v>19</v>
      </c>
      <c r="E11" s="214">
        <v>18.1</v>
      </c>
      <c r="F11" s="214">
        <v>17.1</v>
      </c>
      <c r="G11" s="214">
        <v>16.4</v>
      </c>
      <c r="H11" s="214">
        <v>17.9</v>
      </c>
      <c r="I11" s="214">
        <v>20.2</v>
      </c>
      <c r="J11" s="214">
        <v>21.2</v>
      </c>
      <c r="K11" s="214">
        <v>21.5</v>
      </c>
      <c r="L11" s="214">
        <v>21.5</v>
      </c>
      <c r="M11" s="214">
        <v>20.4</v>
      </c>
      <c r="N11" s="214">
        <v>20.9</v>
      </c>
      <c r="O11" s="214">
        <v>21</v>
      </c>
      <c r="P11" s="214">
        <v>20.2</v>
      </c>
      <c r="Q11" s="214">
        <v>20.2</v>
      </c>
      <c r="R11" s="214">
        <v>17.5</v>
      </c>
      <c r="S11" s="214">
        <v>16</v>
      </c>
      <c r="T11" s="214">
        <v>15.1</v>
      </c>
      <c r="U11" s="214">
        <v>14.9</v>
      </c>
      <c r="V11" s="214">
        <v>14.8</v>
      </c>
      <c r="W11" s="214">
        <v>14.5</v>
      </c>
      <c r="X11" s="214">
        <v>14.1</v>
      </c>
      <c r="Y11" s="214">
        <v>13.9</v>
      </c>
      <c r="Z11" s="167">
        <f t="shared" si="0"/>
        <v>18.1375</v>
      </c>
      <c r="AA11" s="218">
        <v>22.1</v>
      </c>
      <c r="AB11" s="219" t="s">
        <v>441</v>
      </c>
      <c r="AC11" s="1">
        <v>9</v>
      </c>
      <c r="AD11" s="218">
        <v>13.6</v>
      </c>
      <c r="AE11" s="221" t="s">
        <v>93</v>
      </c>
    </row>
    <row r="12" spans="1:31" ht="11.25" customHeight="1">
      <c r="A12" s="176">
        <v>10</v>
      </c>
      <c r="B12" s="216">
        <v>13.9</v>
      </c>
      <c r="C12" s="216">
        <v>13.8</v>
      </c>
      <c r="D12" s="216">
        <v>13.8</v>
      </c>
      <c r="E12" s="216">
        <v>13.4</v>
      </c>
      <c r="F12" s="216">
        <v>13.3</v>
      </c>
      <c r="G12" s="216">
        <v>13.7</v>
      </c>
      <c r="H12" s="216">
        <v>17.5</v>
      </c>
      <c r="I12" s="216">
        <v>20.3</v>
      </c>
      <c r="J12" s="216">
        <v>21.2</v>
      </c>
      <c r="K12" s="216">
        <v>21.1</v>
      </c>
      <c r="L12" s="216">
        <v>21.5</v>
      </c>
      <c r="M12" s="216">
        <v>21.4</v>
      </c>
      <c r="N12" s="216">
        <v>21.3</v>
      </c>
      <c r="O12" s="216">
        <v>21.7</v>
      </c>
      <c r="P12" s="216">
        <v>21</v>
      </c>
      <c r="Q12" s="216">
        <v>20.7</v>
      </c>
      <c r="R12" s="216">
        <v>19.8</v>
      </c>
      <c r="S12" s="216">
        <v>19.7</v>
      </c>
      <c r="T12" s="216">
        <v>19.6</v>
      </c>
      <c r="U12" s="216">
        <v>19.5</v>
      </c>
      <c r="V12" s="216">
        <v>19</v>
      </c>
      <c r="W12" s="216">
        <v>17.7</v>
      </c>
      <c r="X12" s="216">
        <v>18.6</v>
      </c>
      <c r="Y12" s="216">
        <v>18.6</v>
      </c>
      <c r="Z12" s="177">
        <f t="shared" si="0"/>
        <v>18.420833333333334</v>
      </c>
      <c r="AA12" s="217">
        <v>22.2</v>
      </c>
      <c r="AB12" s="220" t="s">
        <v>442</v>
      </c>
      <c r="AC12" s="164">
        <v>10</v>
      </c>
      <c r="AD12" s="217">
        <v>13</v>
      </c>
      <c r="AE12" s="222" t="s">
        <v>288</v>
      </c>
    </row>
    <row r="13" spans="1:31" ht="11.25" customHeight="1">
      <c r="A13" s="168">
        <v>11</v>
      </c>
      <c r="B13" s="214">
        <v>19.7</v>
      </c>
      <c r="C13" s="214">
        <v>19.1</v>
      </c>
      <c r="D13" s="214">
        <v>19.1</v>
      </c>
      <c r="E13" s="214">
        <v>19.3</v>
      </c>
      <c r="F13" s="214">
        <v>19.5</v>
      </c>
      <c r="G13" s="214">
        <v>19.7</v>
      </c>
      <c r="H13" s="214">
        <v>20.3</v>
      </c>
      <c r="I13" s="214">
        <v>21.4</v>
      </c>
      <c r="J13" s="214">
        <v>22.1</v>
      </c>
      <c r="K13" s="214">
        <v>22.6</v>
      </c>
      <c r="L13" s="214">
        <v>22.3</v>
      </c>
      <c r="M13" s="214">
        <v>21.6</v>
      </c>
      <c r="N13" s="214">
        <v>20.8</v>
      </c>
      <c r="O13" s="214">
        <v>20.5</v>
      </c>
      <c r="P13" s="214">
        <v>20.3</v>
      </c>
      <c r="Q13" s="214">
        <v>20</v>
      </c>
      <c r="R13" s="214">
        <v>19.9</v>
      </c>
      <c r="S13" s="214">
        <v>19.9</v>
      </c>
      <c r="T13" s="214">
        <v>19.7</v>
      </c>
      <c r="U13" s="214">
        <v>20</v>
      </c>
      <c r="V13" s="214">
        <v>20</v>
      </c>
      <c r="W13" s="214">
        <v>20.1</v>
      </c>
      <c r="X13" s="214">
        <v>20.4</v>
      </c>
      <c r="Y13" s="214">
        <v>20.7</v>
      </c>
      <c r="Z13" s="167">
        <f t="shared" si="0"/>
        <v>20.374999999999996</v>
      </c>
      <c r="AA13" s="218">
        <v>22.8</v>
      </c>
      <c r="AB13" s="219" t="s">
        <v>443</v>
      </c>
      <c r="AC13" s="1">
        <v>11</v>
      </c>
      <c r="AD13" s="218">
        <v>18.6</v>
      </c>
      <c r="AE13" s="221" t="s">
        <v>463</v>
      </c>
    </row>
    <row r="14" spans="1:31" ht="11.25" customHeight="1">
      <c r="A14" s="168">
        <v>12</v>
      </c>
      <c r="B14" s="214">
        <v>20.8</v>
      </c>
      <c r="C14" s="214">
        <v>21</v>
      </c>
      <c r="D14" s="214">
        <v>21.3</v>
      </c>
      <c r="E14" s="214">
        <v>20.9</v>
      </c>
      <c r="F14" s="214">
        <v>21.3</v>
      </c>
      <c r="G14" s="214">
        <v>21.5</v>
      </c>
      <c r="H14" s="214">
        <v>21.6</v>
      </c>
      <c r="I14" s="214">
        <v>21.5</v>
      </c>
      <c r="J14" s="214">
        <v>21.7</v>
      </c>
      <c r="K14" s="214">
        <v>22</v>
      </c>
      <c r="L14" s="214">
        <v>22.3</v>
      </c>
      <c r="M14" s="214">
        <v>22.7</v>
      </c>
      <c r="N14" s="214">
        <v>22.5</v>
      </c>
      <c r="O14" s="214">
        <v>22.6</v>
      </c>
      <c r="P14" s="214">
        <v>22.8</v>
      </c>
      <c r="Q14" s="214">
        <v>23.2</v>
      </c>
      <c r="R14" s="214">
        <v>23.2</v>
      </c>
      <c r="S14" s="214">
        <v>23.6</v>
      </c>
      <c r="T14" s="214">
        <v>23.8</v>
      </c>
      <c r="U14" s="214">
        <v>23.6</v>
      </c>
      <c r="V14" s="214">
        <v>23.4</v>
      </c>
      <c r="W14" s="214">
        <v>23</v>
      </c>
      <c r="X14" s="214">
        <v>22.3</v>
      </c>
      <c r="Y14" s="214">
        <v>22.5</v>
      </c>
      <c r="Z14" s="167">
        <f t="shared" si="0"/>
        <v>22.295833333333334</v>
      </c>
      <c r="AA14" s="218">
        <v>24</v>
      </c>
      <c r="AB14" s="219" t="s">
        <v>444</v>
      </c>
      <c r="AC14" s="1">
        <v>12</v>
      </c>
      <c r="AD14" s="218">
        <v>20.6</v>
      </c>
      <c r="AE14" s="221" t="s">
        <v>246</v>
      </c>
    </row>
    <row r="15" spans="1:31" ht="11.25" customHeight="1">
      <c r="A15" s="168">
        <v>13</v>
      </c>
      <c r="B15" s="214">
        <v>20.9</v>
      </c>
      <c r="C15" s="214">
        <v>21.5</v>
      </c>
      <c r="D15" s="214">
        <v>22.5</v>
      </c>
      <c r="E15" s="214">
        <v>21.4</v>
      </c>
      <c r="F15" s="214">
        <v>19.4</v>
      </c>
      <c r="G15" s="214">
        <v>18.9</v>
      </c>
      <c r="H15" s="214">
        <v>22</v>
      </c>
      <c r="I15" s="214">
        <v>24.6</v>
      </c>
      <c r="J15" s="214">
        <v>26.7</v>
      </c>
      <c r="K15" s="214">
        <v>27.4</v>
      </c>
      <c r="L15" s="214">
        <v>27.9</v>
      </c>
      <c r="M15" s="214">
        <v>27.7</v>
      </c>
      <c r="N15" s="214">
        <v>27.1</v>
      </c>
      <c r="O15" s="214">
        <v>26.9</v>
      </c>
      <c r="P15" s="214">
        <v>24.7</v>
      </c>
      <c r="Q15" s="214">
        <v>22.8</v>
      </c>
      <c r="R15" s="214">
        <v>19.7</v>
      </c>
      <c r="S15" s="214">
        <v>18.2</v>
      </c>
      <c r="T15" s="214">
        <v>18.7</v>
      </c>
      <c r="U15" s="214">
        <v>17</v>
      </c>
      <c r="V15" s="214">
        <v>15.1</v>
      </c>
      <c r="W15" s="214">
        <v>17.7</v>
      </c>
      <c r="X15" s="214">
        <v>17.1</v>
      </c>
      <c r="Y15" s="214">
        <v>16.9</v>
      </c>
      <c r="Z15" s="167">
        <f t="shared" si="0"/>
        <v>21.783333333333335</v>
      </c>
      <c r="AA15" s="218">
        <v>28.3</v>
      </c>
      <c r="AB15" s="219" t="s">
        <v>341</v>
      </c>
      <c r="AC15" s="1">
        <v>13</v>
      </c>
      <c r="AD15" s="218">
        <v>14.9</v>
      </c>
      <c r="AE15" s="221" t="s">
        <v>464</v>
      </c>
    </row>
    <row r="16" spans="1:31" ht="11.25" customHeight="1">
      <c r="A16" s="168">
        <v>14</v>
      </c>
      <c r="B16" s="214">
        <v>16.6</v>
      </c>
      <c r="C16" s="214">
        <v>16.7</v>
      </c>
      <c r="D16" s="214">
        <v>16.8</v>
      </c>
      <c r="E16" s="214">
        <v>17</v>
      </c>
      <c r="F16" s="214">
        <v>16.9</v>
      </c>
      <c r="G16" s="214">
        <v>16.9</v>
      </c>
      <c r="H16" s="214">
        <v>17</v>
      </c>
      <c r="I16" s="214">
        <v>17.2</v>
      </c>
      <c r="J16" s="214">
        <v>18.4</v>
      </c>
      <c r="K16" s="214">
        <v>18.4</v>
      </c>
      <c r="L16" s="214">
        <v>18.7</v>
      </c>
      <c r="M16" s="214">
        <v>18.6</v>
      </c>
      <c r="N16" s="214">
        <v>18.4</v>
      </c>
      <c r="O16" s="214">
        <v>18.9</v>
      </c>
      <c r="P16" s="214">
        <v>18.6</v>
      </c>
      <c r="Q16" s="214">
        <v>18</v>
      </c>
      <c r="R16" s="214">
        <v>17.4</v>
      </c>
      <c r="S16" s="214">
        <v>17</v>
      </c>
      <c r="T16" s="214">
        <v>16.3</v>
      </c>
      <c r="U16" s="214">
        <v>15.9</v>
      </c>
      <c r="V16" s="214">
        <v>15.8</v>
      </c>
      <c r="W16" s="214">
        <v>15.9</v>
      </c>
      <c r="X16" s="214">
        <v>16</v>
      </c>
      <c r="Y16" s="214">
        <v>16</v>
      </c>
      <c r="Z16" s="167">
        <f t="shared" si="0"/>
        <v>17.224999999999998</v>
      </c>
      <c r="AA16" s="218">
        <v>19.2</v>
      </c>
      <c r="AB16" s="219" t="s">
        <v>445</v>
      </c>
      <c r="AC16" s="1">
        <v>14</v>
      </c>
      <c r="AD16" s="218">
        <v>15.7</v>
      </c>
      <c r="AE16" s="221" t="s">
        <v>465</v>
      </c>
    </row>
    <row r="17" spans="1:31" ht="11.25" customHeight="1">
      <c r="A17" s="168">
        <v>15</v>
      </c>
      <c r="B17" s="214">
        <v>16.1</v>
      </c>
      <c r="C17" s="214">
        <v>16.3</v>
      </c>
      <c r="D17" s="214">
        <v>16.4</v>
      </c>
      <c r="E17" s="214">
        <v>16.4</v>
      </c>
      <c r="F17" s="214">
        <v>16.4</v>
      </c>
      <c r="G17" s="214">
        <v>15.9</v>
      </c>
      <c r="H17" s="214">
        <v>16</v>
      </c>
      <c r="I17" s="214">
        <v>17</v>
      </c>
      <c r="J17" s="214">
        <v>18</v>
      </c>
      <c r="K17" s="214">
        <v>18.8</v>
      </c>
      <c r="L17" s="214">
        <v>19</v>
      </c>
      <c r="M17" s="214">
        <v>18</v>
      </c>
      <c r="N17" s="214">
        <v>17.2</v>
      </c>
      <c r="O17" s="214">
        <v>16.8</v>
      </c>
      <c r="P17" s="214">
        <v>16.7</v>
      </c>
      <c r="Q17" s="214">
        <v>16.3</v>
      </c>
      <c r="R17" s="214">
        <v>16.6</v>
      </c>
      <c r="S17" s="214">
        <v>16</v>
      </c>
      <c r="T17" s="214">
        <v>15.7</v>
      </c>
      <c r="U17" s="214">
        <v>15.5</v>
      </c>
      <c r="V17" s="214">
        <v>15.4</v>
      </c>
      <c r="W17" s="214">
        <v>15.2</v>
      </c>
      <c r="X17" s="214">
        <v>14.8</v>
      </c>
      <c r="Y17" s="214">
        <v>14.3</v>
      </c>
      <c r="Z17" s="167">
        <f t="shared" si="0"/>
        <v>16.45</v>
      </c>
      <c r="AA17" s="218">
        <v>19.9</v>
      </c>
      <c r="AB17" s="219" t="s">
        <v>371</v>
      </c>
      <c r="AC17" s="1">
        <v>15</v>
      </c>
      <c r="AD17" s="218">
        <v>14.2</v>
      </c>
      <c r="AE17" s="221" t="s">
        <v>250</v>
      </c>
    </row>
    <row r="18" spans="1:31" ht="11.25" customHeight="1">
      <c r="A18" s="168">
        <v>16</v>
      </c>
      <c r="B18" s="214">
        <v>14.3</v>
      </c>
      <c r="C18" s="214">
        <v>14</v>
      </c>
      <c r="D18" s="214">
        <v>13.7</v>
      </c>
      <c r="E18" s="214">
        <v>13.6</v>
      </c>
      <c r="F18" s="214">
        <v>13.1</v>
      </c>
      <c r="G18" s="214">
        <v>13.2</v>
      </c>
      <c r="H18" s="214">
        <v>13.3</v>
      </c>
      <c r="I18" s="214">
        <v>15.8</v>
      </c>
      <c r="J18" s="214">
        <v>15.4</v>
      </c>
      <c r="K18" s="214">
        <v>15.2</v>
      </c>
      <c r="L18" s="214">
        <v>16.4</v>
      </c>
      <c r="M18" s="214">
        <v>16.4</v>
      </c>
      <c r="N18" s="214">
        <v>17</v>
      </c>
      <c r="O18" s="214">
        <v>15.8</v>
      </c>
      <c r="P18" s="214">
        <v>15.8</v>
      </c>
      <c r="Q18" s="214">
        <v>15.4</v>
      </c>
      <c r="R18" s="214">
        <v>14.2</v>
      </c>
      <c r="S18" s="214">
        <v>12.7</v>
      </c>
      <c r="T18" s="214">
        <v>11.9</v>
      </c>
      <c r="U18" s="214">
        <v>11.8</v>
      </c>
      <c r="V18" s="214">
        <v>12.4</v>
      </c>
      <c r="W18" s="214">
        <v>13</v>
      </c>
      <c r="X18" s="214">
        <v>13.4</v>
      </c>
      <c r="Y18" s="214">
        <v>12.9</v>
      </c>
      <c r="Z18" s="167">
        <f t="shared" si="0"/>
        <v>14.195833333333331</v>
      </c>
      <c r="AA18" s="218">
        <v>17.8</v>
      </c>
      <c r="AB18" s="219" t="s">
        <v>446</v>
      </c>
      <c r="AC18" s="1">
        <v>16</v>
      </c>
      <c r="AD18" s="218">
        <v>11.6</v>
      </c>
      <c r="AE18" s="221" t="s">
        <v>466</v>
      </c>
    </row>
    <row r="19" spans="1:31" ht="11.25" customHeight="1">
      <c r="A19" s="168">
        <v>17</v>
      </c>
      <c r="B19" s="214">
        <v>12.1</v>
      </c>
      <c r="C19" s="214">
        <v>11.4</v>
      </c>
      <c r="D19" s="214">
        <v>11.3</v>
      </c>
      <c r="E19" s="214">
        <v>11.7</v>
      </c>
      <c r="F19" s="214">
        <v>11.4</v>
      </c>
      <c r="G19" s="214">
        <v>11.2</v>
      </c>
      <c r="H19" s="214">
        <v>14</v>
      </c>
      <c r="I19" s="214">
        <v>16.9</v>
      </c>
      <c r="J19" s="214">
        <v>17.5</v>
      </c>
      <c r="K19" s="214">
        <v>17.7</v>
      </c>
      <c r="L19" s="214">
        <v>17.9</v>
      </c>
      <c r="M19" s="214">
        <v>17.8</v>
      </c>
      <c r="N19" s="214">
        <v>18</v>
      </c>
      <c r="O19" s="214">
        <v>18.2</v>
      </c>
      <c r="P19" s="214">
        <v>17.8</v>
      </c>
      <c r="Q19" s="214">
        <v>17.8</v>
      </c>
      <c r="R19" s="214">
        <v>16.5</v>
      </c>
      <c r="S19" s="214">
        <v>15.1</v>
      </c>
      <c r="T19" s="214">
        <v>15.1</v>
      </c>
      <c r="U19" s="214">
        <v>15</v>
      </c>
      <c r="V19" s="214">
        <v>15.2</v>
      </c>
      <c r="W19" s="214">
        <v>15.4</v>
      </c>
      <c r="X19" s="214">
        <v>15.8</v>
      </c>
      <c r="Y19" s="214">
        <v>15.8</v>
      </c>
      <c r="Z19" s="167">
        <f t="shared" si="0"/>
        <v>15.275000000000004</v>
      </c>
      <c r="AA19" s="218">
        <v>19</v>
      </c>
      <c r="AB19" s="219" t="s">
        <v>447</v>
      </c>
      <c r="AC19" s="1">
        <v>17</v>
      </c>
      <c r="AD19" s="218">
        <v>10.9</v>
      </c>
      <c r="AE19" s="221" t="s">
        <v>467</v>
      </c>
    </row>
    <row r="20" spans="1:31" ht="11.25" customHeight="1">
      <c r="A20" s="168">
        <v>18</v>
      </c>
      <c r="B20" s="214">
        <v>16</v>
      </c>
      <c r="C20" s="214">
        <v>16</v>
      </c>
      <c r="D20" s="214">
        <v>15.8</v>
      </c>
      <c r="E20" s="214">
        <v>15.4</v>
      </c>
      <c r="F20" s="214">
        <v>15.2</v>
      </c>
      <c r="G20" s="214">
        <v>14.9</v>
      </c>
      <c r="H20" s="214">
        <v>15.2</v>
      </c>
      <c r="I20" s="214">
        <v>16</v>
      </c>
      <c r="J20" s="214">
        <v>15.9</v>
      </c>
      <c r="K20" s="214">
        <v>16.1</v>
      </c>
      <c r="L20" s="214">
        <v>16.5</v>
      </c>
      <c r="M20" s="214">
        <v>17.7</v>
      </c>
      <c r="N20" s="214">
        <v>17.6</v>
      </c>
      <c r="O20" s="214">
        <v>17.7</v>
      </c>
      <c r="P20" s="214">
        <v>16.9</v>
      </c>
      <c r="Q20" s="214">
        <v>16.5</v>
      </c>
      <c r="R20" s="214">
        <v>16.1</v>
      </c>
      <c r="S20" s="214">
        <v>15.9</v>
      </c>
      <c r="T20" s="214">
        <v>16</v>
      </c>
      <c r="U20" s="214">
        <v>16.2</v>
      </c>
      <c r="V20" s="214">
        <v>16.3</v>
      </c>
      <c r="W20" s="214">
        <v>16.2</v>
      </c>
      <c r="X20" s="214">
        <v>16.1</v>
      </c>
      <c r="Y20" s="214">
        <v>16.4</v>
      </c>
      <c r="Z20" s="167">
        <f t="shared" si="0"/>
        <v>16.191666666666666</v>
      </c>
      <c r="AA20" s="218">
        <v>18.1</v>
      </c>
      <c r="AB20" s="219" t="s">
        <v>448</v>
      </c>
      <c r="AC20" s="1">
        <v>18</v>
      </c>
      <c r="AD20" s="218">
        <v>14.8</v>
      </c>
      <c r="AE20" s="221" t="s">
        <v>468</v>
      </c>
    </row>
    <row r="21" spans="1:31" ht="11.25" customHeight="1">
      <c r="A21" s="168">
        <v>19</v>
      </c>
      <c r="B21" s="214">
        <v>16.6</v>
      </c>
      <c r="C21" s="214">
        <v>16.5</v>
      </c>
      <c r="D21" s="214">
        <v>16.4</v>
      </c>
      <c r="E21" s="214">
        <v>16.5</v>
      </c>
      <c r="F21" s="214">
        <v>16.9</v>
      </c>
      <c r="G21" s="214">
        <v>16.9</v>
      </c>
      <c r="H21" s="214">
        <v>17.1</v>
      </c>
      <c r="I21" s="214">
        <v>16.8</v>
      </c>
      <c r="J21" s="214">
        <v>17.5</v>
      </c>
      <c r="K21" s="214">
        <v>19.2</v>
      </c>
      <c r="L21" s="214">
        <v>19.4</v>
      </c>
      <c r="M21" s="214">
        <v>20.3</v>
      </c>
      <c r="N21" s="214">
        <v>20.7</v>
      </c>
      <c r="O21" s="214">
        <v>21.8</v>
      </c>
      <c r="P21" s="214">
        <v>21.6</v>
      </c>
      <c r="Q21" s="214">
        <v>21.3</v>
      </c>
      <c r="R21" s="214">
        <v>20.9</v>
      </c>
      <c r="S21" s="214">
        <v>20.7</v>
      </c>
      <c r="T21" s="214">
        <v>20.4</v>
      </c>
      <c r="U21" s="214">
        <v>20</v>
      </c>
      <c r="V21" s="214">
        <v>20.5</v>
      </c>
      <c r="W21" s="214">
        <v>20.5</v>
      </c>
      <c r="X21" s="214">
        <v>20.5</v>
      </c>
      <c r="Y21" s="214">
        <v>20.8</v>
      </c>
      <c r="Z21" s="167">
        <f t="shared" si="0"/>
        <v>19.158333333333335</v>
      </c>
      <c r="AA21" s="218">
        <v>22.3</v>
      </c>
      <c r="AB21" s="219" t="s">
        <v>449</v>
      </c>
      <c r="AC21" s="1">
        <v>19</v>
      </c>
      <c r="AD21" s="218">
        <v>16.3</v>
      </c>
      <c r="AE21" s="221" t="s">
        <v>469</v>
      </c>
    </row>
    <row r="22" spans="1:31" ht="11.25" customHeight="1">
      <c r="A22" s="176">
        <v>20</v>
      </c>
      <c r="B22" s="216">
        <v>19.3</v>
      </c>
      <c r="C22" s="216">
        <v>19.3</v>
      </c>
      <c r="D22" s="216">
        <v>19.4</v>
      </c>
      <c r="E22" s="216">
        <v>19.5</v>
      </c>
      <c r="F22" s="216">
        <v>19.5</v>
      </c>
      <c r="G22" s="216">
        <v>19.5</v>
      </c>
      <c r="H22" s="216">
        <v>19.3</v>
      </c>
      <c r="I22" s="216">
        <v>19.9</v>
      </c>
      <c r="J22" s="216">
        <v>20.2</v>
      </c>
      <c r="K22" s="216">
        <v>21.1</v>
      </c>
      <c r="L22" s="216">
        <v>20.1</v>
      </c>
      <c r="M22" s="216">
        <v>19.7</v>
      </c>
      <c r="N22" s="216">
        <v>19.6</v>
      </c>
      <c r="O22" s="216">
        <v>19.4</v>
      </c>
      <c r="P22" s="216">
        <v>19.3</v>
      </c>
      <c r="Q22" s="216">
        <v>19.2</v>
      </c>
      <c r="R22" s="216">
        <v>18.2</v>
      </c>
      <c r="S22" s="216">
        <v>17.3</v>
      </c>
      <c r="T22" s="216">
        <v>17.3</v>
      </c>
      <c r="U22" s="216">
        <v>16.9</v>
      </c>
      <c r="V22" s="216">
        <v>16.7</v>
      </c>
      <c r="W22" s="216">
        <v>16.6</v>
      </c>
      <c r="X22" s="216">
        <v>16.5</v>
      </c>
      <c r="Y22" s="216">
        <v>16.3</v>
      </c>
      <c r="Z22" s="177">
        <f t="shared" si="0"/>
        <v>18.754166666666666</v>
      </c>
      <c r="AA22" s="217">
        <v>21.1</v>
      </c>
      <c r="AB22" s="220" t="s">
        <v>450</v>
      </c>
      <c r="AC22" s="164">
        <v>20</v>
      </c>
      <c r="AD22" s="217">
        <v>16.3</v>
      </c>
      <c r="AE22" s="222" t="s">
        <v>114</v>
      </c>
    </row>
    <row r="23" spans="1:31" ht="11.25" customHeight="1">
      <c r="A23" s="168">
        <v>21</v>
      </c>
      <c r="B23" s="214">
        <v>16.4</v>
      </c>
      <c r="C23" s="214">
        <v>16.8</v>
      </c>
      <c r="D23" s="214">
        <v>16.6</v>
      </c>
      <c r="E23" s="214">
        <v>16.4</v>
      </c>
      <c r="F23" s="214">
        <v>16.1</v>
      </c>
      <c r="G23" s="214">
        <v>16.1</v>
      </c>
      <c r="H23" s="214">
        <v>16.4</v>
      </c>
      <c r="I23" s="214">
        <v>17.2</v>
      </c>
      <c r="J23" s="214">
        <v>18.2</v>
      </c>
      <c r="K23" s="214">
        <v>18.3</v>
      </c>
      <c r="L23" s="214">
        <v>18.4</v>
      </c>
      <c r="M23" s="214">
        <v>18.5</v>
      </c>
      <c r="N23" s="214">
        <v>18.2</v>
      </c>
      <c r="O23" s="214">
        <v>17.8</v>
      </c>
      <c r="P23" s="214">
        <v>17.3</v>
      </c>
      <c r="Q23" s="214">
        <v>17.1</v>
      </c>
      <c r="R23" s="214">
        <v>16.5</v>
      </c>
      <c r="S23" s="214">
        <v>16.5</v>
      </c>
      <c r="T23" s="214">
        <v>16.3</v>
      </c>
      <c r="U23" s="214">
        <v>16.3</v>
      </c>
      <c r="V23" s="214">
        <v>16.3</v>
      </c>
      <c r="W23" s="214">
        <v>16.4</v>
      </c>
      <c r="X23" s="214">
        <v>16</v>
      </c>
      <c r="Y23" s="214">
        <v>15.6</v>
      </c>
      <c r="Z23" s="167">
        <f t="shared" si="0"/>
        <v>16.90416666666667</v>
      </c>
      <c r="AA23" s="218">
        <v>18.8</v>
      </c>
      <c r="AB23" s="219" t="s">
        <v>353</v>
      </c>
      <c r="AC23" s="1">
        <v>21</v>
      </c>
      <c r="AD23" s="218">
        <v>15.6</v>
      </c>
      <c r="AE23" s="221" t="s">
        <v>114</v>
      </c>
    </row>
    <row r="24" spans="1:31" ht="11.25" customHeight="1">
      <c r="A24" s="168">
        <v>22</v>
      </c>
      <c r="B24" s="214">
        <v>15</v>
      </c>
      <c r="C24" s="214">
        <v>14.7</v>
      </c>
      <c r="D24" s="214">
        <v>15.1</v>
      </c>
      <c r="E24" s="214">
        <v>15</v>
      </c>
      <c r="F24" s="214">
        <v>14.9</v>
      </c>
      <c r="G24" s="214">
        <v>14.6</v>
      </c>
      <c r="H24" s="214">
        <v>14.3</v>
      </c>
      <c r="I24" s="214">
        <v>14.5</v>
      </c>
      <c r="J24" s="214">
        <v>14.4</v>
      </c>
      <c r="K24" s="214">
        <v>15.1</v>
      </c>
      <c r="L24" s="214">
        <v>15</v>
      </c>
      <c r="M24" s="214">
        <v>14.6</v>
      </c>
      <c r="N24" s="214">
        <v>14.7</v>
      </c>
      <c r="O24" s="214">
        <v>14.7</v>
      </c>
      <c r="P24" s="214">
        <v>15.1</v>
      </c>
      <c r="Q24" s="214">
        <v>14.7</v>
      </c>
      <c r="R24" s="214">
        <v>14.9</v>
      </c>
      <c r="S24" s="214">
        <v>15</v>
      </c>
      <c r="T24" s="214">
        <v>15.8</v>
      </c>
      <c r="U24" s="214">
        <v>15.8</v>
      </c>
      <c r="V24" s="214">
        <v>16.2</v>
      </c>
      <c r="W24" s="214">
        <v>16.8</v>
      </c>
      <c r="X24" s="214">
        <v>17.1</v>
      </c>
      <c r="Y24" s="214">
        <v>16.2</v>
      </c>
      <c r="Z24" s="167">
        <f t="shared" si="0"/>
        <v>15.174999999999999</v>
      </c>
      <c r="AA24" s="218">
        <v>17.2</v>
      </c>
      <c r="AB24" s="219" t="s">
        <v>451</v>
      </c>
      <c r="AC24" s="1">
        <v>22</v>
      </c>
      <c r="AD24" s="218">
        <v>14.2</v>
      </c>
      <c r="AE24" s="221" t="s">
        <v>470</v>
      </c>
    </row>
    <row r="25" spans="1:31" ht="11.25" customHeight="1">
      <c r="A25" s="168">
        <v>23</v>
      </c>
      <c r="B25" s="214">
        <v>16.1</v>
      </c>
      <c r="C25" s="214">
        <v>15.8</v>
      </c>
      <c r="D25" s="214">
        <v>16.2</v>
      </c>
      <c r="E25" s="214">
        <v>16.6</v>
      </c>
      <c r="F25" s="214">
        <v>16.7</v>
      </c>
      <c r="G25" s="214">
        <v>17</v>
      </c>
      <c r="H25" s="214">
        <v>18.1</v>
      </c>
      <c r="I25" s="214">
        <v>19.9</v>
      </c>
      <c r="J25" s="214">
        <v>21.7</v>
      </c>
      <c r="K25" s="214">
        <v>22.6</v>
      </c>
      <c r="L25" s="214">
        <v>23.6</v>
      </c>
      <c r="M25" s="214">
        <v>22.1</v>
      </c>
      <c r="N25" s="214">
        <v>20.4</v>
      </c>
      <c r="O25" s="214">
        <v>20.4</v>
      </c>
      <c r="P25" s="214">
        <v>19.7</v>
      </c>
      <c r="Q25" s="214">
        <v>18.9</v>
      </c>
      <c r="R25" s="214">
        <v>17.8</v>
      </c>
      <c r="S25" s="214">
        <v>17.6</v>
      </c>
      <c r="T25" s="214">
        <v>17.3</v>
      </c>
      <c r="U25" s="214">
        <v>17.2</v>
      </c>
      <c r="V25" s="214">
        <v>17.1</v>
      </c>
      <c r="W25" s="214">
        <v>16.8</v>
      </c>
      <c r="X25" s="214">
        <v>16.9</v>
      </c>
      <c r="Y25" s="214">
        <v>16.4</v>
      </c>
      <c r="Z25" s="167">
        <f t="shared" si="0"/>
        <v>18.454166666666666</v>
      </c>
      <c r="AA25" s="218">
        <v>24</v>
      </c>
      <c r="AB25" s="219" t="s">
        <v>452</v>
      </c>
      <c r="AC25" s="1">
        <v>23</v>
      </c>
      <c r="AD25" s="218">
        <v>15.4</v>
      </c>
      <c r="AE25" s="221" t="s">
        <v>197</v>
      </c>
    </row>
    <row r="26" spans="1:31" ht="11.25" customHeight="1">
      <c r="A26" s="168">
        <v>24</v>
      </c>
      <c r="B26" s="214">
        <v>15.8</v>
      </c>
      <c r="C26" s="214">
        <v>15.8</v>
      </c>
      <c r="D26" s="214">
        <v>16.2</v>
      </c>
      <c r="E26" s="214">
        <v>16.3</v>
      </c>
      <c r="F26" s="214">
        <v>16.4</v>
      </c>
      <c r="G26" s="214">
        <v>16.3</v>
      </c>
      <c r="H26" s="214">
        <v>16.4</v>
      </c>
      <c r="I26" s="214">
        <v>16.8</v>
      </c>
      <c r="J26" s="214">
        <v>17.6</v>
      </c>
      <c r="K26" s="214">
        <v>17.7</v>
      </c>
      <c r="L26" s="214">
        <v>18.6</v>
      </c>
      <c r="M26" s="214">
        <v>18.1</v>
      </c>
      <c r="N26" s="214">
        <v>18.3</v>
      </c>
      <c r="O26" s="214">
        <v>18.3</v>
      </c>
      <c r="P26" s="214">
        <v>18</v>
      </c>
      <c r="Q26" s="214">
        <v>17.3</v>
      </c>
      <c r="R26" s="214">
        <v>16.9</v>
      </c>
      <c r="S26" s="214">
        <v>16.8</v>
      </c>
      <c r="T26" s="214">
        <v>16.6</v>
      </c>
      <c r="U26" s="214">
        <v>16.4</v>
      </c>
      <c r="V26" s="214">
        <v>16.2</v>
      </c>
      <c r="W26" s="214">
        <v>17</v>
      </c>
      <c r="X26" s="214">
        <v>17.1</v>
      </c>
      <c r="Y26" s="214">
        <v>17.1</v>
      </c>
      <c r="Z26" s="167">
        <f t="shared" si="0"/>
        <v>17.000000000000004</v>
      </c>
      <c r="AA26" s="218">
        <v>19.1</v>
      </c>
      <c r="AB26" s="219" t="s">
        <v>298</v>
      </c>
      <c r="AC26" s="1">
        <v>24</v>
      </c>
      <c r="AD26" s="218">
        <v>15.5</v>
      </c>
      <c r="AE26" s="221" t="s">
        <v>471</v>
      </c>
    </row>
    <row r="27" spans="1:31" ht="11.25" customHeight="1">
      <c r="A27" s="168">
        <v>25</v>
      </c>
      <c r="B27" s="214">
        <v>17.3</v>
      </c>
      <c r="C27" s="214">
        <v>17.4</v>
      </c>
      <c r="D27" s="214">
        <v>17.2</v>
      </c>
      <c r="E27" s="214">
        <v>16.9</v>
      </c>
      <c r="F27" s="214">
        <v>16.8</v>
      </c>
      <c r="G27" s="214">
        <v>16.9</v>
      </c>
      <c r="H27" s="214">
        <v>17.1</v>
      </c>
      <c r="I27" s="214">
        <v>17.3</v>
      </c>
      <c r="J27" s="214">
        <v>16.9</v>
      </c>
      <c r="K27" s="214">
        <v>16.3</v>
      </c>
      <c r="L27" s="214">
        <v>16</v>
      </c>
      <c r="M27" s="214">
        <v>15.7</v>
      </c>
      <c r="N27" s="214">
        <v>15.2</v>
      </c>
      <c r="O27" s="214">
        <v>15.1</v>
      </c>
      <c r="P27" s="214">
        <v>15.4</v>
      </c>
      <c r="Q27" s="214">
        <v>15.5</v>
      </c>
      <c r="R27" s="214">
        <v>15.6</v>
      </c>
      <c r="S27" s="214">
        <v>18</v>
      </c>
      <c r="T27" s="214">
        <v>20</v>
      </c>
      <c r="U27" s="214">
        <v>18.4</v>
      </c>
      <c r="V27" s="214">
        <v>17.6</v>
      </c>
      <c r="W27" s="214">
        <v>17.9</v>
      </c>
      <c r="X27" s="214">
        <v>17.6</v>
      </c>
      <c r="Y27" s="214">
        <v>17.9</v>
      </c>
      <c r="Z27" s="167">
        <f t="shared" si="0"/>
        <v>16.916666666666668</v>
      </c>
      <c r="AA27" s="218">
        <v>20.1</v>
      </c>
      <c r="AB27" s="219" t="s">
        <v>453</v>
      </c>
      <c r="AC27" s="1">
        <v>25</v>
      </c>
      <c r="AD27" s="218">
        <v>15.1</v>
      </c>
      <c r="AE27" s="221" t="s">
        <v>179</v>
      </c>
    </row>
    <row r="28" spans="1:31" ht="11.25" customHeight="1">
      <c r="A28" s="168">
        <v>26</v>
      </c>
      <c r="B28" s="214">
        <v>18</v>
      </c>
      <c r="C28" s="214">
        <v>17.1</v>
      </c>
      <c r="D28" s="214">
        <v>17.6</v>
      </c>
      <c r="E28" s="214">
        <v>17.5</v>
      </c>
      <c r="F28" s="214">
        <v>17.6</v>
      </c>
      <c r="G28" s="214">
        <v>17.8</v>
      </c>
      <c r="H28" s="214">
        <v>17.8</v>
      </c>
      <c r="I28" s="214">
        <v>20.1</v>
      </c>
      <c r="J28" s="214">
        <v>19.7</v>
      </c>
      <c r="K28" s="214">
        <v>22.5</v>
      </c>
      <c r="L28" s="214">
        <v>23.8</v>
      </c>
      <c r="M28" s="214">
        <v>23.2</v>
      </c>
      <c r="N28" s="214">
        <v>23.9</v>
      </c>
      <c r="O28" s="214">
        <v>21.7</v>
      </c>
      <c r="P28" s="214">
        <v>21.2</v>
      </c>
      <c r="Q28" s="214">
        <v>20.3</v>
      </c>
      <c r="R28" s="214">
        <v>19.5</v>
      </c>
      <c r="S28" s="214">
        <v>19.1</v>
      </c>
      <c r="T28" s="214">
        <v>18.4</v>
      </c>
      <c r="U28" s="214">
        <v>17.9</v>
      </c>
      <c r="V28" s="214">
        <v>17.8</v>
      </c>
      <c r="W28" s="214">
        <v>17.3</v>
      </c>
      <c r="X28" s="214">
        <v>17.2</v>
      </c>
      <c r="Y28" s="214">
        <v>17</v>
      </c>
      <c r="Z28" s="167">
        <f t="shared" si="0"/>
        <v>19.333333333333332</v>
      </c>
      <c r="AA28" s="218">
        <v>24.4</v>
      </c>
      <c r="AB28" s="219" t="s">
        <v>172</v>
      </c>
      <c r="AC28" s="1">
        <v>26</v>
      </c>
      <c r="AD28" s="218">
        <v>16.7</v>
      </c>
      <c r="AE28" s="221" t="s">
        <v>472</v>
      </c>
    </row>
    <row r="29" spans="1:31" ht="11.25" customHeight="1">
      <c r="A29" s="168">
        <v>27</v>
      </c>
      <c r="B29" s="214">
        <v>16.9</v>
      </c>
      <c r="C29" s="214">
        <v>17.4</v>
      </c>
      <c r="D29" s="214">
        <v>17.2</v>
      </c>
      <c r="E29" s="214">
        <v>17.8</v>
      </c>
      <c r="F29" s="214">
        <v>17.9</v>
      </c>
      <c r="G29" s="214">
        <v>17.3</v>
      </c>
      <c r="H29" s="214">
        <v>17.5</v>
      </c>
      <c r="I29" s="214">
        <v>17.8</v>
      </c>
      <c r="J29" s="214">
        <v>18.1</v>
      </c>
      <c r="K29" s="214">
        <v>17.1</v>
      </c>
      <c r="L29" s="214">
        <v>16.9</v>
      </c>
      <c r="M29" s="214">
        <v>17.7</v>
      </c>
      <c r="N29" s="214">
        <v>17.5</v>
      </c>
      <c r="O29" s="214">
        <v>17.7</v>
      </c>
      <c r="P29" s="214">
        <v>17.2</v>
      </c>
      <c r="Q29" s="214">
        <v>17.2</v>
      </c>
      <c r="R29" s="214">
        <v>17.1</v>
      </c>
      <c r="S29" s="214">
        <v>16.5</v>
      </c>
      <c r="T29" s="214">
        <v>14.8</v>
      </c>
      <c r="U29" s="214">
        <v>14.4</v>
      </c>
      <c r="V29" s="214">
        <v>14.4</v>
      </c>
      <c r="W29" s="214">
        <v>14</v>
      </c>
      <c r="X29" s="214">
        <v>13.1</v>
      </c>
      <c r="Y29" s="214">
        <v>13</v>
      </c>
      <c r="Z29" s="167">
        <f t="shared" si="0"/>
        <v>16.520833333333332</v>
      </c>
      <c r="AA29" s="218">
        <v>18.5</v>
      </c>
      <c r="AB29" s="219" t="s">
        <v>207</v>
      </c>
      <c r="AC29" s="1">
        <v>27</v>
      </c>
      <c r="AD29" s="218">
        <v>12.7</v>
      </c>
      <c r="AE29" s="221" t="s">
        <v>118</v>
      </c>
    </row>
    <row r="30" spans="1:31" ht="11.25" customHeight="1">
      <c r="A30" s="168">
        <v>28</v>
      </c>
      <c r="B30" s="214">
        <v>12.7</v>
      </c>
      <c r="C30" s="214">
        <v>12.5</v>
      </c>
      <c r="D30" s="214">
        <v>12.9</v>
      </c>
      <c r="E30" s="214">
        <v>12.6</v>
      </c>
      <c r="F30" s="214">
        <v>12.2</v>
      </c>
      <c r="G30" s="214">
        <v>12.5</v>
      </c>
      <c r="H30" s="214">
        <v>12.8</v>
      </c>
      <c r="I30" s="214">
        <v>14</v>
      </c>
      <c r="J30" s="214">
        <v>16.7</v>
      </c>
      <c r="K30" s="214">
        <v>16.8</v>
      </c>
      <c r="L30" s="214">
        <v>17.7</v>
      </c>
      <c r="M30" s="214">
        <v>17.9</v>
      </c>
      <c r="N30" s="214">
        <v>17.6</v>
      </c>
      <c r="O30" s="214">
        <v>17.2</v>
      </c>
      <c r="P30" s="214">
        <v>16.8</v>
      </c>
      <c r="Q30" s="214">
        <v>16.3</v>
      </c>
      <c r="R30" s="214">
        <v>14.1</v>
      </c>
      <c r="S30" s="214">
        <v>12.9</v>
      </c>
      <c r="T30" s="214">
        <v>12.7</v>
      </c>
      <c r="U30" s="214">
        <v>12.4</v>
      </c>
      <c r="V30" s="214">
        <v>12.4</v>
      </c>
      <c r="W30" s="214">
        <v>12</v>
      </c>
      <c r="X30" s="214">
        <v>12.1</v>
      </c>
      <c r="Y30" s="214">
        <v>12</v>
      </c>
      <c r="Z30" s="167">
        <f t="shared" si="0"/>
        <v>14.158333333333331</v>
      </c>
      <c r="AA30" s="218">
        <v>18.3</v>
      </c>
      <c r="AB30" s="219" t="s">
        <v>454</v>
      </c>
      <c r="AC30" s="1">
        <v>28</v>
      </c>
      <c r="AD30" s="218">
        <v>11.9</v>
      </c>
      <c r="AE30" s="221" t="s">
        <v>104</v>
      </c>
    </row>
    <row r="31" spans="1:31" ht="11.25" customHeight="1">
      <c r="A31" s="168">
        <v>29</v>
      </c>
      <c r="B31" s="214">
        <v>12.2</v>
      </c>
      <c r="C31" s="214">
        <v>12.3</v>
      </c>
      <c r="D31" s="214">
        <v>12.7</v>
      </c>
      <c r="E31" s="214">
        <v>13.2</v>
      </c>
      <c r="F31" s="214">
        <v>13.6</v>
      </c>
      <c r="G31" s="214">
        <v>14.1</v>
      </c>
      <c r="H31" s="214">
        <v>14.8</v>
      </c>
      <c r="I31" s="214">
        <v>15.8</v>
      </c>
      <c r="J31" s="214">
        <v>15.2</v>
      </c>
      <c r="K31" s="214">
        <v>14.9</v>
      </c>
      <c r="L31" s="214">
        <v>14.5</v>
      </c>
      <c r="M31" s="214">
        <v>14.7</v>
      </c>
      <c r="N31" s="214">
        <v>14.9</v>
      </c>
      <c r="O31" s="214">
        <v>14.9</v>
      </c>
      <c r="P31" s="214">
        <v>14.8</v>
      </c>
      <c r="Q31" s="214">
        <v>14.7</v>
      </c>
      <c r="R31" s="214">
        <v>14.7</v>
      </c>
      <c r="S31" s="214">
        <v>14.9</v>
      </c>
      <c r="T31" s="214">
        <v>15.4</v>
      </c>
      <c r="U31" s="214">
        <v>15</v>
      </c>
      <c r="V31" s="214">
        <v>14.3</v>
      </c>
      <c r="W31" s="214">
        <v>14</v>
      </c>
      <c r="X31" s="214">
        <v>13.3</v>
      </c>
      <c r="Y31" s="214">
        <v>12.8</v>
      </c>
      <c r="Z31" s="167">
        <f t="shared" si="0"/>
        <v>14.237499999999999</v>
      </c>
      <c r="AA31" s="218">
        <v>15.9</v>
      </c>
      <c r="AB31" s="219" t="s">
        <v>455</v>
      </c>
      <c r="AC31" s="1">
        <v>29</v>
      </c>
      <c r="AD31" s="218">
        <v>11.7</v>
      </c>
      <c r="AE31" s="221" t="s">
        <v>246</v>
      </c>
    </row>
    <row r="32" spans="1:31" ht="11.25" customHeight="1">
      <c r="A32" s="168">
        <v>30</v>
      </c>
      <c r="B32" s="214">
        <v>12.5</v>
      </c>
      <c r="C32" s="214">
        <v>12.3</v>
      </c>
      <c r="D32" s="214">
        <v>12.1</v>
      </c>
      <c r="E32" s="214">
        <v>12</v>
      </c>
      <c r="F32" s="214">
        <v>11.9</v>
      </c>
      <c r="G32" s="214">
        <v>11.6</v>
      </c>
      <c r="H32" s="214">
        <v>13.7</v>
      </c>
      <c r="I32" s="214">
        <v>16.3</v>
      </c>
      <c r="J32" s="214">
        <v>17.9</v>
      </c>
      <c r="K32" s="214">
        <v>18.8</v>
      </c>
      <c r="L32" s="214">
        <v>19.4</v>
      </c>
      <c r="M32" s="214">
        <v>19.6</v>
      </c>
      <c r="N32" s="214">
        <v>19.5</v>
      </c>
      <c r="O32" s="214">
        <v>19.3</v>
      </c>
      <c r="P32" s="214">
        <v>18.4</v>
      </c>
      <c r="Q32" s="214">
        <v>18.4</v>
      </c>
      <c r="R32" s="214">
        <v>16.7</v>
      </c>
      <c r="S32" s="214">
        <v>15.6</v>
      </c>
      <c r="T32" s="214">
        <v>15</v>
      </c>
      <c r="U32" s="214">
        <v>14.7</v>
      </c>
      <c r="V32" s="214">
        <v>14.4</v>
      </c>
      <c r="W32" s="214">
        <v>13.7</v>
      </c>
      <c r="X32" s="214">
        <v>14.4</v>
      </c>
      <c r="Y32" s="214">
        <v>13.2</v>
      </c>
      <c r="Z32" s="167">
        <f t="shared" si="0"/>
        <v>15.475</v>
      </c>
      <c r="AA32" s="218">
        <v>20.3</v>
      </c>
      <c r="AB32" s="219" t="s">
        <v>72</v>
      </c>
      <c r="AC32" s="1">
        <v>30</v>
      </c>
      <c r="AD32" s="218">
        <v>11.5</v>
      </c>
      <c r="AE32" s="221" t="s">
        <v>473</v>
      </c>
    </row>
    <row r="33" spans="1:31" ht="11.25" customHeight="1">
      <c r="A33" s="168">
        <v>31</v>
      </c>
      <c r="B33" s="214">
        <v>12.9</v>
      </c>
      <c r="C33" s="214">
        <v>12.7</v>
      </c>
      <c r="D33" s="214">
        <v>12.9</v>
      </c>
      <c r="E33" s="214">
        <v>13.4</v>
      </c>
      <c r="F33" s="214">
        <v>12.1</v>
      </c>
      <c r="G33" s="214">
        <v>12.1</v>
      </c>
      <c r="H33" s="214">
        <v>13.8</v>
      </c>
      <c r="I33" s="214">
        <v>16.2</v>
      </c>
      <c r="J33" s="214">
        <v>17.8</v>
      </c>
      <c r="K33" s="214">
        <v>18.9</v>
      </c>
      <c r="L33" s="214">
        <v>18.9</v>
      </c>
      <c r="M33" s="214">
        <v>19.1</v>
      </c>
      <c r="N33" s="214">
        <v>18.4</v>
      </c>
      <c r="O33" s="214">
        <v>18.7</v>
      </c>
      <c r="P33" s="214">
        <v>18.6</v>
      </c>
      <c r="Q33" s="214">
        <v>18.1</v>
      </c>
      <c r="R33" s="214">
        <v>15.8</v>
      </c>
      <c r="S33" s="214">
        <v>14.8</v>
      </c>
      <c r="T33" s="214">
        <v>15</v>
      </c>
      <c r="U33" s="214">
        <v>14.5</v>
      </c>
      <c r="V33" s="214">
        <v>14.4</v>
      </c>
      <c r="W33" s="214">
        <v>14.6</v>
      </c>
      <c r="X33" s="214">
        <v>14.4</v>
      </c>
      <c r="Y33" s="214">
        <v>13.8</v>
      </c>
      <c r="Z33" s="167">
        <f t="shared" si="0"/>
        <v>15.495833333333332</v>
      </c>
      <c r="AA33" s="218">
        <v>19.9</v>
      </c>
      <c r="AB33" s="219" t="s">
        <v>456</v>
      </c>
      <c r="AC33" s="1">
        <v>31</v>
      </c>
      <c r="AD33" s="218">
        <v>11.9</v>
      </c>
      <c r="AE33" s="221" t="s">
        <v>204</v>
      </c>
    </row>
    <row r="34" spans="1:31" ht="15" customHeight="1">
      <c r="A34" s="169" t="s">
        <v>9</v>
      </c>
      <c r="B34" s="170">
        <f aca="true" t="shared" si="1" ref="B34:Q34">AVERAGE(B3:B33)</f>
        <v>17.138709677419357</v>
      </c>
      <c r="C34" s="170">
        <f t="shared" si="1"/>
        <v>17.080645161290324</v>
      </c>
      <c r="D34" s="170">
        <f t="shared" si="1"/>
        <v>17.12258064516129</v>
      </c>
      <c r="E34" s="170">
        <f t="shared" si="1"/>
        <v>17.03870967741935</v>
      </c>
      <c r="F34" s="170">
        <f t="shared" si="1"/>
        <v>16.841935483870966</v>
      </c>
      <c r="G34" s="170">
        <f t="shared" si="1"/>
        <v>16.774193548387096</v>
      </c>
      <c r="H34" s="170">
        <f t="shared" si="1"/>
        <v>17.754838709677422</v>
      </c>
      <c r="I34" s="170">
        <f t="shared" si="1"/>
        <v>18.896774193548385</v>
      </c>
      <c r="J34" s="170">
        <f t="shared" si="1"/>
        <v>19.55806451612903</v>
      </c>
      <c r="K34" s="170">
        <f t="shared" si="1"/>
        <v>19.980645161290322</v>
      </c>
      <c r="L34" s="170">
        <f t="shared" si="1"/>
        <v>20.190322580645155</v>
      </c>
      <c r="M34" s="170">
        <f t="shared" si="1"/>
        <v>20.21290322580646</v>
      </c>
      <c r="N34" s="170">
        <f t="shared" si="1"/>
        <v>20.032258064516128</v>
      </c>
      <c r="O34" s="170">
        <f t="shared" si="1"/>
        <v>19.980645161290326</v>
      </c>
      <c r="P34" s="170">
        <f t="shared" si="1"/>
        <v>19.664516129032258</v>
      </c>
      <c r="Q34" s="170">
        <f t="shared" si="1"/>
        <v>19.325806451612905</v>
      </c>
      <c r="R34" s="170">
        <f>AVERAGE(R3:R33)</f>
        <v>18.583870967741937</v>
      </c>
      <c r="S34" s="170">
        <f aca="true" t="shared" si="2" ref="S34:Y34">AVERAGE(S3:S33)</f>
        <v>18.041935483870965</v>
      </c>
      <c r="T34" s="170">
        <f t="shared" si="2"/>
        <v>17.84193548387097</v>
      </c>
      <c r="U34" s="170">
        <f t="shared" si="2"/>
        <v>17.474193548387092</v>
      </c>
      <c r="V34" s="170">
        <f t="shared" si="2"/>
        <v>17.34516129032258</v>
      </c>
      <c r="W34" s="170">
        <f t="shared" si="2"/>
        <v>17.383870967741935</v>
      </c>
      <c r="X34" s="170">
        <f t="shared" si="2"/>
        <v>17.303225806451614</v>
      </c>
      <c r="Y34" s="170">
        <f t="shared" si="2"/>
        <v>17.087096774193547</v>
      </c>
      <c r="Z34" s="170">
        <f>AVERAGE(B3:Y33)</f>
        <v>18.277284946236538</v>
      </c>
      <c r="AA34" s="171">
        <f>(AVERAGE(最高))</f>
        <v>21.63870967741935</v>
      </c>
      <c r="AB34" s="172"/>
      <c r="AC34" s="173"/>
      <c r="AD34" s="171">
        <f>(AVERAGE(最低))</f>
        <v>15.399999999999997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5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28.8</v>
      </c>
      <c r="C46" s="233">
        <v>5</v>
      </c>
      <c r="D46" s="238" t="s">
        <v>375</v>
      </c>
      <c r="E46" s="151"/>
      <c r="F46" s="118"/>
      <c r="G46" s="119">
        <f>MIN(最低)</f>
        <v>10.9</v>
      </c>
      <c r="H46" s="233">
        <v>17</v>
      </c>
      <c r="I46" s="234" t="s">
        <v>467</v>
      </c>
    </row>
    <row r="47" spans="1:9" ht="11.25" customHeight="1">
      <c r="A47" s="120"/>
      <c r="B47" s="235"/>
      <c r="C47" s="233"/>
      <c r="D47" s="236"/>
      <c r="E47" s="151"/>
      <c r="F47" s="120"/>
      <c r="G47" s="235"/>
      <c r="H47" s="229"/>
      <c r="I47" s="244"/>
    </row>
    <row r="48" spans="1:9" ht="11.25" customHeight="1">
      <c r="A48" s="122"/>
      <c r="B48" s="123"/>
      <c r="C48" s="231"/>
      <c r="D48" s="232"/>
      <c r="E48" s="151"/>
      <c r="F48" s="122"/>
      <c r="G48" s="123"/>
      <c r="H48" s="231"/>
      <c r="I48" s="2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11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13.6</v>
      </c>
      <c r="C3" s="214">
        <v>12.7</v>
      </c>
      <c r="D3" s="214">
        <v>12.7</v>
      </c>
      <c r="E3" s="214">
        <v>12.2</v>
      </c>
      <c r="F3" s="214">
        <v>12.5</v>
      </c>
      <c r="G3" s="214">
        <v>12.3</v>
      </c>
      <c r="H3" s="214">
        <v>14.3</v>
      </c>
      <c r="I3" s="214">
        <v>16.9</v>
      </c>
      <c r="J3" s="214">
        <v>18.5</v>
      </c>
      <c r="K3" s="214">
        <v>21.2</v>
      </c>
      <c r="L3" s="214">
        <v>22.7</v>
      </c>
      <c r="M3" s="214">
        <v>23.9</v>
      </c>
      <c r="N3" s="214">
        <v>23.7</v>
      </c>
      <c r="O3" s="214">
        <v>23</v>
      </c>
      <c r="P3" s="214">
        <v>22.6</v>
      </c>
      <c r="Q3" s="214">
        <v>21</v>
      </c>
      <c r="R3" s="214">
        <v>17.6</v>
      </c>
      <c r="S3" s="214">
        <v>16.3</v>
      </c>
      <c r="T3" s="214">
        <v>14.8</v>
      </c>
      <c r="U3" s="214">
        <v>13.9</v>
      </c>
      <c r="V3" s="214">
        <v>13.8</v>
      </c>
      <c r="W3" s="214">
        <v>12.7</v>
      </c>
      <c r="X3" s="214">
        <v>12.9</v>
      </c>
      <c r="Y3" s="214">
        <v>10.8</v>
      </c>
      <c r="Z3" s="167">
        <f aca="true" t="shared" si="0" ref="Z3:Z32">AVERAGE(B3:Y3)</f>
        <v>16.525</v>
      </c>
      <c r="AA3" s="218">
        <v>25</v>
      </c>
      <c r="AB3" s="219" t="s">
        <v>374</v>
      </c>
      <c r="AC3" s="1">
        <v>1</v>
      </c>
      <c r="AD3" s="218">
        <v>10.7</v>
      </c>
      <c r="AE3" s="221" t="s">
        <v>120</v>
      </c>
    </row>
    <row r="4" spans="1:31" ht="11.25" customHeight="1">
      <c r="A4" s="168">
        <v>2</v>
      </c>
      <c r="B4" s="214">
        <v>10.4</v>
      </c>
      <c r="C4" s="214">
        <v>9.4</v>
      </c>
      <c r="D4" s="214">
        <v>9.1</v>
      </c>
      <c r="E4" s="214">
        <v>8.8</v>
      </c>
      <c r="F4" s="214">
        <v>8.6</v>
      </c>
      <c r="G4" s="214">
        <v>8.2</v>
      </c>
      <c r="H4" s="214">
        <v>10.5</v>
      </c>
      <c r="I4" s="214">
        <v>14.3</v>
      </c>
      <c r="J4" s="214">
        <v>14.8</v>
      </c>
      <c r="K4" s="214">
        <v>15.3</v>
      </c>
      <c r="L4" s="214">
        <v>16.1</v>
      </c>
      <c r="M4" s="214">
        <v>16.5</v>
      </c>
      <c r="N4" s="214">
        <v>16.9</v>
      </c>
      <c r="O4" s="214">
        <v>16.9</v>
      </c>
      <c r="P4" s="214">
        <v>16.3</v>
      </c>
      <c r="Q4" s="214">
        <v>16</v>
      </c>
      <c r="R4" s="214">
        <v>13.3</v>
      </c>
      <c r="S4" s="215">
        <v>12.9</v>
      </c>
      <c r="T4" s="214">
        <v>12.1</v>
      </c>
      <c r="U4" s="214">
        <v>11.9</v>
      </c>
      <c r="V4" s="214">
        <v>11.8</v>
      </c>
      <c r="W4" s="214">
        <v>11.8</v>
      </c>
      <c r="X4" s="214">
        <v>11.9</v>
      </c>
      <c r="Y4" s="214">
        <v>11.7</v>
      </c>
      <c r="Z4" s="167">
        <f t="shared" si="0"/>
        <v>12.729166666666666</v>
      </c>
      <c r="AA4" s="218">
        <v>17.4</v>
      </c>
      <c r="AB4" s="219" t="s">
        <v>129</v>
      </c>
      <c r="AC4" s="1">
        <v>2</v>
      </c>
      <c r="AD4" s="218">
        <v>8</v>
      </c>
      <c r="AE4" s="221" t="s">
        <v>145</v>
      </c>
    </row>
    <row r="5" spans="1:31" ht="11.25" customHeight="1">
      <c r="A5" s="168">
        <v>3</v>
      </c>
      <c r="B5" s="214">
        <v>11.6</v>
      </c>
      <c r="C5" s="214">
        <v>12</v>
      </c>
      <c r="D5" s="214">
        <v>11.7</v>
      </c>
      <c r="E5" s="214">
        <v>13.1</v>
      </c>
      <c r="F5" s="214">
        <v>13</v>
      </c>
      <c r="G5" s="214">
        <v>12.3</v>
      </c>
      <c r="H5" s="214">
        <v>14.1</v>
      </c>
      <c r="I5" s="214">
        <v>16.2</v>
      </c>
      <c r="J5" s="214">
        <v>18.1</v>
      </c>
      <c r="K5" s="214">
        <v>18</v>
      </c>
      <c r="L5" s="214">
        <v>18.4</v>
      </c>
      <c r="M5" s="214">
        <v>18.4</v>
      </c>
      <c r="N5" s="214">
        <v>18.7</v>
      </c>
      <c r="O5" s="214">
        <v>17.7</v>
      </c>
      <c r="P5" s="214">
        <v>17</v>
      </c>
      <c r="Q5" s="214">
        <v>16.4</v>
      </c>
      <c r="R5" s="214">
        <v>15.6</v>
      </c>
      <c r="S5" s="214">
        <v>15.2</v>
      </c>
      <c r="T5" s="214">
        <v>15.4</v>
      </c>
      <c r="U5" s="214">
        <v>15.7</v>
      </c>
      <c r="V5" s="214">
        <v>15.7</v>
      </c>
      <c r="W5" s="214">
        <v>14.7</v>
      </c>
      <c r="X5" s="214">
        <v>13.4</v>
      </c>
      <c r="Y5" s="214">
        <v>13</v>
      </c>
      <c r="Z5" s="167">
        <f t="shared" si="0"/>
        <v>15.224999999999996</v>
      </c>
      <c r="AA5" s="218">
        <v>19.3</v>
      </c>
      <c r="AB5" s="219" t="s">
        <v>310</v>
      </c>
      <c r="AC5" s="1">
        <v>3</v>
      </c>
      <c r="AD5" s="218">
        <v>11.2</v>
      </c>
      <c r="AE5" s="221" t="s">
        <v>485</v>
      </c>
    </row>
    <row r="6" spans="1:31" ht="11.25" customHeight="1">
      <c r="A6" s="168">
        <v>4</v>
      </c>
      <c r="B6" s="214">
        <v>13</v>
      </c>
      <c r="C6" s="214">
        <v>13.1</v>
      </c>
      <c r="D6" s="214">
        <v>13.2</v>
      </c>
      <c r="E6" s="214">
        <v>13.2</v>
      </c>
      <c r="F6" s="214">
        <v>12.4</v>
      </c>
      <c r="G6" s="214">
        <v>12.6</v>
      </c>
      <c r="H6" s="214">
        <v>13.1</v>
      </c>
      <c r="I6" s="214">
        <v>13.6</v>
      </c>
      <c r="J6" s="214">
        <v>15.3</v>
      </c>
      <c r="K6" s="214">
        <v>15.3</v>
      </c>
      <c r="L6" s="214">
        <v>15.2</v>
      </c>
      <c r="M6" s="214">
        <v>17.4</v>
      </c>
      <c r="N6" s="214">
        <v>16.9</v>
      </c>
      <c r="O6" s="214">
        <v>17.4</v>
      </c>
      <c r="P6" s="214">
        <v>16.5</v>
      </c>
      <c r="Q6" s="214">
        <v>15.2</v>
      </c>
      <c r="R6" s="214">
        <v>13.1</v>
      </c>
      <c r="S6" s="214">
        <v>11.4</v>
      </c>
      <c r="T6" s="214">
        <v>9.8</v>
      </c>
      <c r="U6" s="214">
        <v>9</v>
      </c>
      <c r="V6" s="214">
        <v>8.2</v>
      </c>
      <c r="W6" s="214">
        <v>7.8</v>
      </c>
      <c r="X6" s="214">
        <v>7.8</v>
      </c>
      <c r="Y6" s="214">
        <v>8.3</v>
      </c>
      <c r="Z6" s="167">
        <f t="shared" si="0"/>
        <v>12.866666666666667</v>
      </c>
      <c r="AA6" s="218">
        <v>18.3</v>
      </c>
      <c r="AB6" s="219" t="s">
        <v>474</v>
      </c>
      <c r="AC6" s="1">
        <v>4</v>
      </c>
      <c r="AD6" s="218">
        <v>7.4</v>
      </c>
      <c r="AE6" s="221" t="s">
        <v>486</v>
      </c>
    </row>
    <row r="7" spans="1:31" ht="11.25" customHeight="1">
      <c r="A7" s="168">
        <v>5</v>
      </c>
      <c r="B7" s="214">
        <v>7.4</v>
      </c>
      <c r="C7" s="214">
        <v>7.7</v>
      </c>
      <c r="D7" s="214">
        <v>7.9</v>
      </c>
      <c r="E7" s="214">
        <v>7.6</v>
      </c>
      <c r="F7" s="214">
        <v>7.2</v>
      </c>
      <c r="G7" s="214">
        <v>7.1</v>
      </c>
      <c r="H7" s="214">
        <v>9.8</v>
      </c>
      <c r="I7" s="214">
        <v>12.9</v>
      </c>
      <c r="J7" s="214">
        <v>14</v>
      </c>
      <c r="K7" s="214">
        <v>15.1</v>
      </c>
      <c r="L7" s="214">
        <v>17.2</v>
      </c>
      <c r="M7" s="214">
        <v>16.6</v>
      </c>
      <c r="N7" s="214">
        <v>17.3</v>
      </c>
      <c r="O7" s="214">
        <v>16.7</v>
      </c>
      <c r="P7" s="214">
        <v>16.3</v>
      </c>
      <c r="Q7" s="214">
        <v>15.7</v>
      </c>
      <c r="R7" s="214">
        <v>12.5</v>
      </c>
      <c r="S7" s="214">
        <v>11.5</v>
      </c>
      <c r="T7" s="214">
        <v>11.3</v>
      </c>
      <c r="U7" s="214">
        <v>11.2</v>
      </c>
      <c r="V7" s="214">
        <v>11.1</v>
      </c>
      <c r="W7" s="214">
        <v>10.9</v>
      </c>
      <c r="X7" s="214">
        <v>10.5</v>
      </c>
      <c r="Y7" s="214">
        <v>11</v>
      </c>
      <c r="Z7" s="167">
        <f t="shared" si="0"/>
        <v>11.9375</v>
      </c>
      <c r="AA7" s="218">
        <v>18.2</v>
      </c>
      <c r="AB7" s="219" t="s">
        <v>374</v>
      </c>
      <c r="AC7" s="1">
        <v>5</v>
      </c>
      <c r="AD7" s="218">
        <v>7</v>
      </c>
      <c r="AE7" s="221" t="s">
        <v>487</v>
      </c>
    </row>
    <row r="8" spans="1:31" ht="11.25" customHeight="1">
      <c r="A8" s="168">
        <v>6</v>
      </c>
      <c r="B8" s="214">
        <v>10.7</v>
      </c>
      <c r="C8" s="214">
        <v>10.1</v>
      </c>
      <c r="D8" s="214">
        <v>9.8</v>
      </c>
      <c r="E8" s="214">
        <v>9.2</v>
      </c>
      <c r="F8" s="214">
        <v>8.5</v>
      </c>
      <c r="G8" s="214">
        <v>9</v>
      </c>
      <c r="H8" s="214">
        <v>10.5</v>
      </c>
      <c r="I8" s="214">
        <v>14.8</v>
      </c>
      <c r="J8" s="214">
        <v>15.8</v>
      </c>
      <c r="K8" s="214">
        <v>17.1</v>
      </c>
      <c r="L8" s="214">
        <v>18.8</v>
      </c>
      <c r="M8" s="214">
        <v>19.9</v>
      </c>
      <c r="N8" s="214">
        <v>19.6</v>
      </c>
      <c r="O8" s="214">
        <v>19.1</v>
      </c>
      <c r="P8" s="214">
        <v>18.4</v>
      </c>
      <c r="Q8" s="214">
        <v>17.6</v>
      </c>
      <c r="R8" s="214">
        <v>13.9</v>
      </c>
      <c r="S8" s="214">
        <v>13.1</v>
      </c>
      <c r="T8" s="214">
        <v>12.8</v>
      </c>
      <c r="U8" s="214">
        <v>11.8</v>
      </c>
      <c r="V8" s="214">
        <v>11.9</v>
      </c>
      <c r="W8" s="214">
        <v>11.4</v>
      </c>
      <c r="X8" s="214">
        <v>11</v>
      </c>
      <c r="Y8" s="214">
        <v>11.2</v>
      </c>
      <c r="Z8" s="167">
        <f t="shared" si="0"/>
        <v>13.58333333333333</v>
      </c>
      <c r="AA8" s="218">
        <v>21.5</v>
      </c>
      <c r="AB8" s="219" t="s">
        <v>475</v>
      </c>
      <c r="AC8" s="1">
        <v>6</v>
      </c>
      <c r="AD8" s="218">
        <v>8.3</v>
      </c>
      <c r="AE8" s="221" t="s">
        <v>488</v>
      </c>
    </row>
    <row r="9" spans="1:31" ht="11.25" customHeight="1">
      <c r="A9" s="168">
        <v>7</v>
      </c>
      <c r="B9" s="214">
        <v>10.7</v>
      </c>
      <c r="C9" s="214">
        <v>10.5</v>
      </c>
      <c r="D9" s="214">
        <v>10.3</v>
      </c>
      <c r="E9" s="214">
        <v>10.8</v>
      </c>
      <c r="F9" s="214">
        <v>11.1</v>
      </c>
      <c r="G9" s="214">
        <v>11.6</v>
      </c>
      <c r="H9" s="214">
        <v>13</v>
      </c>
      <c r="I9" s="214">
        <v>16.1</v>
      </c>
      <c r="J9" s="214">
        <v>18</v>
      </c>
      <c r="K9" s="214">
        <v>18.5</v>
      </c>
      <c r="L9" s="214">
        <v>19.7</v>
      </c>
      <c r="M9" s="214">
        <v>20.9</v>
      </c>
      <c r="N9" s="214">
        <v>20.6</v>
      </c>
      <c r="O9" s="214">
        <v>19.3</v>
      </c>
      <c r="P9" s="214">
        <v>18.1</v>
      </c>
      <c r="Q9" s="214">
        <v>17.7</v>
      </c>
      <c r="R9" s="214">
        <v>18.1</v>
      </c>
      <c r="S9" s="214">
        <v>18</v>
      </c>
      <c r="T9" s="214">
        <v>17.3</v>
      </c>
      <c r="U9" s="214">
        <v>16.6</v>
      </c>
      <c r="V9" s="214">
        <v>16.9</v>
      </c>
      <c r="W9" s="214">
        <v>14.6</v>
      </c>
      <c r="X9" s="214">
        <v>13.6</v>
      </c>
      <c r="Y9" s="214">
        <v>12.1</v>
      </c>
      <c r="Z9" s="167">
        <f t="shared" si="0"/>
        <v>15.587500000000004</v>
      </c>
      <c r="AA9" s="218">
        <v>21.2</v>
      </c>
      <c r="AB9" s="219" t="s">
        <v>232</v>
      </c>
      <c r="AC9" s="1">
        <v>7</v>
      </c>
      <c r="AD9" s="218">
        <v>10.2</v>
      </c>
      <c r="AE9" s="221" t="s">
        <v>489</v>
      </c>
    </row>
    <row r="10" spans="1:31" ht="11.25" customHeight="1">
      <c r="A10" s="168">
        <v>8</v>
      </c>
      <c r="B10" s="214">
        <v>11.8</v>
      </c>
      <c r="C10" s="214">
        <v>10.6</v>
      </c>
      <c r="D10" s="214">
        <v>10.1</v>
      </c>
      <c r="E10" s="214">
        <v>9.3</v>
      </c>
      <c r="F10" s="214">
        <v>9.2</v>
      </c>
      <c r="G10" s="214">
        <v>9.5</v>
      </c>
      <c r="H10" s="214">
        <v>9.8</v>
      </c>
      <c r="I10" s="214">
        <v>12.8</v>
      </c>
      <c r="J10" s="214">
        <v>14.8</v>
      </c>
      <c r="K10" s="214">
        <v>15.2</v>
      </c>
      <c r="L10" s="214">
        <v>15.5</v>
      </c>
      <c r="M10" s="214">
        <v>15.7</v>
      </c>
      <c r="N10" s="214">
        <v>16.2</v>
      </c>
      <c r="O10" s="214">
        <v>15.5</v>
      </c>
      <c r="P10" s="214">
        <v>15.3</v>
      </c>
      <c r="Q10" s="214">
        <v>14.6</v>
      </c>
      <c r="R10" s="214">
        <v>13.2</v>
      </c>
      <c r="S10" s="214">
        <v>11.4</v>
      </c>
      <c r="T10" s="214">
        <v>10.1</v>
      </c>
      <c r="U10" s="214">
        <v>9.3</v>
      </c>
      <c r="V10" s="214">
        <v>9.1</v>
      </c>
      <c r="W10" s="214">
        <v>8.2</v>
      </c>
      <c r="X10" s="214">
        <v>8</v>
      </c>
      <c r="Y10" s="214">
        <v>8.4</v>
      </c>
      <c r="Z10" s="167">
        <f t="shared" si="0"/>
        <v>11.816666666666665</v>
      </c>
      <c r="AA10" s="218">
        <v>16.6</v>
      </c>
      <c r="AB10" s="219" t="s">
        <v>476</v>
      </c>
      <c r="AC10" s="1">
        <v>8</v>
      </c>
      <c r="AD10" s="218">
        <v>7.7</v>
      </c>
      <c r="AE10" s="221" t="s">
        <v>490</v>
      </c>
    </row>
    <row r="11" spans="1:31" ht="11.25" customHeight="1">
      <c r="A11" s="168">
        <v>9</v>
      </c>
      <c r="B11" s="214">
        <v>8.6</v>
      </c>
      <c r="C11" s="214">
        <v>9.1</v>
      </c>
      <c r="D11" s="214">
        <v>8.5</v>
      </c>
      <c r="E11" s="214">
        <v>7.2</v>
      </c>
      <c r="F11" s="214">
        <v>6.6</v>
      </c>
      <c r="G11" s="214">
        <v>6.5</v>
      </c>
      <c r="H11" s="214">
        <v>8.4</v>
      </c>
      <c r="I11" s="214">
        <v>11.5</v>
      </c>
      <c r="J11" s="214">
        <v>13.8</v>
      </c>
      <c r="K11" s="214">
        <v>13.8</v>
      </c>
      <c r="L11" s="214">
        <v>15</v>
      </c>
      <c r="M11" s="214">
        <v>14.3</v>
      </c>
      <c r="N11" s="214">
        <v>14.8</v>
      </c>
      <c r="O11" s="214">
        <v>14.4</v>
      </c>
      <c r="P11" s="214">
        <v>14.8</v>
      </c>
      <c r="Q11" s="214">
        <v>13.7</v>
      </c>
      <c r="R11" s="214">
        <v>10.7</v>
      </c>
      <c r="S11" s="214">
        <v>9.9</v>
      </c>
      <c r="T11" s="214">
        <v>9.5</v>
      </c>
      <c r="U11" s="214">
        <v>9.4</v>
      </c>
      <c r="V11" s="214">
        <v>9.4</v>
      </c>
      <c r="W11" s="214">
        <v>9.8</v>
      </c>
      <c r="X11" s="214">
        <v>10</v>
      </c>
      <c r="Y11" s="214">
        <v>9.8</v>
      </c>
      <c r="Z11" s="167">
        <f t="shared" si="0"/>
        <v>10.8125</v>
      </c>
      <c r="AA11" s="218">
        <v>15.4</v>
      </c>
      <c r="AB11" s="219" t="s">
        <v>477</v>
      </c>
      <c r="AC11" s="1">
        <v>9</v>
      </c>
      <c r="AD11" s="218">
        <v>6.1</v>
      </c>
      <c r="AE11" s="221" t="s">
        <v>165</v>
      </c>
    </row>
    <row r="12" spans="1:31" ht="11.25" customHeight="1">
      <c r="A12" s="176">
        <v>10</v>
      </c>
      <c r="B12" s="216">
        <v>9.4</v>
      </c>
      <c r="C12" s="216">
        <v>9.6</v>
      </c>
      <c r="D12" s="216">
        <v>9.1</v>
      </c>
      <c r="E12" s="216">
        <v>9.3</v>
      </c>
      <c r="F12" s="216">
        <v>8.5</v>
      </c>
      <c r="G12" s="216">
        <v>8.4</v>
      </c>
      <c r="H12" s="216">
        <v>9.3</v>
      </c>
      <c r="I12" s="216">
        <v>13</v>
      </c>
      <c r="J12" s="216">
        <v>14.3</v>
      </c>
      <c r="K12" s="216">
        <v>14.6</v>
      </c>
      <c r="L12" s="216">
        <v>14.7</v>
      </c>
      <c r="M12" s="216">
        <v>15</v>
      </c>
      <c r="N12" s="216">
        <v>15.5</v>
      </c>
      <c r="O12" s="216">
        <v>15.6</v>
      </c>
      <c r="P12" s="216">
        <v>15.2</v>
      </c>
      <c r="Q12" s="216">
        <v>14.5</v>
      </c>
      <c r="R12" s="216">
        <v>11.6</v>
      </c>
      <c r="S12" s="216">
        <v>11</v>
      </c>
      <c r="T12" s="216">
        <v>11.3</v>
      </c>
      <c r="U12" s="216">
        <v>11.6</v>
      </c>
      <c r="V12" s="216">
        <v>10.6</v>
      </c>
      <c r="W12" s="216">
        <v>10.6</v>
      </c>
      <c r="X12" s="216">
        <v>10.7</v>
      </c>
      <c r="Y12" s="216">
        <v>10.9</v>
      </c>
      <c r="Z12" s="177">
        <f t="shared" si="0"/>
        <v>11.845833333333331</v>
      </c>
      <c r="AA12" s="217">
        <v>16</v>
      </c>
      <c r="AB12" s="220" t="s">
        <v>69</v>
      </c>
      <c r="AC12" s="164">
        <v>10</v>
      </c>
      <c r="AD12" s="217">
        <v>7.6</v>
      </c>
      <c r="AE12" s="222" t="s">
        <v>102</v>
      </c>
    </row>
    <row r="13" spans="1:31" ht="11.25" customHeight="1">
      <c r="A13" s="168">
        <v>11</v>
      </c>
      <c r="B13" s="214">
        <v>11.2</v>
      </c>
      <c r="C13" s="214">
        <v>11.4</v>
      </c>
      <c r="D13" s="214">
        <v>10.9</v>
      </c>
      <c r="E13" s="214">
        <v>11</v>
      </c>
      <c r="F13" s="214">
        <v>11.7</v>
      </c>
      <c r="G13" s="214">
        <v>12.4</v>
      </c>
      <c r="H13" s="214">
        <v>11.8</v>
      </c>
      <c r="I13" s="214">
        <v>12.2</v>
      </c>
      <c r="J13" s="214">
        <v>13.2</v>
      </c>
      <c r="K13" s="214">
        <v>13.9</v>
      </c>
      <c r="L13" s="214">
        <v>15.1</v>
      </c>
      <c r="M13" s="214">
        <v>17.8</v>
      </c>
      <c r="N13" s="214">
        <v>17.9</v>
      </c>
      <c r="O13" s="214">
        <v>18.7</v>
      </c>
      <c r="P13" s="214">
        <v>18.1</v>
      </c>
      <c r="Q13" s="214">
        <v>16.3</v>
      </c>
      <c r="R13" s="214">
        <v>15</v>
      </c>
      <c r="S13" s="214">
        <v>14.6</v>
      </c>
      <c r="T13" s="214">
        <v>13.4</v>
      </c>
      <c r="U13" s="214">
        <v>12.9</v>
      </c>
      <c r="V13" s="214">
        <v>12.9</v>
      </c>
      <c r="W13" s="214">
        <v>11.7</v>
      </c>
      <c r="X13" s="214">
        <v>11</v>
      </c>
      <c r="Y13" s="214">
        <v>10.4</v>
      </c>
      <c r="Z13" s="167">
        <f t="shared" si="0"/>
        <v>13.562499999999998</v>
      </c>
      <c r="AA13" s="218">
        <v>18.9</v>
      </c>
      <c r="AB13" s="219" t="s">
        <v>442</v>
      </c>
      <c r="AC13" s="1">
        <v>11</v>
      </c>
      <c r="AD13" s="218">
        <v>10.4</v>
      </c>
      <c r="AE13" s="221" t="s">
        <v>114</v>
      </c>
    </row>
    <row r="14" spans="1:31" ht="11.25" customHeight="1">
      <c r="A14" s="168">
        <v>12</v>
      </c>
      <c r="B14" s="214">
        <v>11.5</v>
      </c>
      <c r="C14" s="214">
        <v>10.9</v>
      </c>
      <c r="D14" s="214">
        <v>10.8</v>
      </c>
      <c r="E14" s="214">
        <v>10.7</v>
      </c>
      <c r="F14" s="214">
        <v>9.4</v>
      </c>
      <c r="G14" s="214">
        <v>10.7</v>
      </c>
      <c r="H14" s="214">
        <v>12.6</v>
      </c>
      <c r="I14" s="214">
        <v>15.8</v>
      </c>
      <c r="J14" s="214">
        <v>18.2</v>
      </c>
      <c r="K14" s="214">
        <v>20</v>
      </c>
      <c r="L14" s="214">
        <v>20.3</v>
      </c>
      <c r="M14" s="214">
        <v>20.6</v>
      </c>
      <c r="N14" s="214">
        <v>21</v>
      </c>
      <c r="O14" s="214">
        <v>20.7</v>
      </c>
      <c r="P14" s="214">
        <v>19.7</v>
      </c>
      <c r="Q14" s="214">
        <v>17.4</v>
      </c>
      <c r="R14" s="214">
        <v>14.6</v>
      </c>
      <c r="S14" s="214">
        <v>14</v>
      </c>
      <c r="T14" s="214">
        <v>13.5</v>
      </c>
      <c r="U14" s="214">
        <v>13.8</v>
      </c>
      <c r="V14" s="214">
        <v>10.4</v>
      </c>
      <c r="W14" s="214">
        <v>10.4</v>
      </c>
      <c r="X14" s="214">
        <v>10.3</v>
      </c>
      <c r="Y14" s="214">
        <v>10</v>
      </c>
      <c r="Z14" s="167">
        <f t="shared" si="0"/>
        <v>14.470833333333331</v>
      </c>
      <c r="AA14" s="218">
        <v>21.8</v>
      </c>
      <c r="AB14" s="219" t="s">
        <v>310</v>
      </c>
      <c r="AC14" s="1">
        <v>12</v>
      </c>
      <c r="AD14" s="218">
        <v>9.3</v>
      </c>
      <c r="AE14" s="221" t="s">
        <v>201</v>
      </c>
    </row>
    <row r="15" spans="1:31" ht="11.25" customHeight="1">
      <c r="A15" s="168">
        <v>13</v>
      </c>
      <c r="B15" s="214">
        <v>9.3</v>
      </c>
      <c r="C15" s="214">
        <v>10.2</v>
      </c>
      <c r="D15" s="214">
        <v>9.4</v>
      </c>
      <c r="E15" s="214">
        <v>9.5</v>
      </c>
      <c r="F15" s="214">
        <v>8.5</v>
      </c>
      <c r="G15" s="214">
        <v>9</v>
      </c>
      <c r="H15" s="214">
        <v>10.5</v>
      </c>
      <c r="I15" s="214">
        <v>14</v>
      </c>
      <c r="J15" s="214">
        <v>14.6</v>
      </c>
      <c r="K15" s="214">
        <v>16.2</v>
      </c>
      <c r="L15" s="214">
        <v>15.6</v>
      </c>
      <c r="M15" s="214">
        <v>15.5</v>
      </c>
      <c r="N15" s="214">
        <v>15.7</v>
      </c>
      <c r="O15" s="214">
        <v>15.5</v>
      </c>
      <c r="P15" s="214">
        <v>15.5</v>
      </c>
      <c r="Q15" s="214">
        <v>15.1</v>
      </c>
      <c r="R15" s="214">
        <v>14.7</v>
      </c>
      <c r="S15" s="214">
        <v>14</v>
      </c>
      <c r="T15" s="214">
        <v>13.4</v>
      </c>
      <c r="U15" s="214">
        <v>13</v>
      </c>
      <c r="V15" s="214">
        <v>13.5</v>
      </c>
      <c r="W15" s="214">
        <v>15.6</v>
      </c>
      <c r="X15" s="214">
        <v>15.7</v>
      </c>
      <c r="Y15" s="214">
        <v>15.4</v>
      </c>
      <c r="Z15" s="167">
        <f t="shared" si="0"/>
        <v>13.308333333333332</v>
      </c>
      <c r="AA15" s="218">
        <v>17</v>
      </c>
      <c r="AB15" s="219" t="s">
        <v>223</v>
      </c>
      <c r="AC15" s="1">
        <v>13</v>
      </c>
      <c r="AD15" s="218">
        <v>8.3</v>
      </c>
      <c r="AE15" s="221" t="s">
        <v>247</v>
      </c>
    </row>
    <row r="16" spans="1:31" ht="11.25" customHeight="1">
      <c r="A16" s="168">
        <v>14</v>
      </c>
      <c r="B16" s="214">
        <v>15.6</v>
      </c>
      <c r="C16" s="214">
        <v>15.5</v>
      </c>
      <c r="D16" s="214">
        <v>14.5</v>
      </c>
      <c r="E16" s="214">
        <v>14.8</v>
      </c>
      <c r="F16" s="214">
        <v>14.4</v>
      </c>
      <c r="G16" s="214">
        <v>15.2</v>
      </c>
      <c r="H16" s="214">
        <v>15.8</v>
      </c>
      <c r="I16" s="214">
        <v>16.3</v>
      </c>
      <c r="J16" s="214">
        <v>17.3</v>
      </c>
      <c r="K16" s="214">
        <v>17.8</v>
      </c>
      <c r="L16" s="214">
        <v>19.9</v>
      </c>
      <c r="M16" s="214">
        <v>21.2</v>
      </c>
      <c r="N16" s="214">
        <v>21.1</v>
      </c>
      <c r="O16" s="214">
        <v>20</v>
      </c>
      <c r="P16" s="214">
        <v>19</v>
      </c>
      <c r="Q16" s="214">
        <v>16.7</v>
      </c>
      <c r="R16" s="214">
        <v>14.2</v>
      </c>
      <c r="S16" s="214">
        <v>12.4</v>
      </c>
      <c r="T16" s="214">
        <v>11.7</v>
      </c>
      <c r="U16" s="214">
        <v>11.4</v>
      </c>
      <c r="V16" s="214">
        <v>10.5</v>
      </c>
      <c r="W16" s="214">
        <v>9.9</v>
      </c>
      <c r="X16" s="214">
        <v>9.6</v>
      </c>
      <c r="Y16" s="214">
        <v>9.1</v>
      </c>
      <c r="Z16" s="167">
        <f t="shared" si="0"/>
        <v>15.162499999999996</v>
      </c>
      <c r="AA16" s="218">
        <v>21.8</v>
      </c>
      <c r="AB16" s="219" t="s">
        <v>478</v>
      </c>
      <c r="AC16" s="1">
        <v>14</v>
      </c>
      <c r="AD16" s="218">
        <v>9.1</v>
      </c>
      <c r="AE16" s="221" t="s">
        <v>114</v>
      </c>
    </row>
    <row r="17" spans="1:31" ht="11.25" customHeight="1">
      <c r="A17" s="168">
        <v>15</v>
      </c>
      <c r="B17" s="214">
        <v>8.8</v>
      </c>
      <c r="C17" s="214">
        <v>8.2</v>
      </c>
      <c r="D17" s="214">
        <v>8.8</v>
      </c>
      <c r="E17" s="214">
        <v>8.3</v>
      </c>
      <c r="F17" s="214">
        <v>8.5</v>
      </c>
      <c r="G17" s="214">
        <v>7.2</v>
      </c>
      <c r="H17" s="214">
        <v>7.6</v>
      </c>
      <c r="I17" s="214">
        <v>10</v>
      </c>
      <c r="J17" s="214">
        <v>11.8</v>
      </c>
      <c r="K17" s="214">
        <v>12.6</v>
      </c>
      <c r="L17" s="214">
        <v>13.2</v>
      </c>
      <c r="M17" s="214">
        <v>13.6</v>
      </c>
      <c r="N17" s="214">
        <v>13.1</v>
      </c>
      <c r="O17" s="214">
        <v>14</v>
      </c>
      <c r="P17" s="214">
        <v>13.9</v>
      </c>
      <c r="Q17" s="214">
        <v>13.6</v>
      </c>
      <c r="R17" s="214">
        <v>10.6</v>
      </c>
      <c r="S17" s="214">
        <v>10</v>
      </c>
      <c r="T17" s="214">
        <v>9.9</v>
      </c>
      <c r="U17" s="214">
        <v>8.7</v>
      </c>
      <c r="V17" s="214">
        <v>9.2</v>
      </c>
      <c r="W17" s="214">
        <v>9.5</v>
      </c>
      <c r="X17" s="214">
        <v>9.2</v>
      </c>
      <c r="Y17" s="214">
        <v>8.3</v>
      </c>
      <c r="Z17" s="167">
        <f t="shared" si="0"/>
        <v>10.358333333333333</v>
      </c>
      <c r="AA17" s="218">
        <v>14.6</v>
      </c>
      <c r="AB17" s="219" t="s">
        <v>218</v>
      </c>
      <c r="AC17" s="1">
        <v>15</v>
      </c>
      <c r="AD17" s="218">
        <v>7</v>
      </c>
      <c r="AE17" s="221" t="s">
        <v>116</v>
      </c>
    </row>
    <row r="18" spans="1:31" ht="11.25" customHeight="1">
      <c r="A18" s="168">
        <v>16</v>
      </c>
      <c r="B18" s="214">
        <v>8.1</v>
      </c>
      <c r="C18" s="214">
        <v>8.5</v>
      </c>
      <c r="D18" s="214">
        <v>8.6</v>
      </c>
      <c r="E18" s="214">
        <v>8.6</v>
      </c>
      <c r="F18" s="214">
        <v>7.9</v>
      </c>
      <c r="G18" s="214">
        <v>7.7</v>
      </c>
      <c r="H18" s="214">
        <v>9.3</v>
      </c>
      <c r="I18" s="214">
        <v>12.9</v>
      </c>
      <c r="J18" s="214">
        <v>14.5</v>
      </c>
      <c r="K18" s="214">
        <v>15.6</v>
      </c>
      <c r="L18" s="214">
        <v>15.5</v>
      </c>
      <c r="M18" s="214">
        <v>15</v>
      </c>
      <c r="N18" s="214">
        <v>14.7</v>
      </c>
      <c r="O18" s="214">
        <v>15.1</v>
      </c>
      <c r="P18" s="214">
        <v>15.3</v>
      </c>
      <c r="Q18" s="214">
        <v>14.9</v>
      </c>
      <c r="R18" s="214">
        <v>12</v>
      </c>
      <c r="S18" s="214">
        <v>12.3</v>
      </c>
      <c r="T18" s="214">
        <v>11.8</v>
      </c>
      <c r="U18" s="214">
        <v>11.5</v>
      </c>
      <c r="V18" s="214">
        <v>11.5</v>
      </c>
      <c r="W18" s="214">
        <v>10.7</v>
      </c>
      <c r="X18" s="214">
        <v>10.3</v>
      </c>
      <c r="Y18" s="214">
        <v>10.2</v>
      </c>
      <c r="Z18" s="167">
        <f t="shared" si="0"/>
        <v>11.770833333333334</v>
      </c>
      <c r="AA18" s="218">
        <v>16.5</v>
      </c>
      <c r="AB18" s="219" t="s">
        <v>134</v>
      </c>
      <c r="AC18" s="1">
        <v>16</v>
      </c>
      <c r="AD18" s="218">
        <v>7.5</v>
      </c>
      <c r="AE18" s="221" t="s">
        <v>487</v>
      </c>
    </row>
    <row r="19" spans="1:31" ht="11.25" customHeight="1">
      <c r="A19" s="168">
        <v>17</v>
      </c>
      <c r="B19" s="214">
        <v>10.5</v>
      </c>
      <c r="C19" s="214">
        <v>11.3</v>
      </c>
      <c r="D19" s="214">
        <v>9.4</v>
      </c>
      <c r="E19" s="214">
        <v>9</v>
      </c>
      <c r="F19" s="214">
        <v>8.5</v>
      </c>
      <c r="G19" s="214">
        <v>7.8</v>
      </c>
      <c r="H19" s="214">
        <v>8.5</v>
      </c>
      <c r="I19" s="214">
        <v>12.6</v>
      </c>
      <c r="J19" s="214">
        <v>14.1</v>
      </c>
      <c r="K19" s="214">
        <v>16.5</v>
      </c>
      <c r="L19" s="214">
        <v>17.4</v>
      </c>
      <c r="M19" s="214">
        <v>18.1</v>
      </c>
      <c r="N19" s="214">
        <v>17.7</v>
      </c>
      <c r="O19" s="214">
        <v>17.9</v>
      </c>
      <c r="P19" s="214">
        <v>16.6</v>
      </c>
      <c r="Q19" s="214">
        <v>15</v>
      </c>
      <c r="R19" s="214">
        <v>13.2</v>
      </c>
      <c r="S19" s="214">
        <v>12.5</v>
      </c>
      <c r="T19" s="214">
        <v>12</v>
      </c>
      <c r="U19" s="214">
        <v>11.1</v>
      </c>
      <c r="V19" s="214">
        <v>9.7</v>
      </c>
      <c r="W19" s="214">
        <v>9.8</v>
      </c>
      <c r="X19" s="214">
        <v>9.9</v>
      </c>
      <c r="Y19" s="214">
        <v>9.8</v>
      </c>
      <c r="Z19" s="167">
        <f t="shared" si="0"/>
        <v>12.454166666666666</v>
      </c>
      <c r="AA19" s="218">
        <v>18.3</v>
      </c>
      <c r="AB19" s="219" t="s">
        <v>73</v>
      </c>
      <c r="AC19" s="1">
        <v>17</v>
      </c>
      <c r="AD19" s="218">
        <v>7.3</v>
      </c>
      <c r="AE19" s="221" t="s">
        <v>491</v>
      </c>
    </row>
    <row r="20" spans="1:31" ht="11.25" customHeight="1">
      <c r="A20" s="168">
        <v>18</v>
      </c>
      <c r="B20" s="214">
        <v>9.6</v>
      </c>
      <c r="C20" s="214">
        <v>10</v>
      </c>
      <c r="D20" s="214">
        <v>9.4</v>
      </c>
      <c r="E20" s="214">
        <v>9.8</v>
      </c>
      <c r="F20" s="214">
        <v>10.8</v>
      </c>
      <c r="G20" s="214">
        <v>11.6</v>
      </c>
      <c r="H20" s="214">
        <v>11.9</v>
      </c>
      <c r="I20" s="214">
        <v>13.3</v>
      </c>
      <c r="J20" s="214">
        <v>13.7</v>
      </c>
      <c r="K20" s="214">
        <v>14.4</v>
      </c>
      <c r="L20" s="214">
        <v>14.9</v>
      </c>
      <c r="M20" s="214">
        <v>17.3</v>
      </c>
      <c r="N20" s="214">
        <v>16.3</v>
      </c>
      <c r="O20" s="214">
        <v>15.4</v>
      </c>
      <c r="P20" s="214">
        <v>15.9</v>
      </c>
      <c r="Q20" s="214">
        <v>16.7</v>
      </c>
      <c r="R20" s="214">
        <v>15.7</v>
      </c>
      <c r="S20" s="214">
        <v>17.5</v>
      </c>
      <c r="T20" s="214">
        <v>17.2</v>
      </c>
      <c r="U20" s="214">
        <v>17.6</v>
      </c>
      <c r="V20" s="214">
        <v>17.7</v>
      </c>
      <c r="W20" s="214">
        <v>18.3</v>
      </c>
      <c r="X20" s="214">
        <v>18.5</v>
      </c>
      <c r="Y20" s="214">
        <v>18.2</v>
      </c>
      <c r="Z20" s="167">
        <f t="shared" si="0"/>
        <v>14.654166666666669</v>
      </c>
      <c r="AA20" s="218">
        <v>18.9</v>
      </c>
      <c r="AB20" s="219" t="s">
        <v>479</v>
      </c>
      <c r="AC20" s="1">
        <v>18</v>
      </c>
      <c r="AD20" s="218">
        <v>9.3</v>
      </c>
      <c r="AE20" s="221" t="s">
        <v>91</v>
      </c>
    </row>
    <row r="21" spans="1:31" ht="11.25" customHeight="1">
      <c r="A21" s="168">
        <v>19</v>
      </c>
      <c r="B21" s="214">
        <v>15.7</v>
      </c>
      <c r="C21" s="214">
        <v>15.2</v>
      </c>
      <c r="D21" s="214">
        <v>14.4</v>
      </c>
      <c r="E21" s="214">
        <v>14</v>
      </c>
      <c r="F21" s="214">
        <v>13.8</v>
      </c>
      <c r="G21" s="214">
        <v>13.1</v>
      </c>
      <c r="H21" s="214">
        <v>13.2</v>
      </c>
      <c r="I21" s="214">
        <v>15.2</v>
      </c>
      <c r="J21" s="214">
        <v>16.5</v>
      </c>
      <c r="K21" s="214">
        <v>18</v>
      </c>
      <c r="L21" s="214">
        <v>18.4</v>
      </c>
      <c r="M21" s="214">
        <v>17.6</v>
      </c>
      <c r="N21" s="214">
        <v>17.3</v>
      </c>
      <c r="O21" s="214">
        <v>17.1</v>
      </c>
      <c r="P21" s="214">
        <v>16.3</v>
      </c>
      <c r="Q21" s="214">
        <v>14.9</v>
      </c>
      <c r="R21" s="214">
        <v>13.7</v>
      </c>
      <c r="S21" s="214">
        <v>13.5</v>
      </c>
      <c r="T21" s="214">
        <v>13.6</v>
      </c>
      <c r="U21" s="214">
        <v>13.2</v>
      </c>
      <c r="V21" s="214">
        <v>12.9</v>
      </c>
      <c r="W21" s="214">
        <v>12.5</v>
      </c>
      <c r="X21" s="214">
        <v>12.4</v>
      </c>
      <c r="Y21" s="214">
        <v>12</v>
      </c>
      <c r="Z21" s="167">
        <f t="shared" si="0"/>
        <v>14.770833333333334</v>
      </c>
      <c r="AA21" s="218">
        <v>18.9</v>
      </c>
      <c r="AB21" s="219" t="s">
        <v>480</v>
      </c>
      <c r="AC21" s="1">
        <v>19</v>
      </c>
      <c r="AD21" s="218">
        <v>11.9</v>
      </c>
      <c r="AE21" s="221" t="s">
        <v>114</v>
      </c>
    </row>
    <row r="22" spans="1:31" ht="11.25" customHeight="1">
      <c r="A22" s="176">
        <v>20</v>
      </c>
      <c r="B22" s="216">
        <v>10.7</v>
      </c>
      <c r="C22" s="216">
        <v>10.8</v>
      </c>
      <c r="D22" s="216">
        <v>10.5</v>
      </c>
      <c r="E22" s="216">
        <v>10.6</v>
      </c>
      <c r="F22" s="216">
        <v>9.7</v>
      </c>
      <c r="G22" s="216">
        <v>8.4</v>
      </c>
      <c r="H22" s="216">
        <v>9.1</v>
      </c>
      <c r="I22" s="216">
        <v>10.7</v>
      </c>
      <c r="J22" s="216">
        <v>11.7</v>
      </c>
      <c r="K22" s="216">
        <v>12.9</v>
      </c>
      <c r="L22" s="216">
        <v>12.9</v>
      </c>
      <c r="M22" s="216">
        <v>13</v>
      </c>
      <c r="N22" s="216">
        <v>12.9</v>
      </c>
      <c r="O22" s="216">
        <v>12.3</v>
      </c>
      <c r="P22" s="216">
        <v>11.5</v>
      </c>
      <c r="Q22" s="216">
        <v>9.9</v>
      </c>
      <c r="R22" s="216">
        <v>8.1</v>
      </c>
      <c r="S22" s="216">
        <v>7.3</v>
      </c>
      <c r="T22" s="216">
        <v>6.8</v>
      </c>
      <c r="U22" s="216">
        <v>6.3</v>
      </c>
      <c r="V22" s="216">
        <v>4.7</v>
      </c>
      <c r="W22" s="216">
        <v>4.8</v>
      </c>
      <c r="X22" s="216">
        <v>4.6</v>
      </c>
      <c r="Y22" s="216">
        <v>4.9</v>
      </c>
      <c r="Z22" s="177">
        <f t="shared" si="0"/>
        <v>9.379166666666668</v>
      </c>
      <c r="AA22" s="217">
        <v>13.7</v>
      </c>
      <c r="AB22" s="220" t="s">
        <v>481</v>
      </c>
      <c r="AC22" s="164">
        <v>20</v>
      </c>
      <c r="AD22" s="217">
        <v>4.4</v>
      </c>
      <c r="AE22" s="222" t="s">
        <v>451</v>
      </c>
    </row>
    <row r="23" spans="1:31" ht="11.25" customHeight="1">
      <c r="A23" s="168">
        <v>21</v>
      </c>
      <c r="B23" s="214">
        <v>5</v>
      </c>
      <c r="C23" s="214">
        <v>4.6</v>
      </c>
      <c r="D23" s="214">
        <v>5.9</v>
      </c>
      <c r="E23" s="214">
        <v>5.3</v>
      </c>
      <c r="F23" s="214">
        <v>4.2</v>
      </c>
      <c r="G23" s="214">
        <v>3.8</v>
      </c>
      <c r="H23" s="214">
        <v>6</v>
      </c>
      <c r="I23" s="214">
        <v>10</v>
      </c>
      <c r="J23" s="214">
        <v>11.1</v>
      </c>
      <c r="K23" s="214">
        <v>12.7</v>
      </c>
      <c r="L23" s="214">
        <v>13.8</v>
      </c>
      <c r="M23" s="214">
        <v>14.8</v>
      </c>
      <c r="N23" s="214">
        <v>14.5</v>
      </c>
      <c r="O23" s="214">
        <v>14.9</v>
      </c>
      <c r="P23" s="214">
        <v>14</v>
      </c>
      <c r="Q23" s="214">
        <v>11.8</v>
      </c>
      <c r="R23" s="214">
        <v>9.4</v>
      </c>
      <c r="S23" s="214">
        <v>9</v>
      </c>
      <c r="T23" s="214">
        <v>8.4</v>
      </c>
      <c r="U23" s="214">
        <v>7</v>
      </c>
      <c r="V23" s="214">
        <v>6.7</v>
      </c>
      <c r="W23" s="214">
        <v>6</v>
      </c>
      <c r="X23" s="214">
        <v>5.6</v>
      </c>
      <c r="Y23" s="214">
        <v>5.6</v>
      </c>
      <c r="Z23" s="167">
        <f t="shared" si="0"/>
        <v>8.754166666666666</v>
      </c>
      <c r="AA23" s="218">
        <v>15.8</v>
      </c>
      <c r="AB23" s="219" t="s">
        <v>74</v>
      </c>
      <c r="AC23" s="1">
        <v>21</v>
      </c>
      <c r="AD23" s="218">
        <v>3.5</v>
      </c>
      <c r="AE23" s="221" t="s">
        <v>492</v>
      </c>
    </row>
    <row r="24" spans="1:31" ht="11.25" customHeight="1">
      <c r="A24" s="168">
        <v>22</v>
      </c>
      <c r="B24" s="214">
        <v>5.9</v>
      </c>
      <c r="C24" s="214">
        <v>5.7</v>
      </c>
      <c r="D24" s="214">
        <v>5.8</v>
      </c>
      <c r="E24" s="214">
        <v>6.1</v>
      </c>
      <c r="F24" s="214">
        <v>7.5</v>
      </c>
      <c r="G24" s="214">
        <v>8.4</v>
      </c>
      <c r="H24" s="214">
        <v>9.1</v>
      </c>
      <c r="I24" s="214">
        <v>9.8</v>
      </c>
      <c r="J24" s="214">
        <v>10.2</v>
      </c>
      <c r="K24" s="214">
        <v>10.1</v>
      </c>
      <c r="L24" s="214">
        <v>10.5</v>
      </c>
      <c r="M24" s="214">
        <v>9.8</v>
      </c>
      <c r="N24" s="214">
        <v>9.5</v>
      </c>
      <c r="O24" s="214">
        <v>8.8</v>
      </c>
      <c r="P24" s="214">
        <v>8.4</v>
      </c>
      <c r="Q24" s="214">
        <v>7.9</v>
      </c>
      <c r="R24" s="214">
        <v>7.8</v>
      </c>
      <c r="S24" s="214">
        <v>8.2</v>
      </c>
      <c r="T24" s="214">
        <v>8.6</v>
      </c>
      <c r="U24" s="214">
        <v>8.4</v>
      </c>
      <c r="V24" s="214">
        <v>8.4</v>
      </c>
      <c r="W24" s="214">
        <v>8.4</v>
      </c>
      <c r="X24" s="214">
        <v>8.3</v>
      </c>
      <c r="Y24" s="214">
        <v>8.2</v>
      </c>
      <c r="Z24" s="167">
        <f t="shared" si="0"/>
        <v>8.325000000000001</v>
      </c>
      <c r="AA24" s="218">
        <v>10.6</v>
      </c>
      <c r="AB24" s="219" t="s">
        <v>298</v>
      </c>
      <c r="AC24" s="1">
        <v>22</v>
      </c>
      <c r="AD24" s="218">
        <v>5.3</v>
      </c>
      <c r="AE24" s="221" t="s">
        <v>493</v>
      </c>
    </row>
    <row r="25" spans="1:31" ht="11.25" customHeight="1">
      <c r="A25" s="168">
        <v>23</v>
      </c>
      <c r="B25" s="214">
        <v>8.2</v>
      </c>
      <c r="C25" s="214">
        <v>7.9</v>
      </c>
      <c r="D25" s="214">
        <v>8.5</v>
      </c>
      <c r="E25" s="214">
        <v>8.7</v>
      </c>
      <c r="F25" s="214">
        <v>9.2</v>
      </c>
      <c r="G25" s="214">
        <v>9.5</v>
      </c>
      <c r="H25" s="214">
        <v>10.3</v>
      </c>
      <c r="I25" s="214">
        <v>10.5</v>
      </c>
      <c r="J25" s="214">
        <v>11.1</v>
      </c>
      <c r="K25" s="214">
        <v>11.6</v>
      </c>
      <c r="L25" s="214">
        <v>12.5</v>
      </c>
      <c r="M25" s="214">
        <v>12.7</v>
      </c>
      <c r="N25" s="214">
        <v>12.7</v>
      </c>
      <c r="O25" s="214">
        <v>12.8</v>
      </c>
      <c r="P25" s="214">
        <v>12.9</v>
      </c>
      <c r="Q25" s="214">
        <v>12.8</v>
      </c>
      <c r="R25" s="214">
        <v>12.8</v>
      </c>
      <c r="S25" s="214">
        <v>13.1</v>
      </c>
      <c r="T25" s="214">
        <v>13.4</v>
      </c>
      <c r="U25" s="214">
        <v>13.6</v>
      </c>
      <c r="V25" s="214">
        <v>13.8</v>
      </c>
      <c r="W25" s="214">
        <v>13.8</v>
      </c>
      <c r="X25" s="214">
        <v>14.1</v>
      </c>
      <c r="Y25" s="214">
        <v>14.1</v>
      </c>
      <c r="Z25" s="167">
        <f t="shared" si="0"/>
        <v>11.69166666666667</v>
      </c>
      <c r="AA25" s="218">
        <v>14.4</v>
      </c>
      <c r="AB25" s="219" t="s">
        <v>330</v>
      </c>
      <c r="AC25" s="1">
        <v>23</v>
      </c>
      <c r="AD25" s="218">
        <v>7.9</v>
      </c>
      <c r="AE25" s="221" t="s">
        <v>494</v>
      </c>
    </row>
    <row r="26" spans="1:31" ht="11.25" customHeight="1">
      <c r="A26" s="168">
        <v>24</v>
      </c>
      <c r="B26" s="214">
        <v>14.4</v>
      </c>
      <c r="C26" s="214">
        <v>14.7</v>
      </c>
      <c r="D26" s="214">
        <v>14.9</v>
      </c>
      <c r="E26" s="214">
        <v>15</v>
      </c>
      <c r="F26" s="214">
        <v>15.3</v>
      </c>
      <c r="G26" s="214">
        <v>15.7</v>
      </c>
      <c r="H26" s="214">
        <v>15.9</v>
      </c>
      <c r="I26" s="214">
        <v>16.4</v>
      </c>
      <c r="J26" s="214">
        <v>16.7</v>
      </c>
      <c r="K26" s="214">
        <v>17.1</v>
      </c>
      <c r="L26" s="214">
        <v>17.4</v>
      </c>
      <c r="M26" s="214">
        <v>18.2</v>
      </c>
      <c r="N26" s="214">
        <v>18.9</v>
      </c>
      <c r="O26" s="214">
        <v>18.7</v>
      </c>
      <c r="P26" s="214">
        <v>17.7</v>
      </c>
      <c r="Q26" s="214">
        <v>17.4</v>
      </c>
      <c r="R26" s="214">
        <v>17.2</v>
      </c>
      <c r="S26" s="214">
        <v>17.1</v>
      </c>
      <c r="T26" s="214">
        <v>16.9</v>
      </c>
      <c r="U26" s="214">
        <v>17</v>
      </c>
      <c r="V26" s="214">
        <v>16.9</v>
      </c>
      <c r="W26" s="214">
        <v>16.9</v>
      </c>
      <c r="X26" s="214">
        <v>17.8</v>
      </c>
      <c r="Y26" s="214">
        <v>17.4</v>
      </c>
      <c r="Z26" s="167">
        <f t="shared" si="0"/>
        <v>16.73333333333333</v>
      </c>
      <c r="AA26" s="218">
        <v>19.6</v>
      </c>
      <c r="AB26" s="219" t="s">
        <v>482</v>
      </c>
      <c r="AC26" s="1">
        <v>24</v>
      </c>
      <c r="AD26" s="218">
        <v>14.1</v>
      </c>
      <c r="AE26" s="221" t="s">
        <v>495</v>
      </c>
    </row>
    <row r="27" spans="1:31" ht="11.25" customHeight="1">
      <c r="A27" s="168">
        <v>25</v>
      </c>
      <c r="B27" s="214">
        <v>16.3</v>
      </c>
      <c r="C27" s="214">
        <v>15.4</v>
      </c>
      <c r="D27" s="214">
        <v>16.4</v>
      </c>
      <c r="E27" s="214">
        <v>15.7</v>
      </c>
      <c r="F27" s="214">
        <v>15</v>
      </c>
      <c r="G27" s="214">
        <v>15.6</v>
      </c>
      <c r="H27" s="214">
        <v>15.3</v>
      </c>
      <c r="I27" s="214">
        <v>16.9</v>
      </c>
      <c r="J27" s="214">
        <v>18.2</v>
      </c>
      <c r="K27" s="214">
        <v>19.7</v>
      </c>
      <c r="L27" s="214">
        <v>20.9</v>
      </c>
      <c r="M27" s="214">
        <v>19.1</v>
      </c>
      <c r="N27" s="214">
        <v>19.3</v>
      </c>
      <c r="O27" s="214">
        <v>20.3</v>
      </c>
      <c r="P27" s="214">
        <v>17.4</v>
      </c>
      <c r="Q27" s="214">
        <v>16.3</v>
      </c>
      <c r="R27" s="214">
        <v>14.9</v>
      </c>
      <c r="S27" s="214">
        <v>13.7</v>
      </c>
      <c r="T27" s="214">
        <v>12.5</v>
      </c>
      <c r="U27" s="214">
        <v>11.7</v>
      </c>
      <c r="V27" s="214">
        <v>11.1</v>
      </c>
      <c r="W27" s="214">
        <v>10.5</v>
      </c>
      <c r="X27" s="214">
        <v>9.1</v>
      </c>
      <c r="Y27" s="214">
        <v>8.8</v>
      </c>
      <c r="Z27" s="167">
        <f t="shared" si="0"/>
        <v>15.420833333333334</v>
      </c>
      <c r="AA27" s="218">
        <v>21.4</v>
      </c>
      <c r="AB27" s="219" t="s">
        <v>76</v>
      </c>
      <c r="AC27" s="1">
        <v>25</v>
      </c>
      <c r="AD27" s="218">
        <v>8.7</v>
      </c>
      <c r="AE27" s="221" t="s">
        <v>120</v>
      </c>
    </row>
    <row r="28" spans="1:31" ht="11.25" customHeight="1">
      <c r="A28" s="168">
        <v>26</v>
      </c>
      <c r="B28" s="214">
        <v>8.7</v>
      </c>
      <c r="C28" s="214">
        <v>7.9</v>
      </c>
      <c r="D28" s="214">
        <v>6.8</v>
      </c>
      <c r="E28" s="214">
        <v>6.3</v>
      </c>
      <c r="F28" s="214">
        <v>5.8</v>
      </c>
      <c r="G28" s="214">
        <v>6</v>
      </c>
      <c r="H28" s="214">
        <v>6.1</v>
      </c>
      <c r="I28" s="214">
        <v>6.3</v>
      </c>
      <c r="J28" s="214">
        <v>7.2</v>
      </c>
      <c r="K28" s="214">
        <v>7.4</v>
      </c>
      <c r="L28" s="214">
        <v>8.1</v>
      </c>
      <c r="M28" s="214">
        <v>9.3</v>
      </c>
      <c r="N28" s="214">
        <v>9.5</v>
      </c>
      <c r="O28" s="214">
        <v>9.5</v>
      </c>
      <c r="P28" s="214">
        <v>9</v>
      </c>
      <c r="Q28" s="214">
        <v>8.6</v>
      </c>
      <c r="R28" s="214">
        <v>7.4</v>
      </c>
      <c r="S28" s="214">
        <v>6.6</v>
      </c>
      <c r="T28" s="214">
        <v>6.3</v>
      </c>
      <c r="U28" s="214">
        <v>6.4</v>
      </c>
      <c r="V28" s="214">
        <v>6.5</v>
      </c>
      <c r="W28" s="214">
        <v>6.9</v>
      </c>
      <c r="X28" s="214">
        <v>7.3</v>
      </c>
      <c r="Y28" s="214">
        <v>7</v>
      </c>
      <c r="Z28" s="167">
        <f t="shared" si="0"/>
        <v>7.370833333333334</v>
      </c>
      <c r="AA28" s="218">
        <v>10.1</v>
      </c>
      <c r="AB28" s="219" t="s">
        <v>483</v>
      </c>
      <c r="AC28" s="1">
        <v>26</v>
      </c>
      <c r="AD28" s="218">
        <v>5.8</v>
      </c>
      <c r="AE28" s="221" t="s">
        <v>496</v>
      </c>
    </row>
    <row r="29" spans="1:31" ht="11.25" customHeight="1">
      <c r="A29" s="168">
        <v>27</v>
      </c>
      <c r="B29" s="214">
        <v>7.6</v>
      </c>
      <c r="C29" s="214">
        <v>7.2</v>
      </c>
      <c r="D29" s="214">
        <v>7.4</v>
      </c>
      <c r="E29" s="214">
        <v>7.6</v>
      </c>
      <c r="F29" s="214">
        <v>7.9</v>
      </c>
      <c r="G29" s="214">
        <v>8</v>
      </c>
      <c r="H29" s="214">
        <v>8.5</v>
      </c>
      <c r="I29" s="214">
        <v>9.2</v>
      </c>
      <c r="J29" s="214">
        <v>10.2</v>
      </c>
      <c r="K29" s="214">
        <v>10.8</v>
      </c>
      <c r="L29" s="214">
        <v>11.1</v>
      </c>
      <c r="M29" s="214">
        <v>11.7</v>
      </c>
      <c r="N29" s="214">
        <v>11.5</v>
      </c>
      <c r="O29" s="214">
        <v>11.5</v>
      </c>
      <c r="P29" s="214">
        <v>10.5</v>
      </c>
      <c r="Q29" s="214">
        <v>10.7</v>
      </c>
      <c r="R29" s="214">
        <v>10.7</v>
      </c>
      <c r="S29" s="214">
        <v>11</v>
      </c>
      <c r="T29" s="214">
        <v>11</v>
      </c>
      <c r="U29" s="214">
        <v>10.8</v>
      </c>
      <c r="V29" s="214">
        <v>11</v>
      </c>
      <c r="W29" s="214">
        <v>11.7</v>
      </c>
      <c r="X29" s="214">
        <v>11.4</v>
      </c>
      <c r="Y29" s="214">
        <v>11.7</v>
      </c>
      <c r="Z29" s="167">
        <f t="shared" si="0"/>
        <v>10.029166666666665</v>
      </c>
      <c r="AA29" s="218">
        <v>12</v>
      </c>
      <c r="AB29" s="219" t="s">
        <v>299</v>
      </c>
      <c r="AC29" s="1">
        <v>27</v>
      </c>
      <c r="AD29" s="218">
        <v>6.9</v>
      </c>
      <c r="AE29" s="221" t="s">
        <v>276</v>
      </c>
    </row>
    <row r="30" spans="1:31" ht="11.25" customHeight="1">
      <c r="A30" s="168">
        <v>28</v>
      </c>
      <c r="B30" s="214">
        <v>11.2</v>
      </c>
      <c r="C30" s="214">
        <v>10.8</v>
      </c>
      <c r="D30" s="214">
        <v>10.5</v>
      </c>
      <c r="E30" s="214">
        <v>10.2</v>
      </c>
      <c r="F30" s="214">
        <v>10.6</v>
      </c>
      <c r="G30" s="214">
        <v>10.2</v>
      </c>
      <c r="H30" s="214">
        <v>9.9</v>
      </c>
      <c r="I30" s="214">
        <v>10.3</v>
      </c>
      <c r="J30" s="214">
        <v>9.9</v>
      </c>
      <c r="K30" s="214">
        <v>9.4</v>
      </c>
      <c r="L30" s="214">
        <v>9.7</v>
      </c>
      <c r="M30" s="214">
        <v>9.4</v>
      </c>
      <c r="N30" s="214">
        <v>8.9</v>
      </c>
      <c r="O30" s="214">
        <v>8.3</v>
      </c>
      <c r="P30" s="214">
        <v>7.6</v>
      </c>
      <c r="Q30" s="214">
        <v>6.8</v>
      </c>
      <c r="R30" s="214">
        <v>6.3</v>
      </c>
      <c r="S30" s="214">
        <v>5.9</v>
      </c>
      <c r="T30" s="214">
        <v>5.5</v>
      </c>
      <c r="U30" s="214">
        <v>5</v>
      </c>
      <c r="V30" s="214">
        <v>4.6</v>
      </c>
      <c r="W30" s="214">
        <v>3.6</v>
      </c>
      <c r="X30" s="214">
        <v>2.9</v>
      </c>
      <c r="Y30" s="214">
        <v>2.3</v>
      </c>
      <c r="Z30" s="167">
        <f t="shared" si="0"/>
        <v>7.908333333333336</v>
      </c>
      <c r="AA30" s="218">
        <v>11.7</v>
      </c>
      <c r="AB30" s="219" t="s">
        <v>127</v>
      </c>
      <c r="AC30" s="1">
        <v>28</v>
      </c>
      <c r="AD30" s="218">
        <v>2.3</v>
      </c>
      <c r="AE30" s="221" t="s">
        <v>114</v>
      </c>
    </row>
    <row r="31" spans="1:31" ht="11.25" customHeight="1">
      <c r="A31" s="168">
        <v>29</v>
      </c>
      <c r="B31" s="214">
        <v>1.1</v>
      </c>
      <c r="C31" s="214">
        <v>0.6</v>
      </c>
      <c r="D31" s="214">
        <v>1.6</v>
      </c>
      <c r="E31" s="214">
        <v>1.4</v>
      </c>
      <c r="F31" s="214">
        <v>1.4</v>
      </c>
      <c r="G31" s="214">
        <v>1.2</v>
      </c>
      <c r="H31" s="214">
        <v>1.9</v>
      </c>
      <c r="I31" s="214">
        <v>3.7</v>
      </c>
      <c r="J31" s="214">
        <v>4.9</v>
      </c>
      <c r="K31" s="214">
        <v>6.3</v>
      </c>
      <c r="L31" s="214">
        <v>6.7</v>
      </c>
      <c r="M31" s="214">
        <v>9.2</v>
      </c>
      <c r="N31" s="214">
        <v>8</v>
      </c>
      <c r="O31" s="214">
        <v>7.8</v>
      </c>
      <c r="P31" s="214">
        <v>8.6</v>
      </c>
      <c r="Q31" s="214">
        <v>7.3</v>
      </c>
      <c r="R31" s="214">
        <v>4.6</v>
      </c>
      <c r="S31" s="214">
        <v>3.4</v>
      </c>
      <c r="T31" s="214">
        <v>4</v>
      </c>
      <c r="U31" s="214">
        <v>3.5</v>
      </c>
      <c r="V31" s="214">
        <v>3.7</v>
      </c>
      <c r="W31" s="214">
        <v>3.9</v>
      </c>
      <c r="X31" s="214">
        <v>4.6</v>
      </c>
      <c r="Y31" s="214">
        <v>5.6</v>
      </c>
      <c r="Z31" s="167">
        <f t="shared" si="0"/>
        <v>4.374999999999999</v>
      </c>
      <c r="AA31" s="218">
        <v>9.5</v>
      </c>
      <c r="AB31" s="219" t="s">
        <v>484</v>
      </c>
      <c r="AC31" s="1">
        <v>29</v>
      </c>
      <c r="AD31" s="218">
        <v>0.4</v>
      </c>
      <c r="AE31" s="221" t="s">
        <v>497</v>
      </c>
    </row>
    <row r="32" spans="1:31" ht="11.25" customHeight="1">
      <c r="A32" s="168">
        <v>30</v>
      </c>
      <c r="B32" s="214">
        <v>5.7</v>
      </c>
      <c r="C32" s="214">
        <v>4.9</v>
      </c>
      <c r="D32" s="214">
        <v>3.4</v>
      </c>
      <c r="E32" s="214">
        <v>2</v>
      </c>
      <c r="F32" s="214">
        <v>2.6</v>
      </c>
      <c r="G32" s="214">
        <v>2.2</v>
      </c>
      <c r="H32" s="214">
        <v>2.6</v>
      </c>
      <c r="I32" s="214">
        <v>6.6</v>
      </c>
      <c r="J32" s="214">
        <v>7.3</v>
      </c>
      <c r="K32" s="214">
        <v>9.1</v>
      </c>
      <c r="L32" s="214">
        <v>10</v>
      </c>
      <c r="M32" s="214">
        <v>9.5</v>
      </c>
      <c r="N32" s="214">
        <v>11.5</v>
      </c>
      <c r="O32" s="214">
        <v>11.4</v>
      </c>
      <c r="P32" s="214">
        <v>10.1</v>
      </c>
      <c r="Q32" s="214">
        <v>8</v>
      </c>
      <c r="R32" s="214">
        <v>6</v>
      </c>
      <c r="S32" s="214">
        <v>6.4</v>
      </c>
      <c r="T32" s="214">
        <v>4.4</v>
      </c>
      <c r="U32" s="214">
        <v>3.7</v>
      </c>
      <c r="V32" s="214">
        <v>3.3</v>
      </c>
      <c r="W32" s="214">
        <v>3.1</v>
      </c>
      <c r="X32" s="214">
        <v>3.1</v>
      </c>
      <c r="Y32" s="214">
        <v>2.6</v>
      </c>
      <c r="Z32" s="167">
        <f t="shared" si="0"/>
        <v>5.8125</v>
      </c>
      <c r="AA32" s="218">
        <v>11.9</v>
      </c>
      <c r="AB32" s="219" t="s">
        <v>82</v>
      </c>
      <c r="AC32" s="1">
        <v>30</v>
      </c>
      <c r="AD32" s="218">
        <v>1.3</v>
      </c>
      <c r="AE32" s="221" t="s">
        <v>157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10.076666666666666</v>
      </c>
      <c r="C34" s="170">
        <f t="shared" si="1"/>
        <v>9.883333333333331</v>
      </c>
      <c r="D34" s="170">
        <f t="shared" si="1"/>
        <v>9.676666666666668</v>
      </c>
      <c r="E34" s="170">
        <f t="shared" si="1"/>
        <v>9.51</v>
      </c>
      <c r="F34" s="170">
        <f t="shared" si="1"/>
        <v>9.343333333333334</v>
      </c>
      <c r="G34" s="170">
        <f t="shared" si="1"/>
        <v>9.373333333333333</v>
      </c>
      <c r="H34" s="170">
        <f t="shared" si="1"/>
        <v>10.29</v>
      </c>
      <c r="I34" s="170">
        <f t="shared" si="1"/>
        <v>12.493333333333334</v>
      </c>
      <c r="J34" s="170">
        <f t="shared" si="1"/>
        <v>13.659999999999998</v>
      </c>
      <c r="K34" s="170">
        <f t="shared" si="1"/>
        <v>14.54</v>
      </c>
      <c r="L34" s="170">
        <f t="shared" si="1"/>
        <v>15.239999999999997</v>
      </c>
      <c r="M34" s="170">
        <f t="shared" si="1"/>
        <v>15.733333333333336</v>
      </c>
      <c r="N34" s="170">
        <f t="shared" si="1"/>
        <v>15.739999999999998</v>
      </c>
      <c r="O34" s="170">
        <f t="shared" si="1"/>
        <v>15.543333333333333</v>
      </c>
      <c r="P34" s="170">
        <f t="shared" si="1"/>
        <v>14.95</v>
      </c>
      <c r="Q34" s="170">
        <f t="shared" si="1"/>
        <v>14.016666666666664</v>
      </c>
      <c r="R34" s="170">
        <f>AVERAGE(R3:R33)</f>
        <v>12.283333333333331</v>
      </c>
      <c r="S34" s="170">
        <f aca="true" t="shared" si="2" ref="S34:Y34">AVERAGE(S3:S33)</f>
        <v>11.773333333333333</v>
      </c>
      <c r="T34" s="170">
        <f t="shared" si="2"/>
        <v>11.289999999999997</v>
      </c>
      <c r="U34" s="170">
        <f t="shared" si="2"/>
        <v>10.899999999999999</v>
      </c>
      <c r="V34" s="170">
        <f t="shared" si="2"/>
        <v>10.583333333333334</v>
      </c>
      <c r="W34" s="170">
        <f t="shared" si="2"/>
        <v>10.35</v>
      </c>
      <c r="X34" s="170">
        <f t="shared" si="2"/>
        <v>10.183333333333334</v>
      </c>
      <c r="Y34" s="170">
        <f t="shared" si="2"/>
        <v>9.96</v>
      </c>
      <c r="Z34" s="170">
        <f>AVERAGE(B3:Y33)</f>
        <v>11.974722222222216</v>
      </c>
      <c r="AA34" s="171">
        <f>(AVERAGE(最高))</f>
        <v>16.87666666666667</v>
      </c>
      <c r="AB34" s="172"/>
      <c r="AC34" s="173"/>
      <c r="AD34" s="171">
        <f>(AVERAGE(最低))</f>
        <v>7.496666666666669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1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25</v>
      </c>
      <c r="C46" s="233">
        <v>1</v>
      </c>
      <c r="D46" s="238" t="s">
        <v>374</v>
      </c>
      <c r="E46" s="151"/>
      <c r="F46" s="118"/>
      <c r="G46" s="119">
        <f>MIN(最低)</f>
        <v>0.4</v>
      </c>
      <c r="H46" s="233">
        <v>29</v>
      </c>
      <c r="I46" s="234" t="s">
        <v>497</v>
      </c>
    </row>
    <row r="47" spans="1:9" ht="11.25" customHeight="1">
      <c r="A47" s="120"/>
      <c r="B47" s="235"/>
      <c r="C47" s="233"/>
      <c r="D47" s="238"/>
      <c r="E47" s="151"/>
      <c r="F47" s="120"/>
      <c r="G47" s="235"/>
      <c r="H47" s="233"/>
      <c r="I47" s="234"/>
    </row>
    <row r="48" spans="1:9" ht="11.25" customHeight="1">
      <c r="A48" s="122"/>
      <c r="B48" s="123"/>
      <c r="C48" s="231"/>
      <c r="D48" s="232"/>
      <c r="E48" s="151"/>
      <c r="F48" s="122"/>
      <c r="G48" s="123"/>
      <c r="H48" s="231"/>
      <c r="I48" s="2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12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2.7</v>
      </c>
      <c r="C3" s="214">
        <v>2.8</v>
      </c>
      <c r="D3" s="214">
        <v>3.7</v>
      </c>
      <c r="E3" s="214">
        <v>3.3</v>
      </c>
      <c r="F3" s="214">
        <v>4.1</v>
      </c>
      <c r="G3" s="214">
        <v>3.8</v>
      </c>
      <c r="H3" s="214">
        <v>4.5</v>
      </c>
      <c r="I3" s="214">
        <v>7</v>
      </c>
      <c r="J3" s="214">
        <v>9.4</v>
      </c>
      <c r="K3" s="214">
        <v>12.1</v>
      </c>
      <c r="L3" s="214">
        <v>12.4</v>
      </c>
      <c r="M3" s="214">
        <v>12.6</v>
      </c>
      <c r="N3" s="214">
        <v>13.3</v>
      </c>
      <c r="O3" s="214">
        <v>12.5</v>
      </c>
      <c r="P3" s="214">
        <v>12.4</v>
      </c>
      <c r="Q3" s="214">
        <v>11.6</v>
      </c>
      <c r="R3" s="214">
        <v>9.4</v>
      </c>
      <c r="S3" s="214">
        <v>10.3</v>
      </c>
      <c r="T3" s="214">
        <v>8.6</v>
      </c>
      <c r="U3" s="214">
        <v>7.5</v>
      </c>
      <c r="V3" s="214">
        <v>7.3</v>
      </c>
      <c r="W3" s="214">
        <v>8.4</v>
      </c>
      <c r="X3" s="214">
        <v>8.5</v>
      </c>
      <c r="Y3" s="214">
        <v>12.2</v>
      </c>
      <c r="Z3" s="167">
        <f aca="true" t="shared" si="0" ref="Z3:Z33">AVERAGE(B3:Y3)</f>
        <v>8.350000000000001</v>
      </c>
      <c r="AA3" s="218">
        <v>13.6</v>
      </c>
      <c r="AB3" s="221" t="s">
        <v>62</v>
      </c>
      <c r="AC3" s="1">
        <v>1</v>
      </c>
      <c r="AD3" s="218">
        <v>2.5</v>
      </c>
      <c r="AE3" s="221" t="s">
        <v>511</v>
      </c>
    </row>
    <row r="4" spans="1:31" ht="11.25" customHeight="1">
      <c r="A4" s="168">
        <v>2</v>
      </c>
      <c r="B4" s="214">
        <v>12.4</v>
      </c>
      <c r="C4" s="214">
        <v>11.8</v>
      </c>
      <c r="D4" s="214">
        <v>11.5</v>
      </c>
      <c r="E4" s="214">
        <v>13.2</v>
      </c>
      <c r="F4" s="214">
        <v>13.3</v>
      </c>
      <c r="G4" s="214">
        <v>13.2</v>
      </c>
      <c r="H4" s="214">
        <v>13.1</v>
      </c>
      <c r="I4" s="214">
        <v>15.1</v>
      </c>
      <c r="J4" s="214">
        <v>15.9</v>
      </c>
      <c r="K4" s="214">
        <v>16.6</v>
      </c>
      <c r="L4" s="214">
        <v>16.4</v>
      </c>
      <c r="M4" s="214">
        <v>16.2</v>
      </c>
      <c r="N4" s="214">
        <v>16.6</v>
      </c>
      <c r="O4" s="214">
        <v>16.1</v>
      </c>
      <c r="P4" s="214">
        <v>15.9</v>
      </c>
      <c r="Q4" s="214">
        <v>15.9</v>
      </c>
      <c r="R4" s="214">
        <v>16.2</v>
      </c>
      <c r="S4" s="215">
        <v>15.8</v>
      </c>
      <c r="T4" s="214">
        <v>15.3</v>
      </c>
      <c r="U4" s="214">
        <v>14.2</v>
      </c>
      <c r="V4" s="214">
        <v>13.8</v>
      </c>
      <c r="W4" s="214">
        <v>12.3</v>
      </c>
      <c r="X4" s="214">
        <v>13.2</v>
      </c>
      <c r="Y4" s="214">
        <v>11.6</v>
      </c>
      <c r="Z4" s="167">
        <f t="shared" si="0"/>
        <v>14.4</v>
      </c>
      <c r="AA4" s="218">
        <v>16.9</v>
      </c>
      <c r="AB4" s="221" t="s">
        <v>498</v>
      </c>
      <c r="AC4" s="1">
        <v>2</v>
      </c>
      <c r="AD4" s="218">
        <v>11.2</v>
      </c>
      <c r="AE4" s="221" t="s">
        <v>512</v>
      </c>
    </row>
    <row r="5" spans="1:31" ht="11.25" customHeight="1">
      <c r="A5" s="168">
        <v>3</v>
      </c>
      <c r="B5" s="214">
        <v>10.8</v>
      </c>
      <c r="C5" s="214">
        <v>10.8</v>
      </c>
      <c r="D5" s="214">
        <v>10.9</v>
      </c>
      <c r="E5" s="214">
        <v>11.1</v>
      </c>
      <c r="F5" s="214">
        <v>11</v>
      </c>
      <c r="G5" s="214">
        <v>10.5</v>
      </c>
      <c r="H5" s="214">
        <v>10.2</v>
      </c>
      <c r="I5" s="214">
        <v>12.1</v>
      </c>
      <c r="J5" s="214">
        <v>13.3</v>
      </c>
      <c r="K5" s="214">
        <v>14.6</v>
      </c>
      <c r="L5" s="214">
        <v>15.3</v>
      </c>
      <c r="M5" s="214">
        <v>15.6</v>
      </c>
      <c r="N5" s="214">
        <v>15.4</v>
      </c>
      <c r="O5" s="214">
        <v>16</v>
      </c>
      <c r="P5" s="214">
        <v>15.4</v>
      </c>
      <c r="Q5" s="214">
        <v>12.3</v>
      </c>
      <c r="R5" s="214">
        <v>10.2</v>
      </c>
      <c r="S5" s="214">
        <v>9</v>
      </c>
      <c r="T5" s="214">
        <v>8.9</v>
      </c>
      <c r="U5" s="214">
        <v>7.4</v>
      </c>
      <c r="V5" s="214">
        <v>6.7</v>
      </c>
      <c r="W5" s="214">
        <v>6.5</v>
      </c>
      <c r="X5" s="214">
        <v>6.3</v>
      </c>
      <c r="Y5" s="214">
        <v>6</v>
      </c>
      <c r="Z5" s="167">
        <f t="shared" si="0"/>
        <v>11.095833333333333</v>
      </c>
      <c r="AA5" s="218">
        <v>16.3</v>
      </c>
      <c r="AB5" s="221" t="s">
        <v>499</v>
      </c>
      <c r="AC5" s="1">
        <v>3</v>
      </c>
      <c r="AD5" s="218">
        <v>5.9</v>
      </c>
      <c r="AE5" s="221" t="s">
        <v>93</v>
      </c>
    </row>
    <row r="6" spans="1:31" ht="11.25" customHeight="1">
      <c r="A6" s="168">
        <v>4</v>
      </c>
      <c r="B6" s="214">
        <v>6.3</v>
      </c>
      <c r="C6" s="214">
        <v>5.6</v>
      </c>
      <c r="D6" s="214">
        <v>5.6</v>
      </c>
      <c r="E6" s="214">
        <v>4.6</v>
      </c>
      <c r="F6" s="214">
        <v>4.9</v>
      </c>
      <c r="G6" s="214">
        <v>4.4</v>
      </c>
      <c r="H6" s="214">
        <v>4.4</v>
      </c>
      <c r="I6" s="214">
        <v>9.1</v>
      </c>
      <c r="J6" s="214">
        <v>12.2</v>
      </c>
      <c r="K6" s="214">
        <v>13.5</v>
      </c>
      <c r="L6" s="214">
        <v>14.4</v>
      </c>
      <c r="M6" s="214">
        <v>14.6</v>
      </c>
      <c r="N6" s="214">
        <v>15.6</v>
      </c>
      <c r="O6" s="214">
        <v>15.3</v>
      </c>
      <c r="P6" s="214">
        <v>12.9</v>
      </c>
      <c r="Q6" s="214">
        <v>11.6</v>
      </c>
      <c r="R6" s="214">
        <v>9.7</v>
      </c>
      <c r="S6" s="214">
        <v>8.9</v>
      </c>
      <c r="T6" s="214">
        <v>7.6</v>
      </c>
      <c r="U6" s="214">
        <v>6.9</v>
      </c>
      <c r="V6" s="214">
        <v>6.8</v>
      </c>
      <c r="W6" s="214">
        <v>5.7</v>
      </c>
      <c r="X6" s="214">
        <v>6.1</v>
      </c>
      <c r="Y6" s="214">
        <v>6.1</v>
      </c>
      <c r="Z6" s="167">
        <f t="shared" si="0"/>
        <v>8.866666666666665</v>
      </c>
      <c r="AA6" s="218">
        <v>16.3</v>
      </c>
      <c r="AB6" s="221" t="s">
        <v>68</v>
      </c>
      <c r="AC6" s="1">
        <v>4</v>
      </c>
      <c r="AD6" s="218">
        <v>3.9</v>
      </c>
      <c r="AE6" s="221" t="s">
        <v>491</v>
      </c>
    </row>
    <row r="7" spans="1:31" ht="11.25" customHeight="1">
      <c r="A7" s="168">
        <v>5</v>
      </c>
      <c r="B7" s="214">
        <v>7.2</v>
      </c>
      <c r="C7" s="214">
        <v>6.4</v>
      </c>
      <c r="D7" s="214">
        <v>7</v>
      </c>
      <c r="E7" s="214">
        <v>5.8</v>
      </c>
      <c r="F7" s="214">
        <v>5.4</v>
      </c>
      <c r="G7" s="214">
        <v>6.5</v>
      </c>
      <c r="H7" s="214">
        <v>6.6</v>
      </c>
      <c r="I7" s="214">
        <v>10.2</v>
      </c>
      <c r="J7" s="214">
        <v>12.1</v>
      </c>
      <c r="K7" s="214">
        <v>12.8</v>
      </c>
      <c r="L7" s="214">
        <v>13.5</v>
      </c>
      <c r="M7" s="214">
        <v>13.8</v>
      </c>
      <c r="N7" s="214">
        <v>14.5</v>
      </c>
      <c r="O7" s="214">
        <v>15.1</v>
      </c>
      <c r="P7" s="214">
        <v>13.4</v>
      </c>
      <c r="Q7" s="214">
        <v>11.4</v>
      </c>
      <c r="R7" s="214">
        <v>9.5</v>
      </c>
      <c r="S7" s="214">
        <v>8.2</v>
      </c>
      <c r="T7" s="214">
        <v>7.9</v>
      </c>
      <c r="U7" s="214">
        <v>7.5</v>
      </c>
      <c r="V7" s="214">
        <v>6.6</v>
      </c>
      <c r="W7" s="214">
        <v>5.4</v>
      </c>
      <c r="X7" s="214">
        <v>5</v>
      </c>
      <c r="Y7" s="214">
        <v>3.9</v>
      </c>
      <c r="Z7" s="167">
        <f t="shared" si="0"/>
        <v>8.9875</v>
      </c>
      <c r="AA7" s="218">
        <v>15.4</v>
      </c>
      <c r="AB7" s="221" t="s">
        <v>500</v>
      </c>
      <c r="AC7" s="1">
        <v>5</v>
      </c>
      <c r="AD7" s="218">
        <v>3.8</v>
      </c>
      <c r="AE7" s="221" t="s">
        <v>104</v>
      </c>
    </row>
    <row r="8" spans="1:31" ht="11.25" customHeight="1">
      <c r="A8" s="168">
        <v>6</v>
      </c>
      <c r="B8" s="214">
        <v>3.2</v>
      </c>
      <c r="C8" s="214">
        <v>3.8</v>
      </c>
      <c r="D8" s="214">
        <v>4.6</v>
      </c>
      <c r="E8" s="214">
        <v>5.1</v>
      </c>
      <c r="F8" s="214">
        <v>4.5</v>
      </c>
      <c r="G8" s="214">
        <v>4.9</v>
      </c>
      <c r="H8" s="214">
        <v>5.6</v>
      </c>
      <c r="I8" s="214">
        <v>5.8</v>
      </c>
      <c r="J8" s="214">
        <v>6.9</v>
      </c>
      <c r="K8" s="214">
        <v>7.3</v>
      </c>
      <c r="L8" s="214">
        <v>8.4</v>
      </c>
      <c r="M8" s="214">
        <v>8.6</v>
      </c>
      <c r="N8" s="214">
        <v>9.3</v>
      </c>
      <c r="O8" s="214">
        <v>8.5</v>
      </c>
      <c r="P8" s="214">
        <v>8</v>
      </c>
      <c r="Q8" s="214">
        <v>7.2</v>
      </c>
      <c r="R8" s="214">
        <v>6.4</v>
      </c>
      <c r="S8" s="214">
        <v>6.1</v>
      </c>
      <c r="T8" s="214">
        <v>5.9</v>
      </c>
      <c r="U8" s="214">
        <v>5.6</v>
      </c>
      <c r="V8" s="214">
        <v>5.7</v>
      </c>
      <c r="W8" s="214">
        <v>5.7</v>
      </c>
      <c r="X8" s="214">
        <v>5.4</v>
      </c>
      <c r="Y8" s="214">
        <v>4.9</v>
      </c>
      <c r="Z8" s="167">
        <f t="shared" si="0"/>
        <v>6.141666666666666</v>
      </c>
      <c r="AA8" s="218">
        <v>9.9</v>
      </c>
      <c r="AB8" s="221" t="s">
        <v>501</v>
      </c>
      <c r="AC8" s="1">
        <v>6</v>
      </c>
      <c r="AD8" s="218">
        <v>3.1</v>
      </c>
      <c r="AE8" s="221" t="s">
        <v>513</v>
      </c>
    </row>
    <row r="9" spans="1:31" ht="11.25" customHeight="1">
      <c r="A9" s="168">
        <v>7</v>
      </c>
      <c r="B9" s="214">
        <v>4.8</v>
      </c>
      <c r="C9" s="214">
        <v>4.5</v>
      </c>
      <c r="D9" s="214">
        <v>4.5</v>
      </c>
      <c r="E9" s="214">
        <v>4.6</v>
      </c>
      <c r="F9" s="214">
        <v>4.8</v>
      </c>
      <c r="G9" s="214">
        <v>5.4</v>
      </c>
      <c r="H9" s="214">
        <v>5.2</v>
      </c>
      <c r="I9" s="214">
        <v>5.6</v>
      </c>
      <c r="J9" s="214">
        <v>6.1</v>
      </c>
      <c r="K9" s="214">
        <v>6.5</v>
      </c>
      <c r="L9" s="214">
        <v>6.4</v>
      </c>
      <c r="M9" s="214">
        <v>4.6</v>
      </c>
      <c r="N9" s="214">
        <v>3.3</v>
      </c>
      <c r="O9" s="214">
        <v>3.7</v>
      </c>
      <c r="P9" s="214">
        <v>4.1</v>
      </c>
      <c r="Q9" s="214">
        <v>4.3</v>
      </c>
      <c r="R9" s="214">
        <v>4.1</v>
      </c>
      <c r="S9" s="214">
        <v>3.9</v>
      </c>
      <c r="T9" s="214">
        <v>3.9</v>
      </c>
      <c r="U9" s="214">
        <v>4.5</v>
      </c>
      <c r="V9" s="214">
        <v>4.1</v>
      </c>
      <c r="W9" s="214">
        <v>5.3</v>
      </c>
      <c r="X9" s="214">
        <v>4.6</v>
      </c>
      <c r="Y9" s="214">
        <v>4.7</v>
      </c>
      <c r="Z9" s="167">
        <f t="shared" si="0"/>
        <v>4.729166666666667</v>
      </c>
      <c r="AA9" s="218">
        <v>6.6</v>
      </c>
      <c r="AB9" s="221" t="s">
        <v>502</v>
      </c>
      <c r="AC9" s="1">
        <v>7</v>
      </c>
      <c r="AD9" s="218">
        <v>3.2</v>
      </c>
      <c r="AE9" s="221" t="s">
        <v>514</v>
      </c>
    </row>
    <row r="10" spans="1:31" ht="11.25" customHeight="1">
      <c r="A10" s="168">
        <v>8</v>
      </c>
      <c r="B10" s="214">
        <v>3.7</v>
      </c>
      <c r="C10" s="214">
        <v>2.7</v>
      </c>
      <c r="D10" s="214">
        <v>2.8</v>
      </c>
      <c r="E10" s="214">
        <v>2.6</v>
      </c>
      <c r="F10" s="214">
        <v>2.8</v>
      </c>
      <c r="G10" s="214">
        <v>2.3</v>
      </c>
      <c r="H10" s="214">
        <v>3</v>
      </c>
      <c r="I10" s="214">
        <v>6.4</v>
      </c>
      <c r="J10" s="214">
        <v>8.1</v>
      </c>
      <c r="K10" s="214">
        <v>10.2</v>
      </c>
      <c r="L10" s="214">
        <v>10.1</v>
      </c>
      <c r="M10" s="214">
        <v>10</v>
      </c>
      <c r="N10" s="214">
        <v>10.5</v>
      </c>
      <c r="O10" s="214">
        <v>11</v>
      </c>
      <c r="P10" s="214">
        <v>11</v>
      </c>
      <c r="Q10" s="214">
        <v>8.9</v>
      </c>
      <c r="R10" s="214">
        <v>7.9</v>
      </c>
      <c r="S10" s="214">
        <v>6.6</v>
      </c>
      <c r="T10" s="214">
        <v>6.1</v>
      </c>
      <c r="U10" s="214">
        <v>5.1</v>
      </c>
      <c r="V10" s="214">
        <v>5.7</v>
      </c>
      <c r="W10" s="214">
        <v>5</v>
      </c>
      <c r="X10" s="214">
        <v>3.4</v>
      </c>
      <c r="Y10" s="214">
        <v>2.3</v>
      </c>
      <c r="Z10" s="167">
        <f t="shared" si="0"/>
        <v>6.175</v>
      </c>
      <c r="AA10" s="218">
        <v>12.1</v>
      </c>
      <c r="AB10" s="221" t="s">
        <v>445</v>
      </c>
      <c r="AC10" s="1">
        <v>8</v>
      </c>
      <c r="AD10" s="218">
        <v>2.1</v>
      </c>
      <c r="AE10" s="221" t="s">
        <v>515</v>
      </c>
    </row>
    <row r="11" spans="1:31" ht="11.25" customHeight="1">
      <c r="A11" s="168">
        <v>9</v>
      </c>
      <c r="B11" s="214">
        <v>2.4</v>
      </c>
      <c r="C11" s="214">
        <v>2.2</v>
      </c>
      <c r="D11" s="214">
        <v>1.9</v>
      </c>
      <c r="E11" s="214">
        <v>2</v>
      </c>
      <c r="F11" s="214">
        <v>3.3</v>
      </c>
      <c r="G11" s="214">
        <v>3.5</v>
      </c>
      <c r="H11" s="214">
        <v>3.5</v>
      </c>
      <c r="I11" s="214">
        <v>6.8</v>
      </c>
      <c r="J11" s="214">
        <v>9.2</v>
      </c>
      <c r="K11" s="214">
        <v>8.2</v>
      </c>
      <c r="L11" s="214">
        <v>7.6</v>
      </c>
      <c r="M11" s="214">
        <v>7.9</v>
      </c>
      <c r="N11" s="214">
        <v>8.4</v>
      </c>
      <c r="O11" s="214">
        <v>8.5</v>
      </c>
      <c r="P11" s="214">
        <v>8.5</v>
      </c>
      <c r="Q11" s="214">
        <v>8.3</v>
      </c>
      <c r="R11" s="214">
        <v>8.1</v>
      </c>
      <c r="S11" s="214">
        <v>7.7</v>
      </c>
      <c r="T11" s="214">
        <v>8</v>
      </c>
      <c r="U11" s="214">
        <v>8.4</v>
      </c>
      <c r="V11" s="214">
        <v>8.5</v>
      </c>
      <c r="W11" s="214">
        <v>8.2</v>
      </c>
      <c r="X11" s="214">
        <v>8.5</v>
      </c>
      <c r="Y11" s="214">
        <v>7.9</v>
      </c>
      <c r="Z11" s="167">
        <f t="shared" si="0"/>
        <v>6.5625</v>
      </c>
      <c r="AA11" s="218">
        <v>9.2</v>
      </c>
      <c r="AB11" s="221" t="s">
        <v>305</v>
      </c>
      <c r="AC11" s="1">
        <v>9</v>
      </c>
      <c r="AD11" s="218">
        <v>1.7</v>
      </c>
      <c r="AE11" s="221" t="s">
        <v>516</v>
      </c>
    </row>
    <row r="12" spans="1:31" ht="11.25" customHeight="1">
      <c r="A12" s="176">
        <v>10</v>
      </c>
      <c r="B12" s="216">
        <v>9</v>
      </c>
      <c r="C12" s="216">
        <v>8.7</v>
      </c>
      <c r="D12" s="216">
        <v>8.7</v>
      </c>
      <c r="E12" s="216">
        <v>8.7</v>
      </c>
      <c r="F12" s="216">
        <v>8.7</v>
      </c>
      <c r="G12" s="216">
        <v>8.6</v>
      </c>
      <c r="H12" s="216">
        <v>9.2</v>
      </c>
      <c r="I12" s="216">
        <v>10</v>
      </c>
      <c r="J12" s="216">
        <v>11.4</v>
      </c>
      <c r="K12" s="216">
        <v>12.3</v>
      </c>
      <c r="L12" s="216">
        <v>14.1</v>
      </c>
      <c r="M12" s="216">
        <v>14.7</v>
      </c>
      <c r="N12" s="216">
        <v>14.4</v>
      </c>
      <c r="O12" s="216">
        <v>14.3</v>
      </c>
      <c r="P12" s="216">
        <v>13.9</v>
      </c>
      <c r="Q12" s="216">
        <v>13.7</v>
      </c>
      <c r="R12" s="216">
        <v>12.6</v>
      </c>
      <c r="S12" s="216">
        <v>12.5</v>
      </c>
      <c r="T12" s="216">
        <v>11.6</v>
      </c>
      <c r="U12" s="216">
        <v>12.1</v>
      </c>
      <c r="V12" s="216">
        <v>12.1</v>
      </c>
      <c r="W12" s="216">
        <v>11.4</v>
      </c>
      <c r="X12" s="216">
        <v>10.9</v>
      </c>
      <c r="Y12" s="216">
        <v>10.5</v>
      </c>
      <c r="Z12" s="177">
        <f t="shared" si="0"/>
        <v>11.420833333333333</v>
      </c>
      <c r="AA12" s="217">
        <v>15.9</v>
      </c>
      <c r="AB12" s="222" t="s">
        <v>217</v>
      </c>
      <c r="AC12" s="164">
        <v>10</v>
      </c>
      <c r="AD12" s="217">
        <v>7.9</v>
      </c>
      <c r="AE12" s="222" t="s">
        <v>183</v>
      </c>
    </row>
    <row r="13" spans="1:31" ht="11.25" customHeight="1">
      <c r="A13" s="168">
        <v>11</v>
      </c>
      <c r="B13" s="214">
        <v>10.7</v>
      </c>
      <c r="C13" s="214">
        <v>11.3</v>
      </c>
      <c r="D13" s="214">
        <v>11.2</v>
      </c>
      <c r="E13" s="214">
        <v>11.7</v>
      </c>
      <c r="F13" s="214">
        <v>10.7</v>
      </c>
      <c r="G13" s="214">
        <v>10.1</v>
      </c>
      <c r="H13" s="214">
        <v>10</v>
      </c>
      <c r="I13" s="214">
        <v>12.6</v>
      </c>
      <c r="J13" s="214">
        <v>13.9</v>
      </c>
      <c r="K13" s="214">
        <v>14.2</v>
      </c>
      <c r="L13" s="214">
        <v>14.3</v>
      </c>
      <c r="M13" s="214">
        <v>14.8</v>
      </c>
      <c r="N13" s="214">
        <v>14.9</v>
      </c>
      <c r="O13" s="214">
        <v>14.7</v>
      </c>
      <c r="P13" s="214">
        <v>14.4</v>
      </c>
      <c r="Q13" s="214">
        <v>14.2</v>
      </c>
      <c r="R13" s="214">
        <v>14.1</v>
      </c>
      <c r="S13" s="214">
        <v>14.3</v>
      </c>
      <c r="T13" s="214">
        <v>14.3</v>
      </c>
      <c r="U13" s="214">
        <v>13.6</v>
      </c>
      <c r="V13" s="214">
        <v>14.4</v>
      </c>
      <c r="W13" s="214">
        <v>13.4</v>
      </c>
      <c r="X13" s="214">
        <v>13.3</v>
      </c>
      <c r="Y13" s="214">
        <v>13.2</v>
      </c>
      <c r="Z13" s="167">
        <f t="shared" si="0"/>
        <v>13.095833333333333</v>
      </c>
      <c r="AA13" s="218">
        <v>15.2</v>
      </c>
      <c r="AB13" s="221" t="s">
        <v>499</v>
      </c>
      <c r="AC13" s="1">
        <v>11</v>
      </c>
      <c r="AD13" s="218">
        <v>9.8</v>
      </c>
      <c r="AE13" s="221" t="s">
        <v>434</v>
      </c>
    </row>
    <row r="14" spans="1:31" ht="11.25" customHeight="1">
      <c r="A14" s="168">
        <v>12</v>
      </c>
      <c r="B14" s="214">
        <v>12.7</v>
      </c>
      <c r="C14" s="214">
        <v>12.4</v>
      </c>
      <c r="D14" s="214">
        <v>12.4</v>
      </c>
      <c r="E14" s="214">
        <v>11.2</v>
      </c>
      <c r="F14" s="214">
        <v>10.6</v>
      </c>
      <c r="G14" s="214">
        <v>11.2</v>
      </c>
      <c r="H14" s="214">
        <v>10.5</v>
      </c>
      <c r="I14" s="214">
        <v>13.9</v>
      </c>
      <c r="J14" s="214">
        <v>14.4</v>
      </c>
      <c r="K14" s="214">
        <v>17</v>
      </c>
      <c r="L14" s="214">
        <v>18.1</v>
      </c>
      <c r="M14" s="214">
        <v>17.4</v>
      </c>
      <c r="N14" s="214">
        <v>16.9</v>
      </c>
      <c r="O14" s="214">
        <v>15.9</v>
      </c>
      <c r="P14" s="214">
        <v>14.3</v>
      </c>
      <c r="Q14" s="214">
        <v>12.5</v>
      </c>
      <c r="R14" s="214">
        <v>10.8</v>
      </c>
      <c r="S14" s="214">
        <v>9.4</v>
      </c>
      <c r="T14" s="214">
        <v>8.6</v>
      </c>
      <c r="U14" s="214">
        <v>8.8</v>
      </c>
      <c r="V14" s="214">
        <v>8</v>
      </c>
      <c r="W14" s="214">
        <v>6.9</v>
      </c>
      <c r="X14" s="214">
        <v>5.9</v>
      </c>
      <c r="Y14" s="214">
        <v>4.9</v>
      </c>
      <c r="Z14" s="167">
        <f t="shared" si="0"/>
        <v>11.862499999999999</v>
      </c>
      <c r="AA14" s="218">
        <v>18.7</v>
      </c>
      <c r="AB14" s="221" t="s">
        <v>303</v>
      </c>
      <c r="AC14" s="1">
        <v>12</v>
      </c>
      <c r="AD14" s="218">
        <v>4.9</v>
      </c>
      <c r="AE14" s="221" t="s">
        <v>114</v>
      </c>
    </row>
    <row r="15" spans="1:31" ht="11.25" customHeight="1">
      <c r="A15" s="168">
        <v>13</v>
      </c>
      <c r="B15" s="214">
        <v>5</v>
      </c>
      <c r="C15" s="214">
        <v>5</v>
      </c>
      <c r="D15" s="214">
        <v>5.1</v>
      </c>
      <c r="E15" s="214">
        <v>4.9</v>
      </c>
      <c r="F15" s="214">
        <v>4</v>
      </c>
      <c r="G15" s="214">
        <v>2.6</v>
      </c>
      <c r="H15" s="214">
        <v>3.2</v>
      </c>
      <c r="I15" s="214">
        <v>4.5</v>
      </c>
      <c r="J15" s="214">
        <v>5.9</v>
      </c>
      <c r="K15" s="214">
        <v>6.5</v>
      </c>
      <c r="L15" s="214">
        <v>6.6</v>
      </c>
      <c r="M15" s="214">
        <v>7.1</v>
      </c>
      <c r="N15" s="214">
        <v>7.6</v>
      </c>
      <c r="O15" s="214">
        <v>7.6</v>
      </c>
      <c r="P15" s="214">
        <v>8.2</v>
      </c>
      <c r="Q15" s="214">
        <v>7.5</v>
      </c>
      <c r="R15" s="214">
        <v>6.3</v>
      </c>
      <c r="S15" s="214">
        <v>5.2</v>
      </c>
      <c r="T15" s="214">
        <v>5</v>
      </c>
      <c r="U15" s="214">
        <v>5.1</v>
      </c>
      <c r="V15" s="214">
        <v>5.5</v>
      </c>
      <c r="W15" s="214">
        <v>5.1</v>
      </c>
      <c r="X15" s="214">
        <v>5.4</v>
      </c>
      <c r="Y15" s="214">
        <v>5</v>
      </c>
      <c r="Z15" s="167">
        <f t="shared" si="0"/>
        <v>5.579166666666666</v>
      </c>
      <c r="AA15" s="218">
        <v>8.3</v>
      </c>
      <c r="AB15" s="221" t="s">
        <v>503</v>
      </c>
      <c r="AC15" s="1">
        <v>13</v>
      </c>
      <c r="AD15" s="218">
        <v>2.3</v>
      </c>
      <c r="AE15" s="221" t="s">
        <v>517</v>
      </c>
    </row>
    <row r="16" spans="1:31" ht="11.25" customHeight="1">
      <c r="A16" s="168">
        <v>14</v>
      </c>
      <c r="B16" s="214">
        <v>5.4</v>
      </c>
      <c r="C16" s="214">
        <v>6</v>
      </c>
      <c r="D16" s="214">
        <v>6.2</v>
      </c>
      <c r="E16" s="214">
        <v>5.7</v>
      </c>
      <c r="F16" s="214">
        <v>5.3</v>
      </c>
      <c r="G16" s="214">
        <v>5.9</v>
      </c>
      <c r="H16" s="214">
        <v>6.8</v>
      </c>
      <c r="I16" s="214">
        <v>8.8</v>
      </c>
      <c r="J16" s="214">
        <v>10.9</v>
      </c>
      <c r="K16" s="214">
        <v>11.6</v>
      </c>
      <c r="L16" s="214">
        <v>11.6</v>
      </c>
      <c r="M16" s="214">
        <v>11.7</v>
      </c>
      <c r="N16" s="214">
        <v>12.6</v>
      </c>
      <c r="O16" s="214">
        <v>13.1</v>
      </c>
      <c r="P16" s="214">
        <v>12.5</v>
      </c>
      <c r="Q16" s="214">
        <v>11.5</v>
      </c>
      <c r="R16" s="214">
        <v>10.8</v>
      </c>
      <c r="S16" s="214">
        <v>10.1</v>
      </c>
      <c r="T16" s="214">
        <v>11</v>
      </c>
      <c r="U16" s="214">
        <v>10.6</v>
      </c>
      <c r="V16" s="214">
        <v>9.7</v>
      </c>
      <c r="W16" s="214">
        <v>9.3</v>
      </c>
      <c r="X16" s="214">
        <v>9.2</v>
      </c>
      <c r="Y16" s="214">
        <v>8.7</v>
      </c>
      <c r="Z16" s="167">
        <f t="shared" si="0"/>
        <v>9.374999999999998</v>
      </c>
      <c r="AA16" s="218">
        <v>13.6</v>
      </c>
      <c r="AB16" s="221" t="s">
        <v>73</v>
      </c>
      <c r="AC16" s="1">
        <v>14</v>
      </c>
      <c r="AD16" s="218">
        <v>4.5</v>
      </c>
      <c r="AE16" s="221" t="s">
        <v>92</v>
      </c>
    </row>
    <row r="17" spans="1:31" ht="11.25" customHeight="1">
      <c r="A17" s="168">
        <v>15</v>
      </c>
      <c r="B17" s="214">
        <v>7.5</v>
      </c>
      <c r="C17" s="214">
        <v>6.8</v>
      </c>
      <c r="D17" s="214">
        <v>6.4</v>
      </c>
      <c r="E17" s="214">
        <v>5.7</v>
      </c>
      <c r="F17" s="214">
        <v>4.6</v>
      </c>
      <c r="G17" s="214">
        <v>3.8</v>
      </c>
      <c r="H17" s="214">
        <v>4.1</v>
      </c>
      <c r="I17" s="214">
        <v>5.7</v>
      </c>
      <c r="J17" s="214">
        <v>7.5</v>
      </c>
      <c r="K17" s="214">
        <v>9.8</v>
      </c>
      <c r="L17" s="214">
        <v>10.7</v>
      </c>
      <c r="M17" s="214">
        <v>11.3</v>
      </c>
      <c r="N17" s="214">
        <v>11.2</v>
      </c>
      <c r="O17" s="214">
        <v>10.4</v>
      </c>
      <c r="P17" s="214">
        <v>9.6</v>
      </c>
      <c r="Q17" s="214">
        <v>8.4</v>
      </c>
      <c r="R17" s="214">
        <v>6.7</v>
      </c>
      <c r="S17" s="214">
        <v>5.3</v>
      </c>
      <c r="T17" s="214">
        <v>4.9</v>
      </c>
      <c r="U17" s="214">
        <v>4.8</v>
      </c>
      <c r="V17" s="214">
        <v>4.1</v>
      </c>
      <c r="W17" s="214">
        <v>3.9</v>
      </c>
      <c r="X17" s="214">
        <v>3.5</v>
      </c>
      <c r="Y17" s="214">
        <v>2.7</v>
      </c>
      <c r="Z17" s="167">
        <f t="shared" si="0"/>
        <v>6.641666666666668</v>
      </c>
      <c r="AA17" s="218">
        <v>12.1</v>
      </c>
      <c r="AB17" s="221" t="s">
        <v>504</v>
      </c>
      <c r="AC17" s="1">
        <v>15</v>
      </c>
      <c r="AD17" s="218">
        <v>2.6</v>
      </c>
      <c r="AE17" s="221" t="s">
        <v>194</v>
      </c>
    </row>
    <row r="18" spans="1:31" ht="11.25" customHeight="1">
      <c r="A18" s="168">
        <v>16</v>
      </c>
      <c r="B18" s="214">
        <v>3</v>
      </c>
      <c r="C18" s="214">
        <v>3.1</v>
      </c>
      <c r="D18" s="214">
        <v>1.8</v>
      </c>
      <c r="E18" s="214">
        <v>1.5</v>
      </c>
      <c r="F18" s="214">
        <v>1.4</v>
      </c>
      <c r="G18" s="214">
        <v>1.3</v>
      </c>
      <c r="H18" s="214">
        <v>1.6</v>
      </c>
      <c r="I18" s="214">
        <v>5.6</v>
      </c>
      <c r="J18" s="214">
        <v>7.6</v>
      </c>
      <c r="K18" s="214">
        <v>9.4</v>
      </c>
      <c r="L18" s="214">
        <v>10</v>
      </c>
      <c r="M18" s="214">
        <v>11.1</v>
      </c>
      <c r="N18" s="214">
        <v>11.6</v>
      </c>
      <c r="O18" s="214">
        <v>11.9</v>
      </c>
      <c r="P18" s="214">
        <v>11.4</v>
      </c>
      <c r="Q18" s="214">
        <v>9.7</v>
      </c>
      <c r="R18" s="214">
        <v>7</v>
      </c>
      <c r="S18" s="214">
        <v>6.1</v>
      </c>
      <c r="T18" s="214">
        <v>5.6</v>
      </c>
      <c r="U18" s="214">
        <v>5</v>
      </c>
      <c r="V18" s="214">
        <v>4.5</v>
      </c>
      <c r="W18" s="214">
        <v>6</v>
      </c>
      <c r="X18" s="214">
        <v>5.6</v>
      </c>
      <c r="Y18" s="214">
        <v>8.2</v>
      </c>
      <c r="Z18" s="167">
        <f t="shared" si="0"/>
        <v>6.249999999999999</v>
      </c>
      <c r="AA18" s="218">
        <v>12.2</v>
      </c>
      <c r="AB18" s="221" t="s">
        <v>419</v>
      </c>
      <c r="AC18" s="1">
        <v>16</v>
      </c>
      <c r="AD18" s="218">
        <v>1</v>
      </c>
      <c r="AE18" s="221" t="s">
        <v>323</v>
      </c>
    </row>
    <row r="19" spans="1:31" ht="11.25" customHeight="1">
      <c r="A19" s="168">
        <v>17</v>
      </c>
      <c r="B19" s="214">
        <v>7.4</v>
      </c>
      <c r="C19" s="214">
        <v>8.3</v>
      </c>
      <c r="D19" s="214">
        <v>9.6</v>
      </c>
      <c r="E19" s="214">
        <v>9.2</v>
      </c>
      <c r="F19" s="214">
        <v>9.7</v>
      </c>
      <c r="G19" s="214">
        <v>10</v>
      </c>
      <c r="H19" s="214">
        <v>10</v>
      </c>
      <c r="I19" s="214">
        <v>13.1</v>
      </c>
      <c r="J19" s="214">
        <v>13</v>
      </c>
      <c r="K19" s="214">
        <v>13.1</v>
      </c>
      <c r="L19" s="214">
        <v>13.1</v>
      </c>
      <c r="M19" s="214">
        <v>13.1</v>
      </c>
      <c r="N19" s="214">
        <v>13.6</v>
      </c>
      <c r="O19" s="214">
        <v>13.3</v>
      </c>
      <c r="P19" s="214">
        <v>13.5</v>
      </c>
      <c r="Q19" s="214">
        <v>13.7</v>
      </c>
      <c r="R19" s="214">
        <v>13.9</v>
      </c>
      <c r="S19" s="214">
        <v>13.3</v>
      </c>
      <c r="T19" s="214">
        <v>13</v>
      </c>
      <c r="U19" s="214">
        <v>11.9</v>
      </c>
      <c r="V19" s="214">
        <v>10.6</v>
      </c>
      <c r="W19" s="214">
        <v>9.8</v>
      </c>
      <c r="X19" s="214">
        <v>10.4</v>
      </c>
      <c r="Y19" s="214">
        <v>10.7</v>
      </c>
      <c r="Z19" s="167">
        <f t="shared" si="0"/>
        <v>11.554166666666665</v>
      </c>
      <c r="AA19" s="218">
        <v>14.4</v>
      </c>
      <c r="AB19" s="221" t="s">
        <v>505</v>
      </c>
      <c r="AC19" s="1">
        <v>17</v>
      </c>
      <c r="AD19" s="218">
        <v>6.5</v>
      </c>
      <c r="AE19" s="221" t="s">
        <v>518</v>
      </c>
    </row>
    <row r="20" spans="1:31" ht="11.25" customHeight="1">
      <c r="A20" s="168">
        <v>18</v>
      </c>
      <c r="B20" s="214">
        <v>10.1</v>
      </c>
      <c r="C20" s="214">
        <v>9.7</v>
      </c>
      <c r="D20" s="214">
        <v>9.7</v>
      </c>
      <c r="E20" s="214">
        <v>9.3</v>
      </c>
      <c r="F20" s="214">
        <v>9.9</v>
      </c>
      <c r="G20" s="214">
        <v>10.4</v>
      </c>
      <c r="H20" s="214">
        <v>10.3</v>
      </c>
      <c r="I20" s="214">
        <v>11</v>
      </c>
      <c r="J20" s="214">
        <v>15.1</v>
      </c>
      <c r="K20" s="214">
        <v>17.1</v>
      </c>
      <c r="L20" s="214">
        <v>17.3</v>
      </c>
      <c r="M20" s="214">
        <v>18.8</v>
      </c>
      <c r="N20" s="214">
        <v>17.6</v>
      </c>
      <c r="O20" s="214">
        <v>17.2</v>
      </c>
      <c r="P20" s="214">
        <v>15.7</v>
      </c>
      <c r="Q20" s="214">
        <v>13.8</v>
      </c>
      <c r="R20" s="214">
        <v>12.4</v>
      </c>
      <c r="S20" s="214">
        <v>11.1</v>
      </c>
      <c r="T20" s="214">
        <v>8.3</v>
      </c>
      <c r="U20" s="214">
        <v>7.2</v>
      </c>
      <c r="V20" s="214">
        <v>6.5</v>
      </c>
      <c r="W20" s="214">
        <v>6.3</v>
      </c>
      <c r="X20" s="214">
        <v>6.3</v>
      </c>
      <c r="Y20" s="214">
        <v>5.4</v>
      </c>
      <c r="Z20" s="167">
        <f t="shared" si="0"/>
        <v>11.520833333333334</v>
      </c>
      <c r="AA20" s="218">
        <v>19.2</v>
      </c>
      <c r="AB20" s="221" t="s">
        <v>506</v>
      </c>
      <c r="AC20" s="1">
        <v>18</v>
      </c>
      <c r="AD20" s="218">
        <v>5.3</v>
      </c>
      <c r="AE20" s="221" t="s">
        <v>114</v>
      </c>
    </row>
    <row r="21" spans="1:31" ht="11.25" customHeight="1">
      <c r="A21" s="168">
        <v>19</v>
      </c>
      <c r="B21" s="214">
        <v>6.8</v>
      </c>
      <c r="C21" s="214">
        <v>8.2</v>
      </c>
      <c r="D21" s="214">
        <v>7.8</v>
      </c>
      <c r="E21" s="214">
        <v>7.8</v>
      </c>
      <c r="F21" s="214">
        <v>7.9</v>
      </c>
      <c r="G21" s="214">
        <v>7.9</v>
      </c>
      <c r="H21" s="214">
        <v>7.8</v>
      </c>
      <c r="I21" s="214">
        <v>8.1</v>
      </c>
      <c r="J21" s="214">
        <v>8.3</v>
      </c>
      <c r="K21" s="214">
        <v>9.5</v>
      </c>
      <c r="L21" s="214">
        <v>8.8</v>
      </c>
      <c r="M21" s="214">
        <v>8.7</v>
      </c>
      <c r="N21" s="214">
        <v>8.6</v>
      </c>
      <c r="O21" s="214">
        <v>8.6</v>
      </c>
      <c r="P21" s="214">
        <v>8.2</v>
      </c>
      <c r="Q21" s="214">
        <v>7.1</v>
      </c>
      <c r="R21" s="214">
        <v>6.8</v>
      </c>
      <c r="S21" s="214">
        <v>6.9</v>
      </c>
      <c r="T21" s="214">
        <v>7</v>
      </c>
      <c r="U21" s="214">
        <v>7.2</v>
      </c>
      <c r="V21" s="214">
        <v>7.4</v>
      </c>
      <c r="W21" s="214">
        <v>7.6</v>
      </c>
      <c r="X21" s="214">
        <v>7.6</v>
      </c>
      <c r="Y21" s="214">
        <v>7.8</v>
      </c>
      <c r="Z21" s="167">
        <f t="shared" si="0"/>
        <v>7.8500000000000005</v>
      </c>
      <c r="AA21" s="218">
        <v>9.7</v>
      </c>
      <c r="AB21" s="221" t="s">
        <v>327</v>
      </c>
      <c r="AC21" s="1">
        <v>19</v>
      </c>
      <c r="AD21" s="218">
        <v>5.1</v>
      </c>
      <c r="AE21" s="221" t="s">
        <v>331</v>
      </c>
    </row>
    <row r="22" spans="1:31" ht="11.25" customHeight="1">
      <c r="A22" s="176">
        <v>20</v>
      </c>
      <c r="B22" s="216">
        <v>8.2</v>
      </c>
      <c r="C22" s="216">
        <v>8.4</v>
      </c>
      <c r="D22" s="216">
        <v>8.5</v>
      </c>
      <c r="E22" s="216">
        <v>8.5</v>
      </c>
      <c r="F22" s="216">
        <v>8.4</v>
      </c>
      <c r="G22" s="216">
        <v>8.3</v>
      </c>
      <c r="H22" s="216">
        <v>7.1</v>
      </c>
      <c r="I22" s="216">
        <v>8.7</v>
      </c>
      <c r="J22" s="216">
        <v>11.9</v>
      </c>
      <c r="K22" s="216">
        <v>12.8</v>
      </c>
      <c r="L22" s="216">
        <v>14.8</v>
      </c>
      <c r="M22" s="216">
        <v>14.6</v>
      </c>
      <c r="N22" s="216">
        <v>14.6</v>
      </c>
      <c r="O22" s="216">
        <v>15.3</v>
      </c>
      <c r="P22" s="216">
        <v>13.5</v>
      </c>
      <c r="Q22" s="216">
        <v>10.9</v>
      </c>
      <c r="R22" s="216">
        <v>9.1</v>
      </c>
      <c r="S22" s="216">
        <v>8.3</v>
      </c>
      <c r="T22" s="216">
        <v>6.7</v>
      </c>
      <c r="U22" s="216">
        <v>6.9</v>
      </c>
      <c r="V22" s="216">
        <v>7.1</v>
      </c>
      <c r="W22" s="216">
        <v>7.2</v>
      </c>
      <c r="X22" s="216">
        <v>6.3</v>
      </c>
      <c r="Y22" s="216">
        <v>6.4</v>
      </c>
      <c r="Z22" s="177">
        <f t="shared" si="0"/>
        <v>9.6875</v>
      </c>
      <c r="AA22" s="217">
        <v>15.6</v>
      </c>
      <c r="AB22" s="222" t="s">
        <v>440</v>
      </c>
      <c r="AC22" s="164">
        <v>20</v>
      </c>
      <c r="AD22" s="217">
        <v>6.2</v>
      </c>
      <c r="AE22" s="222" t="s">
        <v>519</v>
      </c>
    </row>
    <row r="23" spans="1:31" ht="11.25" customHeight="1">
      <c r="A23" s="168">
        <v>21</v>
      </c>
      <c r="B23" s="214">
        <v>6.2</v>
      </c>
      <c r="C23" s="214">
        <v>6</v>
      </c>
      <c r="D23" s="214">
        <v>6.2</v>
      </c>
      <c r="E23" s="214">
        <v>6</v>
      </c>
      <c r="F23" s="214">
        <v>5.9</v>
      </c>
      <c r="G23" s="214">
        <v>5.5</v>
      </c>
      <c r="H23" s="214">
        <v>5.6</v>
      </c>
      <c r="I23" s="214">
        <v>5.3</v>
      </c>
      <c r="J23" s="214">
        <v>5.5</v>
      </c>
      <c r="K23" s="214">
        <v>5.5</v>
      </c>
      <c r="L23" s="214">
        <v>6.5</v>
      </c>
      <c r="M23" s="214">
        <v>6.6</v>
      </c>
      <c r="N23" s="214">
        <v>6.6</v>
      </c>
      <c r="O23" s="214">
        <v>6.9</v>
      </c>
      <c r="P23" s="214">
        <v>6.9</v>
      </c>
      <c r="Q23" s="214">
        <v>7</v>
      </c>
      <c r="R23" s="214">
        <v>7.1</v>
      </c>
      <c r="S23" s="214">
        <v>7.3</v>
      </c>
      <c r="T23" s="214">
        <v>7.6</v>
      </c>
      <c r="U23" s="214">
        <v>7.5</v>
      </c>
      <c r="V23" s="214">
        <v>7.1</v>
      </c>
      <c r="W23" s="214">
        <v>7.1</v>
      </c>
      <c r="X23" s="214">
        <v>7.4</v>
      </c>
      <c r="Y23" s="214">
        <v>7.5</v>
      </c>
      <c r="Z23" s="167">
        <f t="shared" si="0"/>
        <v>6.533333333333332</v>
      </c>
      <c r="AA23" s="218">
        <v>7.8</v>
      </c>
      <c r="AB23" s="221" t="s">
        <v>507</v>
      </c>
      <c r="AC23" s="1">
        <v>21</v>
      </c>
      <c r="AD23" s="218">
        <v>5.1</v>
      </c>
      <c r="AE23" s="221" t="s">
        <v>520</v>
      </c>
    </row>
    <row r="24" spans="1:31" ht="11.25" customHeight="1">
      <c r="A24" s="168">
        <v>22</v>
      </c>
      <c r="B24" s="214">
        <v>6.7</v>
      </c>
      <c r="C24" s="214">
        <v>5.6</v>
      </c>
      <c r="D24" s="214">
        <v>5.4</v>
      </c>
      <c r="E24" s="214">
        <v>5.3</v>
      </c>
      <c r="F24" s="214">
        <v>5.1</v>
      </c>
      <c r="G24" s="214">
        <v>4.8</v>
      </c>
      <c r="H24" s="214">
        <v>5.2</v>
      </c>
      <c r="I24" s="214">
        <v>6</v>
      </c>
      <c r="J24" s="214">
        <v>7.5</v>
      </c>
      <c r="K24" s="214">
        <v>8.2</v>
      </c>
      <c r="L24" s="214">
        <v>8.8</v>
      </c>
      <c r="M24" s="214">
        <v>8.8</v>
      </c>
      <c r="N24" s="214">
        <v>9.3</v>
      </c>
      <c r="O24" s="214">
        <v>9.1</v>
      </c>
      <c r="P24" s="214">
        <v>8.8</v>
      </c>
      <c r="Q24" s="214">
        <v>8.3</v>
      </c>
      <c r="R24" s="214">
        <v>7.7</v>
      </c>
      <c r="S24" s="214">
        <v>6.6</v>
      </c>
      <c r="T24" s="214">
        <v>6.3</v>
      </c>
      <c r="U24" s="214">
        <v>6.1</v>
      </c>
      <c r="V24" s="214">
        <v>5.7</v>
      </c>
      <c r="W24" s="214">
        <v>5.3</v>
      </c>
      <c r="X24" s="214">
        <v>5.7</v>
      </c>
      <c r="Y24" s="214">
        <v>5.5</v>
      </c>
      <c r="Z24" s="167">
        <f t="shared" si="0"/>
        <v>6.7416666666666645</v>
      </c>
      <c r="AA24" s="218">
        <v>9.5</v>
      </c>
      <c r="AB24" s="221" t="s">
        <v>84</v>
      </c>
      <c r="AC24" s="1">
        <v>22</v>
      </c>
      <c r="AD24" s="218">
        <v>4.3</v>
      </c>
      <c r="AE24" s="221" t="s">
        <v>98</v>
      </c>
    </row>
    <row r="25" spans="1:31" ht="11.25" customHeight="1">
      <c r="A25" s="168">
        <v>23</v>
      </c>
      <c r="B25" s="214">
        <v>5.5</v>
      </c>
      <c r="C25" s="214">
        <v>5.3</v>
      </c>
      <c r="D25" s="214">
        <v>5</v>
      </c>
      <c r="E25" s="214">
        <v>4.7</v>
      </c>
      <c r="F25" s="214">
        <v>4.9</v>
      </c>
      <c r="G25" s="214">
        <v>5.1</v>
      </c>
      <c r="H25" s="214">
        <v>5.2</v>
      </c>
      <c r="I25" s="214">
        <v>6.2</v>
      </c>
      <c r="J25" s="214">
        <v>9</v>
      </c>
      <c r="K25" s="214">
        <v>10</v>
      </c>
      <c r="L25" s="214">
        <v>10.3</v>
      </c>
      <c r="M25" s="214">
        <v>11.2</v>
      </c>
      <c r="N25" s="214">
        <v>11.4</v>
      </c>
      <c r="O25" s="214">
        <v>10.6</v>
      </c>
      <c r="P25" s="214">
        <v>10.8</v>
      </c>
      <c r="Q25" s="214">
        <v>10.8</v>
      </c>
      <c r="R25" s="214">
        <v>8.3</v>
      </c>
      <c r="S25" s="214">
        <v>7.2</v>
      </c>
      <c r="T25" s="214">
        <v>6.5</v>
      </c>
      <c r="U25" s="214">
        <v>7.5</v>
      </c>
      <c r="V25" s="214">
        <v>7.3</v>
      </c>
      <c r="W25" s="214">
        <v>7.5</v>
      </c>
      <c r="X25" s="214">
        <v>7.1</v>
      </c>
      <c r="Y25" s="214">
        <v>6.7</v>
      </c>
      <c r="Z25" s="167">
        <f t="shared" si="0"/>
        <v>7.670833333333333</v>
      </c>
      <c r="AA25" s="218">
        <v>11.5</v>
      </c>
      <c r="AB25" s="221" t="s">
        <v>173</v>
      </c>
      <c r="AC25" s="1">
        <v>23</v>
      </c>
      <c r="AD25" s="218">
        <v>4.6</v>
      </c>
      <c r="AE25" s="221" t="s">
        <v>284</v>
      </c>
    </row>
    <row r="26" spans="1:31" ht="11.25" customHeight="1">
      <c r="A26" s="168">
        <v>24</v>
      </c>
      <c r="B26" s="214">
        <v>7.1</v>
      </c>
      <c r="C26" s="214">
        <v>8.4</v>
      </c>
      <c r="D26" s="214">
        <v>7.9</v>
      </c>
      <c r="E26" s="214">
        <v>7.3</v>
      </c>
      <c r="F26" s="214">
        <v>7.3</v>
      </c>
      <c r="G26" s="214">
        <v>7.4</v>
      </c>
      <c r="H26" s="214">
        <v>6.7</v>
      </c>
      <c r="I26" s="214">
        <v>7.6</v>
      </c>
      <c r="J26" s="214">
        <v>9.7</v>
      </c>
      <c r="K26" s="214">
        <v>10.2</v>
      </c>
      <c r="L26" s="214">
        <v>10.4</v>
      </c>
      <c r="M26" s="214">
        <v>10.9</v>
      </c>
      <c r="N26" s="214">
        <v>10.9</v>
      </c>
      <c r="O26" s="214">
        <v>10.3</v>
      </c>
      <c r="P26" s="214">
        <v>8.7</v>
      </c>
      <c r="Q26" s="214">
        <v>7.4</v>
      </c>
      <c r="R26" s="214">
        <v>6.3</v>
      </c>
      <c r="S26" s="214">
        <v>5.9</v>
      </c>
      <c r="T26" s="214">
        <v>5.7</v>
      </c>
      <c r="U26" s="214">
        <v>5.2</v>
      </c>
      <c r="V26" s="214">
        <v>4.4</v>
      </c>
      <c r="W26" s="214">
        <v>1.9</v>
      </c>
      <c r="X26" s="214">
        <v>1.4</v>
      </c>
      <c r="Y26" s="214">
        <v>1.3</v>
      </c>
      <c r="Z26" s="167">
        <f t="shared" si="0"/>
        <v>7.095833333333335</v>
      </c>
      <c r="AA26" s="218">
        <v>11.8</v>
      </c>
      <c r="AB26" s="221" t="s">
        <v>478</v>
      </c>
      <c r="AC26" s="1">
        <v>24</v>
      </c>
      <c r="AD26" s="218">
        <v>1.1</v>
      </c>
      <c r="AE26" s="221" t="s">
        <v>521</v>
      </c>
    </row>
    <row r="27" spans="1:31" ht="11.25" customHeight="1">
      <c r="A27" s="168">
        <v>25</v>
      </c>
      <c r="B27" s="214">
        <v>0.8</v>
      </c>
      <c r="C27" s="214">
        <v>0.9</v>
      </c>
      <c r="D27" s="214">
        <v>0.8</v>
      </c>
      <c r="E27" s="214">
        <v>1.7</v>
      </c>
      <c r="F27" s="214">
        <v>1.2</v>
      </c>
      <c r="G27" s="214">
        <v>2.9</v>
      </c>
      <c r="H27" s="214">
        <v>3</v>
      </c>
      <c r="I27" s="214">
        <v>3.9</v>
      </c>
      <c r="J27" s="214">
        <v>6</v>
      </c>
      <c r="K27" s="214">
        <v>6.8</v>
      </c>
      <c r="L27" s="214">
        <v>8.1</v>
      </c>
      <c r="M27" s="214">
        <v>8.5</v>
      </c>
      <c r="N27" s="214">
        <v>8.4</v>
      </c>
      <c r="O27" s="214">
        <v>8.5</v>
      </c>
      <c r="P27" s="214">
        <v>8.8</v>
      </c>
      <c r="Q27" s="214">
        <v>8.7</v>
      </c>
      <c r="R27" s="214">
        <v>7.9</v>
      </c>
      <c r="S27" s="214">
        <v>7.4</v>
      </c>
      <c r="T27" s="214">
        <v>7.9</v>
      </c>
      <c r="U27" s="214">
        <v>8.4</v>
      </c>
      <c r="V27" s="214">
        <v>8</v>
      </c>
      <c r="W27" s="214">
        <v>7.1</v>
      </c>
      <c r="X27" s="214">
        <v>6.1</v>
      </c>
      <c r="Y27" s="214">
        <v>5.7</v>
      </c>
      <c r="Z27" s="167">
        <f t="shared" si="0"/>
        <v>5.729166666666667</v>
      </c>
      <c r="AA27" s="218">
        <v>9</v>
      </c>
      <c r="AB27" s="221" t="s">
        <v>508</v>
      </c>
      <c r="AC27" s="1">
        <v>25</v>
      </c>
      <c r="AD27" s="218">
        <v>0.3</v>
      </c>
      <c r="AE27" s="221" t="s">
        <v>522</v>
      </c>
    </row>
    <row r="28" spans="1:31" ht="11.25" customHeight="1">
      <c r="A28" s="168">
        <v>26</v>
      </c>
      <c r="B28" s="214">
        <v>5.6</v>
      </c>
      <c r="C28" s="214">
        <v>6</v>
      </c>
      <c r="D28" s="214">
        <v>6.2</v>
      </c>
      <c r="E28" s="214">
        <v>7</v>
      </c>
      <c r="F28" s="214">
        <v>7</v>
      </c>
      <c r="G28" s="214">
        <v>7.6</v>
      </c>
      <c r="H28" s="214">
        <v>8</v>
      </c>
      <c r="I28" s="214">
        <v>9.6</v>
      </c>
      <c r="J28" s="214">
        <v>10.8</v>
      </c>
      <c r="K28" s="214">
        <v>11.4</v>
      </c>
      <c r="L28" s="214">
        <v>11.2</v>
      </c>
      <c r="M28" s="214">
        <v>10.9</v>
      </c>
      <c r="N28" s="214">
        <v>10.7</v>
      </c>
      <c r="O28" s="214">
        <v>10.8</v>
      </c>
      <c r="P28" s="214">
        <v>10.9</v>
      </c>
      <c r="Q28" s="214">
        <v>9.5</v>
      </c>
      <c r="R28" s="214">
        <v>9.1</v>
      </c>
      <c r="S28" s="214">
        <v>8.9</v>
      </c>
      <c r="T28" s="214">
        <v>8.8</v>
      </c>
      <c r="U28" s="214">
        <v>8.6</v>
      </c>
      <c r="V28" s="214">
        <v>8.7</v>
      </c>
      <c r="W28" s="214">
        <v>8.9</v>
      </c>
      <c r="X28" s="214">
        <v>8.8</v>
      </c>
      <c r="Y28" s="214">
        <v>8.9</v>
      </c>
      <c r="Z28" s="167">
        <f t="shared" si="0"/>
        <v>8.912500000000001</v>
      </c>
      <c r="AA28" s="218">
        <v>12</v>
      </c>
      <c r="AB28" s="221" t="s">
        <v>375</v>
      </c>
      <c r="AC28" s="1">
        <v>26</v>
      </c>
      <c r="AD28" s="218">
        <v>5</v>
      </c>
      <c r="AE28" s="221" t="s">
        <v>523</v>
      </c>
    </row>
    <row r="29" spans="1:31" ht="11.25" customHeight="1">
      <c r="A29" s="168">
        <v>27</v>
      </c>
      <c r="B29" s="214">
        <v>8.9</v>
      </c>
      <c r="C29" s="214">
        <v>9</v>
      </c>
      <c r="D29" s="214">
        <v>9.1</v>
      </c>
      <c r="E29" s="214">
        <v>8.2</v>
      </c>
      <c r="F29" s="214">
        <v>8.1</v>
      </c>
      <c r="G29" s="214">
        <v>8.2</v>
      </c>
      <c r="H29" s="214">
        <v>7.9</v>
      </c>
      <c r="I29" s="214">
        <v>8.2</v>
      </c>
      <c r="J29" s="214">
        <v>10.3</v>
      </c>
      <c r="K29" s="214">
        <v>11.5</v>
      </c>
      <c r="L29" s="214">
        <v>13.9</v>
      </c>
      <c r="M29" s="214">
        <v>13.9</v>
      </c>
      <c r="N29" s="214">
        <v>11.7</v>
      </c>
      <c r="O29" s="214">
        <v>11</v>
      </c>
      <c r="P29" s="214">
        <v>9.2</v>
      </c>
      <c r="Q29" s="214">
        <v>7.1</v>
      </c>
      <c r="R29" s="214">
        <v>6.2</v>
      </c>
      <c r="S29" s="214">
        <v>5.5</v>
      </c>
      <c r="T29" s="214">
        <v>4.8</v>
      </c>
      <c r="U29" s="214">
        <v>3.8</v>
      </c>
      <c r="V29" s="214">
        <v>3.4</v>
      </c>
      <c r="W29" s="214">
        <v>3.2</v>
      </c>
      <c r="X29" s="214">
        <v>1.3</v>
      </c>
      <c r="Y29" s="214">
        <v>1.6</v>
      </c>
      <c r="Z29" s="167">
        <f t="shared" si="0"/>
        <v>7.75</v>
      </c>
      <c r="AA29" s="218">
        <v>14.2</v>
      </c>
      <c r="AB29" s="221" t="s">
        <v>509</v>
      </c>
      <c r="AC29" s="1">
        <v>27</v>
      </c>
      <c r="AD29" s="218">
        <v>0.9</v>
      </c>
      <c r="AE29" s="221" t="s">
        <v>198</v>
      </c>
    </row>
    <row r="30" spans="1:31" ht="11.25" customHeight="1">
      <c r="A30" s="168">
        <v>28</v>
      </c>
      <c r="B30" s="214">
        <v>0.3</v>
      </c>
      <c r="C30" s="214">
        <v>0.1</v>
      </c>
      <c r="D30" s="214">
        <v>0.3</v>
      </c>
      <c r="E30" s="214">
        <v>0.2</v>
      </c>
      <c r="F30" s="214">
        <v>-0.5</v>
      </c>
      <c r="G30" s="214">
        <v>-0.2</v>
      </c>
      <c r="H30" s="214">
        <v>0.4</v>
      </c>
      <c r="I30" s="214">
        <v>3.3</v>
      </c>
      <c r="J30" s="214">
        <v>6.3</v>
      </c>
      <c r="K30" s="214">
        <v>7.4</v>
      </c>
      <c r="L30" s="214">
        <v>8.8</v>
      </c>
      <c r="M30" s="214">
        <v>8</v>
      </c>
      <c r="N30" s="214">
        <v>9.2</v>
      </c>
      <c r="O30" s="214">
        <v>9.5</v>
      </c>
      <c r="P30" s="214">
        <v>9.2</v>
      </c>
      <c r="Q30" s="214">
        <v>7.3</v>
      </c>
      <c r="R30" s="214">
        <v>5.1</v>
      </c>
      <c r="S30" s="214">
        <v>4.5</v>
      </c>
      <c r="T30" s="214">
        <v>3.9</v>
      </c>
      <c r="U30" s="214">
        <v>4.1</v>
      </c>
      <c r="V30" s="214">
        <v>4.5</v>
      </c>
      <c r="W30" s="214">
        <v>4.9</v>
      </c>
      <c r="X30" s="214">
        <v>4.9</v>
      </c>
      <c r="Y30" s="214">
        <v>3.9</v>
      </c>
      <c r="Z30" s="167">
        <f t="shared" si="0"/>
        <v>4.3916666666666675</v>
      </c>
      <c r="AA30" s="218">
        <v>10</v>
      </c>
      <c r="AB30" s="221" t="s">
        <v>510</v>
      </c>
      <c r="AC30" s="1">
        <v>28</v>
      </c>
      <c r="AD30" s="218">
        <v>-0.8</v>
      </c>
      <c r="AE30" s="221" t="s">
        <v>524</v>
      </c>
    </row>
    <row r="31" spans="1:31" ht="11.25" customHeight="1">
      <c r="A31" s="168">
        <v>29</v>
      </c>
      <c r="B31" s="214">
        <v>4.8</v>
      </c>
      <c r="C31" s="214">
        <v>5</v>
      </c>
      <c r="D31" s="214">
        <v>4.7</v>
      </c>
      <c r="E31" s="214">
        <v>3.7</v>
      </c>
      <c r="F31" s="214">
        <v>1.5</v>
      </c>
      <c r="G31" s="214">
        <v>0.5</v>
      </c>
      <c r="H31" s="214">
        <v>0.7</v>
      </c>
      <c r="I31" s="214">
        <v>2.9</v>
      </c>
      <c r="J31" s="214">
        <v>6.8</v>
      </c>
      <c r="K31" s="214">
        <v>7.2</v>
      </c>
      <c r="L31" s="214">
        <v>8.2</v>
      </c>
      <c r="M31" s="214">
        <v>8.4</v>
      </c>
      <c r="N31" s="214">
        <v>8.7</v>
      </c>
      <c r="O31" s="214">
        <v>8.7</v>
      </c>
      <c r="P31" s="214">
        <v>8.7</v>
      </c>
      <c r="Q31" s="214">
        <v>8.2</v>
      </c>
      <c r="R31" s="214">
        <v>5.9</v>
      </c>
      <c r="S31" s="214">
        <v>5.2</v>
      </c>
      <c r="T31" s="214">
        <v>5.1</v>
      </c>
      <c r="U31" s="214">
        <v>5.5</v>
      </c>
      <c r="V31" s="214">
        <v>5.2</v>
      </c>
      <c r="W31" s="214">
        <v>5.4</v>
      </c>
      <c r="X31" s="214">
        <v>5.4</v>
      </c>
      <c r="Y31" s="214">
        <v>4.7</v>
      </c>
      <c r="Z31" s="167">
        <f t="shared" si="0"/>
        <v>5.462500000000001</v>
      </c>
      <c r="AA31" s="218">
        <v>9.3</v>
      </c>
      <c r="AB31" s="221" t="s">
        <v>61</v>
      </c>
      <c r="AC31" s="1">
        <v>29</v>
      </c>
      <c r="AD31" s="218">
        <v>0.3</v>
      </c>
      <c r="AE31" s="221" t="s">
        <v>525</v>
      </c>
    </row>
    <row r="32" spans="1:31" ht="11.25" customHeight="1">
      <c r="A32" s="168">
        <v>30</v>
      </c>
      <c r="B32" s="214">
        <v>5.4</v>
      </c>
      <c r="C32" s="214">
        <v>6.2</v>
      </c>
      <c r="D32" s="214">
        <v>6.5</v>
      </c>
      <c r="E32" s="214">
        <v>6.1</v>
      </c>
      <c r="F32" s="214">
        <v>6.2</v>
      </c>
      <c r="G32" s="214">
        <v>6.2</v>
      </c>
      <c r="H32" s="214">
        <v>6.4</v>
      </c>
      <c r="I32" s="214">
        <v>8</v>
      </c>
      <c r="J32" s="214">
        <v>8.7</v>
      </c>
      <c r="K32" s="214">
        <v>8.7</v>
      </c>
      <c r="L32" s="214">
        <v>9</v>
      </c>
      <c r="M32" s="214">
        <v>8.4</v>
      </c>
      <c r="N32" s="214">
        <v>8.9</v>
      </c>
      <c r="O32" s="214">
        <v>9.1</v>
      </c>
      <c r="P32" s="214">
        <v>9.3</v>
      </c>
      <c r="Q32" s="214">
        <v>9.5</v>
      </c>
      <c r="R32" s="214">
        <v>8.8</v>
      </c>
      <c r="S32" s="214">
        <v>9.2</v>
      </c>
      <c r="T32" s="214">
        <v>8.8</v>
      </c>
      <c r="U32" s="214">
        <v>7.6</v>
      </c>
      <c r="V32" s="214">
        <v>7.3</v>
      </c>
      <c r="W32" s="214">
        <v>7.5</v>
      </c>
      <c r="X32" s="214">
        <v>8.8</v>
      </c>
      <c r="Y32" s="214">
        <v>10.9</v>
      </c>
      <c r="Z32" s="167">
        <f t="shared" si="0"/>
        <v>7.979166666666668</v>
      </c>
      <c r="AA32" s="218">
        <v>11.4</v>
      </c>
      <c r="AB32" s="221" t="s">
        <v>93</v>
      </c>
      <c r="AC32" s="1">
        <v>30</v>
      </c>
      <c r="AD32" s="218">
        <v>4.5</v>
      </c>
      <c r="AE32" s="221" t="s">
        <v>273</v>
      </c>
    </row>
    <row r="33" spans="1:31" ht="11.25" customHeight="1">
      <c r="A33" s="168">
        <v>31</v>
      </c>
      <c r="B33" s="214">
        <v>11.4</v>
      </c>
      <c r="C33" s="214">
        <v>12.1</v>
      </c>
      <c r="D33" s="214">
        <v>11.9</v>
      </c>
      <c r="E33" s="214">
        <v>12.8</v>
      </c>
      <c r="F33" s="214">
        <v>12.4</v>
      </c>
      <c r="G33" s="214">
        <v>12</v>
      </c>
      <c r="H33" s="214">
        <v>11.7</v>
      </c>
      <c r="I33" s="214">
        <v>11</v>
      </c>
      <c r="J33" s="214">
        <v>14.8</v>
      </c>
      <c r="K33" s="214">
        <v>16</v>
      </c>
      <c r="L33" s="214">
        <v>17.1</v>
      </c>
      <c r="M33" s="214">
        <v>18.2</v>
      </c>
      <c r="N33" s="214">
        <v>18.8</v>
      </c>
      <c r="O33" s="214">
        <v>14.9</v>
      </c>
      <c r="P33" s="214">
        <v>11</v>
      </c>
      <c r="Q33" s="214">
        <v>7.6</v>
      </c>
      <c r="R33" s="214">
        <v>6</v>
      </c>
      <c r="S33" s="214">
        <v>5.2</v>
      </c>
      <c r="T33" s="214">
        <v>3.7</v>
      </c>
      <c r="U33" s="214">
        <v>3.7</v>
      </c>
      <c r="V33" s="214">
        <v>2.9</v>
      </c>
      <c r="W33" s="214">
        <v>2.7</v>
      </c>
      <c r="X33" s="214">
        <v>2.9</v>
      </c>
      <c r="Y33" s="214">
        <v>2.9</v>
      </c>
      <c r="Z33" s="167">
        <f t="shared" si="0"/>
        <v>10.154166666666665</v>
      </c>
      <c r="AA33" s="218">
        <v>19.2</v>
      </c>
      <c r="AB33" s="221" t="s">
        <v>64</v>
      </c>
      <c r="AC33" s="1">
        <v>31</v>
      </c>
      <c r="AD33" s="218">
        <v>2.4</v>
      </c>
      <c r="AE33" s="221" t="s">
        <v>526</v>
      </c>
    </row>
    <row r="34" spans="1:31" ht="15" customHeight="1">
      <c r="A34" s="169" t="s">
        <v>9</v>
      </c>
      <c r="B34" s="170">
        <f aca="true" t="shared" si="1" ref="B34:Q34">AVERAGE(B3:B33)</f>
        <v>6.516129032258066</v>
      </c>
      <c r="C34" s="170">
        <f t="shared" si="1"/>
        <v>6.551612903225807</v>
      </c>
      <c r="D34" s="170">
        <f t="shared" si="1"/>
        <v>6.577419354838709</v>
      </c>
      <c r="E34" s="170">
        <f t="shared" si="1"/>
        <v>6.435483870967742</v>
      </c>
      <c r="F34" s="170">
        <f t="shared" si="1"/>
        <v>6.2709677419354835</v>
      </c>
      <c r="G34" s="170">
        <f t="shared" si="1"/>
        <v>6.27741935483871</v>
      </c>
      <c r="H34" s="170">
        <f t="shared" si="1"/>
        <v>6.370967741935482</v>
      </c>
      <c r="I34" s="170">
        <f t="shared" si="1"/>
        <v>8.132258064516128</v>
      </c>
      <c r="J34" s="170">
        <f t="shared" si="1"/>
        <v>9.951612903225808</v>
      </c>
      <c r="K34" s="170">
        <f t="shared" si="1"/>
        <v>10.90322580645161</v>
      </c>
      <c r="L34" s="170">
        <f t="shared" si="1"/>
        <v>11.490322580645161</v>
      </c>
      <c r="M34" s="170">
        <f t="shared" si="1"/>
        <v>11.645161290322575</v>
      </c>
      <c r="N34" s="170">
        <f t="shared" si="1"/>
        <v>11.777419354838704</v>
      </c>
      <c r="O34" s="170">
        <f t="shared" si="1"/>
        <v>11.561290322580646</v>
      </c>
      <c r="P34" s="170">
        <f t="shared" si="1"/>
        <v>10.938709677419354</v>
      </c>
      <c r="Q34" s="170">
        <f t="shared" si="1"/>
        <v>9.867741935483874</v>
      </c>
      <c r="R34" s="170">
        <f>AVERAGE(R3:R33)</f>
        <v>8.72258064516129</v>
      </c>
      <c r="S34" s="170">
        <f aca="true" t="shared" si="2" ref="S34:Y34">AVERAGE(S3:S33)</f>
        <v>8.125806451612904</v>
      </c>
      <c r="T34" s="170">
        <f t="shared" si="2"/>
        <v>7.65483870967742</v>
      </c>
      <c r="U34" s="170">
        <f t="shared" si="2"/>
        <v>7.364516129032256</v>
      </c>
      <c r="V34" s="170">
        <f t="shared" si="2"/>
        <v>7.0838709677419365</v>
      </c>
      <c r="W34" s="170">
        <f t="shared" si="2"/>
        <v>6.803225806451613</v>
      </c>
      <c r="X34" s="170">
        <f t="shared" si="2"/>
        <v>6.61935483870968</v>
      </c>
      <c r="Y34" s="170">
        <f t="shared" si="2"/>
        <v>6.538709677419355</v>
      </c>
      <c r="Z34" s="170">
        <f>AVERAGE(B3:Y33)</f>
        <v>8.34086021505375</v>
      </c>
      <c r="AA34" s="171">
        <f>(AVERAGE(最高))</f>
        <v>12.80322580645161</v>
      </c>
      <c r="AB34" s="172"/>
      <c r="AC34" s="173"/>
      <c r="AD34" s="171">
        <f>(AVERAGE(最低))</f>
        <v>3.9096774193548383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1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19.2</v>
      </c>
      <c r="C46" s="233">
        <v>18</v>
      </c>
      <c r="D46" s="234" t="s">
        <v>506</v>
      </c>
      <c r="E46" s="151"/>
      <c r="F46" s="118"/>
      <c r="G46" s="119">
        <f>MIN(最低)</f>
        <v>-0.8</v>
      </c>
      <c r="H46" s="233">
        <v>28</v>
      </c>
      <c r="I46" s="234" t="s">
        <v>524</v>
      </c>
    </row>
    <row r="47" spans="1:9" ht="11.25" customHeight="1">
      <c r="A47" s="120"/>
      <c r="B47" s="235"/>
      <c r="C47" s="233">
        <v>31</v>
      </c>
      <c r="D47" s="234" t="s">
        <v>64</v>
      </c>
      <c r="E47" s="151"/>
      <c r="F47" s="120"/>
      <c r="G47" s="235"/>
      <c r="H47" s="233"/>
      <c r="I47" s="236"/>
    </row>
    <row r="48" spans="1:9" ht="11.25" customHeight="1">
      <c r="A48" s="122"/>
      <c r="B48" s="123"/>
      <c r="C48" s="231"/>
      <c r="D48" s="232"/>
      <c r="E48" s="151"/>
      <c r="F48" s="122"/>
      <c r="G48" s="123"/>
      <c r="H48" s="231"/>
      <c r="I48" s="2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1"/>
  <sheetViews>
    <sheetView showGridLines="0" zoomScalePageLayoutView="0" workbookViewId="0" topLeftCell="A1">
      <pane xSplit="1" ySplit="4" topLeftCell="B5" activePane="bottomRight" state="frozen"/>
      <selection pane="topLeft" activeCell="K2" sqref="K2"/>
      <selection pane="topRight" activeCell="K2" sqref="K2"/>
      <selection pane="bottomLeft" activeCell="K2" sqref="K2"/>
      <selection pane="bottomRight" activeCell="A1" sqref="A1"/>
    </sheetView>
  </sheetViews>
  <sheetFormatPr defaultColWidth="6.75390625" defaultRowHeight="12.75"/>
  <cols>
    <col min="1" max="1" width="10.75390625" style="4" customWidth="1"/>
    <col min="2" max="13" width="7.25390625" style="4" customWidth="1"/>
    <col min="14" max="14" width="2.75390625" style="4" customWidth="1"/>
    <col min="15" max="16384" width="6.75390625" style="4" customWidth="1"/>
  </cols>
  <sheetData>
    <row r="1" spans="1:13" ht="24.75" customHeight="1">
      <c r="A1" s="2" t="s">
        <v>21</v>
      </c>
      <c r="B1" s="3"/>
      <c r="C1" s="3"/>
      <c r="D1" s="3"/>
      <c r="E1" s="3"/>
      <c r="F1" s="3"/>
      <c r="G1" s="3"/>
      <c r="H1" s="3"/>
      <c r="I1" s="130">
        <f>'1月'!Z1</f>
        <v>2019</v>
      </c>
      <c r="J1" s="129" t="s">
        <v>1</v>
      </c>
      <c r="K1" s="245" t="s">
        <v>527</v>
      </c>
      <c r="L1" s="3"/>
      <c r="M1" s="3"/>
    </row>
    <row r="2" spans="1:13" ht="18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8" customHeight="1">
      <c r="A3" s="9"/>
      <c r="B3" s="10" t="s">
        <v>22</v>
      </c>
      <c r="C3" s="11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30</v>
      </c>
      <c r="K3" s="11" t="s">
        <v>31</v>
      </c>
      <c r="L3" s="11" t="s">
        <v>32</v>
      </c>
      <c r="M3" s="12" t="s">
        <v>33</v>
      </c>
    </row>
    <row r="4" spans="1:13" ht="18" customHeight="1">
      <c r="A4" s="13" t="s">
        <v>34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8" customHeight="1">
      <c r="A5" s="17">
        <v>1</v>
      </c>
      <c r="B5" s="18">
        <f>'1月'!Z3</f>
        <v>4.091666666666666</v>
      </c>
      <c r="C5" s="19">
        <f>'2月'!Z3</f>
        <v>2.4250000000000003</v>
      </c>
      <c r="D5" s="19">
        <f>'3月'!Z3</f>
        <v>7.929166666666668</v>
      </c>
      <c r="E5" s="19">
        <f>'4月'!Z3</f>
        <v>7.354166666666667</v>
      </c>
      <c r="F5" s="19">
        <f>'5月'!Z3</f>
        <v>16.25</v>
      </c>
      <c r="G5" s="19">
        <f>'6月'!Z3</f>
        <v>19.262499999999992</v>
      </c>
      <c r="H5" s="19">
        <f>'7月'!Z3</f>
        <v>21.325000000000003</v>
      </c>
      <c r="I5" s="19">
        <f>'8月'!Z3</f>
        <v>28.999999999999996</v>
      </c>
      <c r="J5" s="19">
        <f>'9月'!Z3</f>
        <v>25.399999999999995</v>
      </c>
      <c r="K5" s="19">
        <f>'10月'!Z3</f>
        <v>21.233333333333338</v>
      </c>
      <c r="L5" s="19">
        <f>'11月'!Z3</f>
        <v>16.525</v>
      </c>
      <c r="M5" s="20">
        <f>'12月'!Z3</f>
        <v>8.350000000000001</v>
      </c>
    </row>
    <row r="6" spans="1:13" ht="18" customHeight="1">
      <c r="A6" s="21">
        <v>2</v>
      </c>
      <c r="B6" s="22">
        <f>'1月'!Z4</f>
        <v>5.854166666666665</v>
      </c>
      <c r="C6" s="23">
        <f>'2月'!Z4</f>
        <v>5.512499999999999</v>
      </c>
      <c r="D6" s="23">
        <f>'3月'!Z4</f>
        <v>8.191666666666665</v>
      </c>
      <c r="E6" s="23">
        <f>'4月'!Z4</f>
        <v>5.7124999999999995</v>
      </c>
      <c r="F6" s="23">
        <f>'5月'!Z4</f>
        <v>15.283333333333331</v>
      </c>
      <c r="G6" s="23">
        <f>'6月'!Z4</f>
        <v>20.55416666666667</v>
      </c>
      <c r="H6" s="23">
        <f>'7月'!Z4</f>
        <v>23.75833333333333</v>
      </c>
      <c r="I6" s="23">
        <f>'8月'!Z4</f>
        <v>28.82916666666667</v>
      </c>
      <c r="J6" s="23">
        <f>'9月'!Z4</f>
        <v>23.899999999999995</v>
      </c>
      <c r="K6" s="23">
        <f>'10月'!Z4</f>
        <v>20.916666666666668</v>
      </c>
      <c r="L6" s="23">
        <f>'11月'!Z4</f>
        <v>12.729166666666666</v>
      </c>
      <c r="M6" s="24">
        <f>'12月'!Z4</f>
        <v>14.4</v>
      </c>
    </row>
    <row r="7" spans="1:13" ht="18" customHeight="1">
      <c r="A7" s="21">
        <v>3</v>
      </c>
      <c r="B7" s="22">
        <f>'1月'!Z5</f>
        <v>3.2625000000000006</v>
      </c>
      <c r="C7" s="23">
        <f>'2月'!Z5</f>
        <v>8.983333333333333</v>
      </c>
      <c r="D7" s="23">
        <f>'3月'!Z5</f>
        <v>7.670833333333333</v>
      </c>
      <c r="E7" s="23">
        <f>'4月'!Z5</f>
        <v>6.212500000000001</v>
      </c>
      <c r="F7" s="23">
        <f>'5月'!Z5</f>
        <v>15.741666666666667</v>
      </c>
      <c r="G7" s="23">
        <f>'6月'!Z5</f>
        <v>20.425</v>
      </c>
      <c r="H7" s="23">
        <f>'7月'!Z5</f>
        <v>23.116666666666674</v>
      </c>
      <c r="I7" s="23">
        <f>'8月'!Z5</f>
        <v>28.554166666666664</v>
      </c>
      <c r="J7" s="23">
        <f>'9月'!Z5</f>
        <v>22.5625</v>
      </c>
      <c r="K7" s="23">
        <f>'10月'!Z5</f>
        <v>21.983333333333334</v>
      </c>
      <c r="L7" s="23">
        <f>'11月'!Z5</f>
        <v>15.224999999999996</v>
      </c>
      <c r="M7" s="24">
        <f>'12月'!Z5</f>
        <v>11.095833333333333</v>
      </c>
    </row>
    <row r="8" spans="1:13" ht="18" customHeight="1">
      <c r="A8" s="21">
        <v>4</v>
      </c>
      <c r="B8" s="22">
        <f>'1月'!Z6</f>
        <v>3.8541666666666674</v>
      </c>
      <c r="C8" s="23">
        <f>'2月'!Z6</f>
        <v>11.970833333333331</v>
      </c>
      <c r="D8" s="23">
        <f>'3月'!Z6</f>
        <v>8.0375</v>
      </c>
      <c r="E8" s="23">
        <f>'4月'!Z6</f>
        <v>9.829166666666667</v>
      </c>
      <c r="F8" s="23">
        <f>'5月'!Z6</f>
        <v>15.58333333333333</v>
      </c>
      <c r="G8" s="23">
        <f>'6月'!Z6</f>
        <v>20.729166666666664</v>
      </c>
      <c r="H8" s="23">
        <f>'7月'!Z6</f>
        <v>20.11666666666667</v>
      </c>
      <c r="I8" s="23">
        <f>'8月'!Z6</f>
        <v>26.995833333333334</v>
      </c>
      <c r="J8" s="23">
        <f>'9月'!Z6</f>
        <v>22.087500000000002</v>
      </c>
      <c r="K8" s="23">
        <f>'10月'!Z6</f>
        <v>23.366666666666664</v>
      </c>
      <c r="L8" s="23">
        <f>'11月'!Z6</f>
        <v>12.866666666666667</v>
      </c>
      <c r="M8" s="24">
        <f>'12月'!Z6</f>
        <v>8.866666666666665</v>
      </c>
    </row>
    <row r="9" spans="1:13" ht="18" customHeight="1">
      <c r="A9" s="21">
        <v>5</v>
      </c>
      <c r="B9" s="22">
        <f>'1月'!Z7</f>
        <v>7.541666666666668</v>
      </c>
      <c r="C9" s="23">
        <f>'2月'!Z7</f>
        <v>5.870833333333333</v>
      </c>
      <c r="D9" s="23">
        <f>'3月'!Z7</f>
        <v>7.862500000000001</v>
      </c>
      <c r="E9" s="23">
        <f>'4月'!Z7</f>
        <v>15.141666666666666</v>
      </c>
      <c r="F9" s="23">
        <f>'5月'!Z7</f>
        <v>17.429166666666667</v>
      </c>
      <c r="G9" s="23">
        <f>'6月'!Z7</f>
        <v>21.141666666666666</v>
      </c>
      <c r="H9" s="23">
        <f>'7月'!Z7</f>
        <v>20.4875</v>
      </c>
      <c r="I9" s="23">
        <f>'8月'!Z7</f>
        <v>27.60416666666667</v>
      </c>
      <c r="J9" s="23">
        <f>'9月'!Z7</f>
        <v>23.599999999999994</v>
      </c>
      <c r="K9" s="23">
        <f>'10月'!Z7</f>
        <v>23.7625</v>
      </c>
      <c r="L9" s="23">
        <f>'11月'!Z7</f>
        <v>11.9375</v>
      </c>
      <c r="M9" s="24">
        <f>'12月'!Z7</f>
        <v>8.9875</v>
      </c>
    </row>
    <row r="10" spans="1:13" ht="18" customHeight="1">
      <c r="A10" s="21">
        <v>6</v>
      </c>
      <c r="B10" s="22">
        <f>'1月'!Z8</f>
        <v>3.8041666666666676</v>
      </c>
      <c r="C10" s="23">
        <f>'2月'!Z8</f>
        <v>8.516666666666666</v>
      </c>
      <c r="D10" s="23">
        <f>'3月'!Z8</f>
        <v>11.091666666666667</v>
      </c>
      <c r="E10" s="23">
        <f>'4月'!Z8</f>
        <v>13.937499999999998</v>
      </c>
      <c r="F10" s="23">
        <f>'5月'!Z8</f>
        <v>17.8375</v>
      </c>
      <c r="G10" s="23">
        <f>'6月'!Z8</f>
        <v>21.870833333333334</v>
      </c>
      <c r="H10" s="23">
        <f>'7月'!Z8</f>
        <v>20.60833333333333</v>
      </c>
      <c r="I10" s="23">
        <f>'8月'!Z8</f>
        <v>29.23333333333333</v>
      </c>
      <c r="J10" s="23">
        <f>'9月'!Z8</f>
        <v>25.825000000000003</v>
      </c>
      <c r="K10" s="23">
        <f>'10月'!Z8</f>
        <v>18.64166666666667</v>
      </c>
      <c r="L10" s="23">
        <f>'11月'!Z8</f>
        <v>13.58333333333333</v>
      </c>
      <c r="M10" s="24">
        <f>'12月'!Z8</f>
        <v>6.141666666666666</v>
      </c>
    </row>
    <row r="11" spans="1:13" ht="18" customHeight="1">
      <c r="A11" s="21">
        <v>7</v>
      </c>
      <c r="B11" s="22">
        <f>'1月'!Z9</f>
        <v>4.3875</v>
      </c>
      <c r="C11" s="23">
        <f>'2月'!Z9</f>
        <v>9.645833333333332</v>
      </c>
      <c r="D11" s="23">
        <f>'3月'!Z9</f>
        <v>7.558333333333334</v>
      </c>
      <c r="E11" s="23">
        <f>'4月'!Z9</f>
        <v>12.674999999999997</v>
      </c>
      <c r="F11" s="23">
        <f>'5月'!Z9</f>
        <v>12.870833333333332</v>
      </c>
      <c r="G11" s="23">
        <f>'6月'!Z9</f>
        <v>18.641666666666666</v>
      </c>
      <c r="H11" s="23">
        <f>'7月'!Z9</f>
        <v>18.7875</v>
      </c>
      <c r="I11" s="23">
        <f>'8月'!Z9</f>
        <v>27.041666666666668</v>
      </c>
      <c r="J11" s="23">
        <f>'9月'!Z9</f>
        <v>26.749999999999996</v>
      </c>
      <c r="K11" s="23">
        <f>'10月'!Z9</f>
        <v>18.554166666666664</v>
      </c>
      <c r="L11" s="23">
        <f>'11月'!Z9</f>
        <v>15.587500000000004</v>
      </c>
      <c r="M11" s="24">
        <f>'12月'!Z9</f>
        <v>4.729166666666667</v>
      </c>
    </row>
    <row r="12" spans="1:13" ht="18" customHeight="1">
      <c r="A12" s="21">
        <v>8</v>
      </c>
      <c r="B12" s="22">
        <f>'1月'!Z10</f>
        <v>5.6125</v>
      </c>
      <c r="C12" s="23">
        <f>'2月'!Z10</f>
        <v>3.770833333333332</v>
      </c>
      <c r="D12" s="23">
        <f>'3月'!Z10</f>
        <v>5.583333333333333</v>
      </c>
      <c r="E12" s="23">
        <f>'4月'!Z10</f>
        <v>7.683333333333334</v>
      </c>
      <c r="F12" s="23">
        <f>'5月'!Z10</f>
        <v>15.575000000000001</v>
      </c>
      <c r="G12" s="23">
        <f>'6月'!Z10</f>
        <v>18.383333333333336</v>
      </c>
      <c r="H12" s="23">
        <f>'7月'!Z10</f>
        <v>18.837500000000002</v>
      </c>
      <c r="I12" s="23">
        <f>'8月'!Z10</f>
        <v>28.654166666666665</v>
      </c>
      <c r="J12" s="23">
        <f>'9月'!Z10</f>
        <v>27.812500000000004</v>
      </c>
      <c r="K12" s="23">
        <f>'10月'!Z10</f>
        <v>20.20416666666667</v>
      </c>
      <c r="L12" s="23">
        <f>'11月'!Z10</f>
        <v>11.816666666666665</v>
      </c>
      <c r="M12" s="24">
        <f>'12月'!Z10</f>
        <v>6.175</v>
      </c>
    </row>
    <row r="13" spans="1:13" ht="18" customHeight="1">
      <c r="A13" s="21">
        <v>9</v>
      </c>
      <c r="B13" s="22">
        <f>'1月'!Z11</f>
        <v>3.3625000000000003</v>
      </c>
      <c r="C13" s="23">
        <f>'2月'!Z11</f>
        <v>0.4166666666666666</v>
      </c>
      <c r="D13" s="23">
        <f>'3月'!Z11</f>
        <v>8.8125</v>
      </c>
      <c r="E13" s="23">
        <f>'4月'!Z11</f>
        <v>8.799999999999999</v>
      </c>
      <c r="F13" s="23">
        <f>'5月'!Z11</f>
        <v>18.579166666666666</v>
      </c>
      <c r="G13" s="23">
        <f>'6月'!Z11</f>
        <v>16.19583333333333</v>
      </c>
      <c r="H13" s="23">
        <f>'7月'!Z11</f>
        <v>18.42916666666667</v>
      </c>
      <c r="I13" s="23">
        <f>'8月'!Z11</f>
        <v>29.529166666666665</v>
      </c>
      <c r="J13" s="23">
        <f>'9月'!Z11</f>
        <v>26.700000000000006</v>
      </c>
      <c r="K13" s="23">
        <f>'10月'!Z11</f>
        <v>18.1375</v>
      </c>
      <c r="L13" s="23">
        <f>'11月'!Z11</f>
        <v>10.8125</v>
      </c>
      <c r="M13" s="24">
        <f>'12月'!Z11</f>
        <v>6.5625</v>
      </c>
    </row>
    <row r="14" spans="1:13" ht="18" customHeight="1">
      <c r="A14" s="25">
        <v>10</v>
      </c>
      <c r="B14" s="26">
        <f>'1月'!Z12</f>
        <v>3.3249999999999997</v>
      </c>
      <c r="C14" s="27">
        <f>'2月'!Z12</f>
        <v>1.8083333333333336</v>
      </c>
      <c r="D14" s="27">
        <f>'3月'!Z12</f>
        <v>11.895833333333334</v>
      </c>
      <c r="E14" s="27">
        <f>'4月'!Z12</f>
        <v>5.4750000000000005</v>
      </c>
      <c r="F14" s="27">
        <f>'5月'!Z12</f>
        <v>18.508333333333336</v>
      </c>
      <c r="G14" s="27">
        <f>'6月'!Z12</f>
        <v>15.8375</v>
      </c>
      <c r="H14" s="27">
        <f>'7月'!Z12</f>
        <v>19.020833333333336</v>
      </c>
      <c r="I14" s="27">
        <f>'8月'!Z12</f>
        <v>26.25</v>
      </c>
      <c r="J14" s="27">
        <f>'9月'!Z12</f>
        <v>27.408333333333335</v>
      </c>
      <c r="K14" s="27">
        <f>'10月'!Z12</f>
        <v>18.420833333333334</v>
      </c>
      <c r="L14" s="27">
        <f>'11月'!Z12</f>
        <v>11.845833333333331</v>
      </c>
      <c r="M14" s="28">
        <f>'12月'!Z12</f>
        <v>11.420833333333333</v>
      </c>
    </row>
    <row r="15" spans="1:13" ht="18" customHeight="1">
      <c r="A15" s="17">
        <v>11</v>
      </c>
      <c r="B15" s="18">
        <f>'1月'!Z13</f>
        <v>6.133333333333333</v>
      </c>
      <c r="C15" s="19">
        <f>'2月'!Z13</f>
        <v>2.229166666666667</v>
      </c>
      <c r="D15" s="19">
        <f>'3月'!Z13</f>
        <v>11.399999999999999</v>
      </c>
      <c r="E15" s="19">
        <f>'4月'!Z13</f>
        <v>8.266666666666664</v>
      </c>
      <c r="F15" s="19">
        <f>'5月'!Z13</f>
        <v>16.691666666666666</v>
      </c>
      <c r="G15" s="19">
        <f>'6月'!Z13</f>
        <v>17.245833333333334</v>
      </c>
      <c r="H15" s="19">
        <f>'7月'!Z13</f>
        <v>19.574999999999992</v>
      </c>
      <c r="I15" s="19">
        <f>'8月'!Z13</f>
        <v>25.341666666666665</v>
      </c>
      <c r="J15" s="19">
        <f>'9月'!Z13</f>
        <v>25.99166666666667</v>
      </c>
      <c r="K15" s="19">
        <f>'10月'!Z13</f>
        <v>20.374999999999996</v>
      </c>
      <c r="L15" s="19">
        <f>'11月'!Z13</f>
        <v>13.562499999999998</v>
      </c>
      <c r="M15" s="20">
        <f>'12月'!Z13</f>
        <v>13.095833333333333</v>
      </c>
    </row>
    <row r="16" spans="1:13" ht="18" customHeight="1">
      <c r="A16" s="21">
        <v>12</v>
      </c>
      <c r="B16" s="22">
        <f>'1月'!Z14</f>
        <v>4.966666666666667</v>
      </c>
      <c r="C16" s="23">
        <f>'2月'!Z14</f>
        <v>4.937500000000001</v>
      </c>
      <c r="D16" s="23">
        <f>'3月'!Z14</f>
        <v>9.645833333333334</v>
      </c>
      <c r="E16" s="23">
        <f>'4月'!Z14</f>
        <v>7.654166666666668</v>
      </c>
      <c r="F16" s="23">
        <f>'5月'!Z14</f>
        <v>12.162499999999996</v>
      </c>
      <c r="G16" s="23">
        <f>'6月'!Z14</f>
        <v>16.3</v>
      </c>
      <c r="H16" s="23">
        <f>'7月'!Z14</f>
        <v>20.0625</v>
      </c>
      <c r="I16" s="23">
        <f>'8月'!Z14</f>
        <v>27.004166666666663</v>
      </c>
      <c r="J16" s="23">
        <f>'9月'!Z14</f>
        <v>22.879166666666663</v>
      </c>
      <c r="K16" s="23">
        <f>'10月'!Z14</f>
        <v>22.295833333333334</v>
      </c>
      <c r="L16" s="23">
        <f>'11月'!Z14</f>
        <v>14.470833333333331</v>
      </c>
      <c r="M16" s="24">
        <f>'12月'!Z14</f>
        <v>11.862499999999999</v>
      </c>
    </row>
    <row r="17" spans="1:13" ht="18" customHeight="1">
      <c r="A17" s="21">
        <v>13</v>
      </c>
      <c r="B17" s="22">
        <f>'1月'!Z15</f>
        <v>5.654166666666666</v>
      </c>
      <c r="C17" s="23">
        <f>'2月'!Z15</f>
        <v>3.8458333333333337</v>
      </c>
      <c r="D17" s="23">
        <f>'3月'!Z15</f>
        <v>9.425000000000002</v>
      </c>
      <c r="E17" s="23">
        <f>'4月'!Z15</f>
        <v>10.320833333333333</v>
      </c>
      <c r="F17" s="23">
        <f>'5月'!Z15</f>
        <v>13.558333333333337</v>
      </c>
      <c r="G17" s="23">
        <f>'6月'!Z15</f>
        <v>18.9</v>
      </c>
      <c r="H17" s="23">
        <f>'7月'!Z15</f>
        <v>21.954166666666662</v>
      </c>
      <c r="I17" s="23">
        <f>'8月'!Z15</f>
        <v>28.0125</v>
      </c>
      <c r="J17" s="23">
        <f>'9月'!Z15</f>
        <v>20.616666666666664</v>
      </c>
      <c r="K17" s="23">
        <f>'10月'!Z15</f>
        <v>21.783333333333335</v>
      </c>
      <c r="L17" s="23">
        <f>'11月'!Z15</f>
        <v>13.308333333333332</v>
      </c>
      <c r="M17" s="24">
        <f>'12月'!Z15</f>
        <v>5.579166666666666</v>
      </c>
    </row>
    <row r="18" spans="1:13" ht="18" customHeight="1">
      <c r="A18" s="21">
        <v>14</v>
      </c>
      <c r="B18" s="22">
        <f>'1月'!Z16</f>
        <v>4.712500000000001</v>
      </c>
      <c r="C18" s="23">
        <f>'2月'!Z16</f>
        <v>3.3333333333333335</v>
      </c>
      <c r="D18" s="23">
        <f>'3月'!Z16</f>
        <v>6.6000000000000005</v>
      </c>
      <c r="E18" s="23">
        <f>'4月'!Z16</f>
        <v>13.545833333333333</v>
      </c>
      <c r="F18" s="23">
        <f>'5月'!Z16</f>
        <v>16.65</v>
      </c>
      <c r="G18" s="23">
        <f>'6月'!Z16</f>
        <v>20.525</v>
      </c>
      <c r="H18" s="23">
        <f>'7月'!Z16</f>
        <v>20.891666666666666</v>
      </c>
      <c r="I18" s="23">
        <f>'8月'!Z16</f>
        <v>25.979166666666668</v>
      </c>
      <c r="J18" s="23">
        <f>'9月'!Z16</f>
        <v>22.191666666666666</v>
      </c>
      <c r="K18" s="23">
        <f>'10月'!Z16</f>
        <v>17.224999999999998</v>
      </c>
      <c r="L18" s="23">
        <f>'11月'!Z16</f>
        <v>15.162499999999996</v>
      </c>
      <c r="M18" s="24">
        <f>'12月'!Z16</f>
        <v>9.374999999999998</v>
      </c>
    </row>
    <row r="19" spans="1:13" ht="18" customHeight="1">
      <c r="A19" s="21">
        <v>15</v>
      </c>
      <c r="B19" s="22">
        <f>'1月'!Z17</f>
        <v>5.8125</v>
      </c>
      <c r="C19" s="23">
        <f>'2月'!Z17</f>
        <v>2.2333333333333334</v>
      </c>
      <c r="D19" s="23">
        <f>'3月'!Z17</f>
        <v>7.925</v>
      </c>
      <c r="E19" s="23">
        <f>'4月'!Z17</f>
        <v>14.554166666666672</v>
      </c>
      <c r="F19" s="23">
        <f>'5月'!Z17</f>
        <v>16.8</v>
      </c>
      <c r="G19" s="23">
        <f>'6月'!Z17</f>
        <v>17.870833333333334</v>
      </c>
      <c r="H19" s="23">
        <f>'7月'!Z17</f>
        <v>20.070833333333336</v>
      </c>
      <c r="I19" s="23">
        <f>'8月'!Z17</f>
        <v>27.495833333333337</v>
      </c>
      <c r="J19" s="23">
        <f>'9月'!Z17</f>
        <v>23.295833333333334</v>
      </c>
      <c r="K19" s="23">
        <f>'10月'!Z17</f>
        <v>16.45</v>
      </c>
      <c r="L19" s="23">
        <f>'11月'!Z17</f>
        <v>10.358333333333333</v>
      </c>
      <c r="M19" s="24">
        <f>'12月'!Z17</f>
        <v>6.641666666666668</v>
      </c>
    </row>
    <row r="20" spans="1:13" ht="18" customHeight="1">
      <c r="A20" s="21">
        <v>16</v>
      </c>
      <c r="B20" s="22">
        <f>'1月'!Z18</f>
        <v>6.5708333333333355</v>
      </c>
      <c r="C20" s="23">
        <f>'2月'!Z18</f>
        <v>6.112500000000001</v>
      </c>
      <c r="D20" s="23">
        <f>'3月'!Z18</f>
        <v>7.833333333333335</v>
      </c>
      <c r="E20" s="23">
        <f>'4月'!Z18</f>
        <v>11.924999999999999</v>
      </c>
      <c r="F20" s="23">
        <f>'5月'!Z18</f>
        <v>17.008333333333333</v>
      </c>
      <c r="G20" s="23">
        <f>'6月'!Z18</f>
        <v>22.341666666666672</v>
      </c>
      <c r="H20" s="23">
        <f>'7月'!Z18</f>
        <v>20.974999999999994</v>
      </c>
      <c r="I20" s="23">
        <f>'8月'!Z18</f>
        <v>27.29166666666666</v>
      </c>
      <c r="J20" s="23">
        <f>'9月'!Z18</f>
        <v>22.891666666666666</v>
      </c>
      <c r="K20" s="23">
        <f>'10月'!Z18</f>
        <v>14.195833333333331</v>
      </c>
      <c r="L20" s="23">
        <f>'11月'!Z18</f>
        <v>11.770833333333334</v>
      </c>
      <c r="M20" s="24">
        <f>'12月'!Z18</f>
        <v>6.249999999999999</v>
      </c>
    </row>
    <row r="21" spans="1:13" ht="18" customHeight="1">
      <c r="A21" s="21">
        <v>17</v>
      </c>
      <c r="B21" s="22">
        <f>'1月'!Z19</f>
        <v>6.179166666666667</v>
      </c>
      <c r="C21" s="23">
        <f>'2月'!Z19</f>
        <v>5.266666666666667</v>
      </c>
      <c r="D21" s="23">
        <f>'3月'!Z19</f>
        <v>6.320833333333333</v>
      </c>
      <c r="E21" s="23">
        <f>'4月'!Z19</f>
        <v>14.095833333333331</v>
      </c>
      <c r="F21" s="23">
        <f>'5月'!Z19</f>
        <v>17.708333333333336</v>
      </c>
      <c r="G21" s="23">
        <f>'6月'!Z19</f>
        <v>20.69583333333333</v>
      </c>
      <c r="H21" s="23">
        <f>'7月'!Z19</f>
        <v>22.041666666666668</v>
      </c>
      <c r="I21" s="23">
        <f>'8月'!Z19</f>
        <v>29.095833333333335</v>
      </c>
      <c r="J21" s="23">
        <f>'9月'!Z19</f>
        <v>23.637500000000003</v>
      </c>
      <c r="K21" s="23">
        <f>'10月'!Z19</f>
        <v>15.275000000000004</v>
      </c>
      <c r="L21" s="23">
        <f>'11月'!Z19</f>
        <v>12.454166666666666</v>
      </c>
      <c r="M21" s="24">
        <f>'12月'!Z19</f>
        <v>11.554166666666665</v>
      </c>
    </row>
    <row r="22" spans="1:13" ht="18" customHeight="1">
      <c r="A22" s="21">
        <v>18</v>
      </c>
      <c r="B22" s="22">
        <f>'1月'!Z20</f>
        <v>4.387499999999999</v>
      </c>
      <c r="C22" s="23">
        <f>'2月'!Z20</f>
        <v>6.1916666666666655</v>
      </c>
      <c r="D22" s="23">
        <f>'3月'!Z20</f>
        <v>7.250000000000001</v>
      </c>
      <c r="E22" s="23">
        <f>'4月'!Z20</f>
        <v>14.762499999999998</v>
      </c>
      <c r="F22" s="23">
        <f>'5月'!Z20</f>
        <v>18.454166666666666</v>
      </c>
      <c r="G22" s="23">
        <f>'6月'!Z20</f>
        <v>20.883333333333333</v>
      </c>
      <c r="H22" s="23">
        <f>'7月'!Z20</f>
        <v>22.716666666666665</v>
      </c>
      <c r="I22" s="23">
        <f>'8月'!Z20</f>
        <v>27.787500000000005</v>
      </c>
      <c r="J22" s="23">
        <f>'9月'!Z20</f>
        <v>20.808333333333326</v>
      </c>
      <c r="K22" s="23">
        <f>'10月'!Z20</f>
        <v>16.191666666666666</v>
      </c>
      <c r="L22" s="23">
        <f>'11月'!Z20</f>
        <v>14.654166666666669</v>
      </c>
      <c r="M22" s="24">
        <f>'12月'!Z20</f>
        <v>11.520833333333334</v>
      </c>
    </row>
    <row r="23" spans="1:13" ht="18" customHeight="1">
      <c r="A23" s="21">
        <v>19</v>
      </c>
      <c r="B23" s="22">
        <f>'1月'!Z21</f>
        <v>5.479166666666667</v>
      </c>
      <c r="C23" s="23">
        <f>'2月'!Z21</f>
        <v>9.304166666666667</v>
      </c>
      <c r="D23" s="23">
        <f>'3月'!Z21</f>
        <v>12.670833333333334</v>
      </c>
      <c r="E23" s="23">
        <f>'4月'!Z21</f>
        <v>15.208333333333336</v>
      </c>
      <c r="F23" s="23">
        <f>'5月'!Z21</f>
        <v>18.9375</v>
      </c>
      <c r="G23" s="23">
        <f>'6月'!Z21</f>
        <v>21.8125</v>
      </c>
      <c r="H23" s="23">
        <f>'7月'!Z21</f>
        <v>25.675</v>
      </c>
      <c r="I23" s="23">
        <f>'8月'!Z21</f>
        <v>25.724999999999994</v>
      </c>
      <c r="J23" s="23">
        <f>'9月'!Z21</f>
        <v>19.899999999999995</v>
      </c>
      <c r="K23" s="23">
        <f>'10月'!Z21</f>
        <v>19.158333333333335</v>
      </c>
      <c r="L23" s="23">
        <f>'11月'!Z21</f>
        <v>14.770833333333334</v>
      </c>
      <c r="M23" s="24">
        <f>'12月'!Z21</f>
        <v>7.8500000000000005</v>
      </c>
    </row>
    <row r="24" spans="1:13" ht="18" customHeight="1">
      <c r="A24" s="25">
        <v>20</v>
      </c>
      <c r="B24" s="26">
        <f>'1月'!Z22</f>
        <v>7.783333333333332</v>
      </c>
      <c r="C24" s="27">
        <f>'2月'!Z22</f>
        <v>10.325000000000001</v>
      </c>
      <c r="D24" s="27">
        <f>'3月'!Z22</f>
        <v>12.620833333333335</v>
      </c>
      <c r="E24" s="27">
        <f>'4月'!Z22</f>
        <v>10.220833333333335</v>
      </c>
      <c r="F24" s="27">
        <f>'5月'!Z22</f>
        <v>18.841666666666672</v>
      </c>
      <c r="G24" s="27">
        <f>'6月'!Z22</f>
        <v>20.5375</v>
      </c>
      <c r="H24" s="27">
        <f>'7月'!Z22</f>
        <v>24.154166666666665</v>
      </c>
      <c r="I24" s="27">
        <f>'8月'!Z22</f>
        <v>24.11666666666667</v>
      </c>
      <c r="J24" s="27">
        <f>'9月'!Z22</f>
        <v>20.57916666666667</v>
      </c>
      <c r="K24" s="27">
        <f>'10月'!Z22</f>
        <v>18.754166666666666</v>
      </c>
      <c r="L24" s="27">
        <f>'11月'!Z22</f>
        <v>9.379166666666668</v>
      </c>
      <c r="M24" s="28">
        <f>'12月'!Z22</f>
        <v>9.6875</v>
      </c>
    </row>
    <row r="25" spans="1:13" ht="18" customHeight="1">
      <c r="A25" s="17">
        <v>21</v>
      </c>
      <c r="B25" s="18">
        <f>'1月'!Z23</f>
        <v>3.858333333333334</v>
      </c>
      <c r="C25" s="19">
        <f>'2月'!Z23</f>
        <v>7.912499999999999</v>
      </c>
      <c r="D25" s="19">
        <f>'3月'!Z23</f>
        <v>16.008333333333336</v>
      </c>
      <c r="E25" s="19">
        <f>'4月'!Z23</f>
        <v>13.200000000000003</v>
      </c>
      <c r="F25" s="19">
        <f>'5月'!Z23</f>
        <v>17.08333333333333</v>
      </c>
      <c r="G25" s="19">
        <f>'6月'!Z23</f>
        <v>20.62916666666667</v>
      </c>
      <c r="H25" s="19">
        <f>'7月'!Z23</f>
        <v>21.058333333333326</v>
      </c>
      <c r="I25" s="19">
        <f>'8月'!Z23</f>
        <v>24.075</v>
      </c>
      <c r="J25" s="19">
        <f>'9月'!Z23</f>
        <v>20.47083333333334</v>
      </c>
      <c r="K25" s="19">
        <f>'10月'!Z23</f>
        <v>16.90416666666667</v>
      </c>
      <c r="L25" s="19">
        <f>'11月'!Z23</f>
        <v>8.754166666666666</v>
      </c>
      <c r="M25" s="20">
        <f>'12月'!Z23</f>
        <v>6.533333333333332</v>
      </c>
    </row>
    <row r="26" spans="1:13" ht="18" customHeight="1">
      <c r="A26" s="21">
        <v>22</v>
      </c>
      <c r="B26" s="22">
        <f>'1月'!Z24</f>
        <v>4.5</v>
      </c>
      <c r="C26" s="23">
        <f>'2月'!Z24</f>
        <v>7.550000000000001</v>
      </c>
      <c r="D26" s="23">
        <f>'3月'!Z24</f>
        <v>14.199999999999998</v>
      </c>
      <c r="E26" s="23">
        <f>'4月'!Z24</f>
        <v>15.816666666666668</v>
      </c>
      <c r="F26" s="23">
        <f>'5月'!Z24</f>
        <v>16.037500000000005</v>
      </c>
      <c r="G26" s="23">
        <f>'6月'!Z24</f>
        <v>21.39583333333334</v>
      </c>
      <c r="H26" s="23">
        <f>'7月'!Z24</f>
        <v>21.25</v>
      </c>
      <c r="I26" s="23">
        <f>'8月'!Z24</f>
        <v>24.162499999999994</v>
      </c>
      <c r="J26" s="23">
        <f>'9月'!Z24</f>
        <v>21.008333333333336</v>
      </c>
      <c r="K26" s="23">
        <f>'10月'!Z24</f>
        <v>15.174999999999999</v>
      </c>
      <c r="L26" s="23">
        <f>'11月'!Z24</f>
        <v>8.325000000000001</v>
      </c>
      <c r="M26" s="24">
        <f>'12月'!Z24</f>
        <v>6.7416666666666645</v>
      </c>
    </row>
    <row r="27" spans="1:13" ht="18" customHeight="1">
      <c r="A27" s="21">
        <v>23</v>
      </c>
      <c r="B27" s="22">
        <f>'1月'!Z25</f>
        <v>5.458333333333332</v>
      </c>
      <c r="C27" s="23">
        <f>'2月'!Z25</f>
        <v>6.866666666666666</v>
      </c>
      <c r="D27" s="23">
        <f>'3月'!Z25</f>
        <v>5.2</v>
      </c>
      <c r="E27" s="23">
        <f>'4月'!Z25</f>
        <v>15.962499999999999</v>
      </c>
      <c r="F27" s="23">
        <f>'5月'!Z25</f>
        <v>17.708333333333336</v>
      </c>
      <c r="G27" s="23">
        <f>'6月'!Z25</f>
        <v>19.945833333333333</v>
      </c>
      <c r="H27" s="23">
        <f>'7月'!Z25</f>
        <v>23.616666666666664</v>
      </c>
      <c r="I27" s="23">
        <f>'8月'!Z25</f>
        <v>25.75833333333333</v>
      </c>
      <c r="J27" s="23">
        <f>'9月'!Z25</f>
        <v>24.924999999999997</v>
      </c>
      <c r="K27" s="23">
        <f>'10月'!Z25</f>
        <v>18.454166666666666</v>
      </c>
      <c r="L27" s="23">
        <f>'11月'!Z25</f>
        <v>11.69166666666667</v>
      </c>
      <c r="M27" s="24">
        <f>'12月'!Z25</f>
        <v>7.670833333333333</v>
      </c>
    </row>
    <row r="28" spans="1:13" ht="18" customHeight="1">
      <c r="A28" s="21">
        <v>24</v>
      </c>
      <c r="B28" s="22">
        <f>'1月'!Z26</f>
        <v>4.129166666666667</v>
      </c>
      <c r="C28" s="23">
        <f>'2月'!Z26</f>
        <v>6.604166666666665</v>
      </c>
      <c r="D28" s="23">
        <f>'3月'!Z26</f>
        <v>5.641666666666667</v>
      </c>
      <c r="E28" s="23">
        <f>'4月'!Z26</f>
        <v>17.995833333333334</v>
      </c>
      <c r="F28" s="23">
        <f>'5月'!Z26</f>
        <v>20.33333333333333</v>
      </c>
      <c r="G28" s="23">
        <f>'6月'!Z26</f>
        <v>17.816666666666666</v>
      </c>
      <c r="H28" s="23">
        <f>'7月'!Z26</f>
        <v>24.854166666666668</v>
      </c>
      <c r="I28" s="23">
        <f>'8月'!Z26</f>
        <v>25.716666666666665</v>
      </c>
      <c r="J28" s="23">
        <f>'9月'!Z26</f>
        <v>23.441666666666666</v>
      </c>
      <c r="K28" s="23">
        <f>'10月'!Z26</f>
        <v>17.000000000000004</v>
      </c>
      <c r="L28" s="23">
        <f>'11月'!Z26</f>
        <v>16.73333333333333</v>
      </c>
      <c r="M28" s="24">
        <f>'12月'!Z26</f>
        <v>7.095833333333335</v>
      </c>
    </row>
    <row r="29" spans="1:13" ht="18" customHeight="1">
      <c r="A29" s="21">
        <v>25</v>
      </c>
      <c r="B29" s="22">
        <f>'1月'!Z27</f>
        <v>3.3041666666666667</v>
      </c>
      <c r="C29" s="23">
        <f>'2月'!Z27</f>
        <v>12.441666666666668</v>
      </c>
      <c r="D29" s="23">
        <f>'3月'!Z27</f>
        <v>7.674999999999998</v>
      </c>
      <c r="E29" s="23">
        <f>'4月'!Z27</f>
        <v>17.437500000000004</v>
      </c>
      <c r="F29" s="23">
        <f>'5月'!Z27</f>
        <v>21.5625</v>
      </c>
      <c r="G29" s="23">
        <f>'6月'!Z27</f>
        <v>20.4625</v>
      </c>
      <c r="H29" s="23">
        <f>'7月'!Z27</f>
        <v>25.7375</v>
      </c>
      <c r="I29" s="23">
        <f>'8月'!Z27</f>
        <v>23.566666666666666</v>
      </c>
      <c r="J29" s="23">
        <f>'9月'!Z27</f>
        <v>21.71666666666667</v>
      </c>
      <c r="K29" s="23">
        <f>'10月'!Z27</f>
        <v>16.916666666666668</v>
      </c>
      <c r="L29" s="23">
        <f>'11月'!Z27</f>
        <v>15.420833333333334</v>
      </c>
      <c r="M29" s="24">
        <f>'12月'!Z27</f>
        <v>5.729166666666667</v>
      </c>
    </row>
    <row r="30" spans="1:13" ht="18" customHeight="1">
      <c r="A30" s="21">
        <v>26</v>
      </c>
      <c r="B30" s="22">
        <f>'1月'!Z28</f>
        <v>3.1666666666666674</v>
      </c>
      <c r="C30" s="23">
        <f>'2月'!Z28</f>
        <v>7.762499999999999</v>
      </c>
      <c r="D30" s="23">
        <f>'3月'!Z28</f>
        <v>10.704166666666666</v>
      </c>
      <c r="E30" s="23">
        <f>'4月'!Z28</f>
        <v>8.766666666666667</v>
      </c>
      <c r="F30" s="23">
        <f>'5月'!Z28</f>
        <v>23.541666666666668</v>
      </c>
      <c r="G30" s="23">
        <f>'6月'!Z28</f>
        <v>23.27916666666667</v>
      </c>
      <c r="H30" s="23">
        <f>'7月'!Z28</f>
        <v>27.32916666666667</v>
      </c>
      <c r="I30" s="23">
        <f>'8月'!Z28</f>
        <v>23.129166666666674</v>
      </c>
      <c r="J30" s="23">
        <f>'9月'!Z28</f>
        <v>19.479166666666668</v>
      </c>
      <c r="K30" s="23">
        <f>'10月'!Z28</f>
        <v>19.333333333333332</v>
      </c>
      <c r="L30" s="23">
        <f>'11月'!Z28</f>
        <v>7.370833333333334</v>
      </c>
      <c r="M30" s="24">
        <f>'12月'!Z28</f>
        <v>8.912500000000001</v>
      </c>
    </row>
    <row r="31" spans="1:13" ht="18" customHeight="1">
      <c r="A31" s="21">
        <v>27</v>
      </c>
      <c r="B31" s="22">
        <f>'1月'!Z29</f>
        <v>3.145833333333334</v>
      </c>
      <c r="C31" s="23">
        <f>'2月'!Z29</f>
        <v>6.920833333333333</v>
      </c>
      <c r="D31" s="23">
        <f>'3月'!Z29</f>
        <v>11.674999999999999</v>
      </c>
      <c r="E31" s="23">
        <f>'4月'!Z29</f>
        <v>7.104166666666668</v>
      </c>
      <c r="F31" s="23">
        <f>'5月'!Z29</f>
        <v>23.15416666666667</v>
      </c>
      <c r="G31" s="23">
        <f>'6月'!Z29</f>
        <v>25.195833333333336</v>
      </c>
      <c r="H31" s="23">
        <f>'7月'!Z29</f>
        <v>27.299999999999997</v>
      </c>
      <c r="I31" s="23">
        <f>'8月'!Z29</f>
        <v>24.3875</v>
      </c>
      <c r="J31" s="23">
        <f>'9月'!Z29</f>
        <v>19.837500000000002</v>
      </c>
      <c r="K31" s="23">
        <f>'10月'!Z29</f>
        <v>16.520833333333332</v>
      </c>
      <c r="L31" s="23">
        <f>'11月'!Z29</f>
        <v>10.029166666666665</v>
      </c>
      <c r="M31" s="24">
        <f>'12月'!Z29</f>
        <v>7.75</v>
      </c>
    </row>
    <row r="32" spans="1:13" ht="18" customHeight="1">
      <c r="A32" s="21">
        <v>28</v>
      </c>
      <c r="B32" s="22">
        <f>'1月'!Z30</f>
        <v>5.420833333333334</v>
      </c>
      <c r="C32" s="23">
        <f>'2月'!Z30</f>
        <v>8.4625</v>
      </c>
      <c r="D32" s="23">
        <f>'3月'!Z30</f>
        <v>10.620833333333337</v>
      </c>
      <c r="E32" s="23">
        <f>'4月'!Z30</f>
        <v>9.754166666666666</v>
      </c>
      <c r="F32" s="23">
        <f>'5月'!Z30</f>
        <v>23.654166666666665</v>
      </c>
      <c r="G32" s="23">
        <f>'6月'!Z30</f>
        <v>22.712499999999995</v>
      </c>
      <c r="H32" s="23">
        <f>'7月'!Z30</f>
        <v>27.250000000000004</v>
      </c>
      <c r="I32" s="23">
        <f>'8月'!Z30</f>
        <v>24.400000000000002</v>
      </c>
      <c r="J32" s="23">
        <f>'9月'!Z30</f>
        <v>22.808333333333337</v>
      </c>
      <c r="K32" s="23">
        <f>'10月'!Z30</f>
        <v>14.158333333333331</v>
      </c>
      <c r="L32" s="23">
        <f>'11月'!Z30</f>
        <v>7.908333333333336</v>
      </c>
      <c r="M32" s="24">
        <f>'12月'!Z30</f>
        <v>4.3916666666666675</v>
      </c>
    </row>
    <row r="33" spans="1:13" ht="18" customHeight="1">
      <c r="A33" s="21">
        <v>29</v>
      </c>
      <c r="B33" s="22">
        <f>'1月'!Z31</f>
        <v>4.320833333333334</v>
      </c>
      <c r="C33" s="23"/>
      <c r="D33" s="23">
        <f>'3月'!Z31</f>
        <v>5.283333333333334</v>
      </c>
      <c r="E33" s="23">
        <f>'4月'!Z31</f>
        <v>13.212499999999999</v>
      </c>
      <c r="F33" s="23">
        <f>'5月'!Z31</f>
        <v>17.170833333333334</v>
      </c>
      <c r="G33" s="23">
        <f>'6月'!Z31</f>
        <v>19.133333333333333</v>
      </c>
      <c r="H33" s="23">
        <f>'7月'!Z31</f>
        <v>27.79166666666667</v>
      </c>
      <c r="I33" s="23">
        <f>'8月'!Z31</f>
        <v>26.337499999999995</v>
      </c>
      <c r="J33" s="23">
        <f>'9月'!Z31</f>
        <v>24.433333333333334</v>
      </c>
      <c r="K33" s="23">
        <f>'10月'!Z31</f>
        <v>14.237499999999999</v>
      </c>
      <c r="L33" s="23">
        <f>'11月'!Z31</f>
        <v>4.374999999999999</v>
      </c>
      <c r="M33" s="24">
        <f>'12月'!Z31</f>
        <v>5.462500000000001</v>
      </c>
    </row>
    <row r="34" spans="1:13" ht="18" customHeight="1">
      <c r="A34" s="21">
        <v>30</v>
      </c>
      <c r="B34" s="22">
        <f>'1月'!Z32</f>
        <v>4.416666666666667</v>
      </c>
      <c r="C34" s="23"/>
      <c r="D34" s="23">
        <f>'3月'!Z32</f>
        <v>6.391666666666667</v>
      </c>
      <c r="E34" s="23">
        <f>'4月'!Z32</f>
        <v>13.920833333333336</v>
      </c>
      <c r="F34" s="23">
        <f>'5月'!Z32</f>
        <v>18.29583333333333</v>
      </c>
      <c r="G34" s="23">
        <f>'6月'!Z32</f>
        <v>20.604166666666664</v>
      </c>
      <c r="H34" s="23">
        <f>'7月'!Z32</f>
        <v>28.833333333333332</v>
      </c>
      <c r="I34" s="23">
        <f>'8月'!Z32</f>
        <v>24.937500000000004</v>
      </c>
      <c r="J34" s="23">
        <f>'9月'!Z32</f>
        <v>22.537499999999998</v>
      </c>
      <c r="K34" s="23">
        <f>'10月'!Z32</f>
        <v>15.475</v>
      </c>
      <c r="L34" s="23">
        <f>'11月'!Z32</f>
        <v>5.8125</v>
      </c>
      <c r="M34" s="24">
        <f>'12月'!Z32</f>
        <v>7.979166666666668</v>
      </c>
    </row>
    <row r="35" spans="1:13" ht="18" customHeight="1">
      <c r="A35" s="29">
        <v>31</v>
      </c>
      <c r="B35" s="30">
        <f>'1月'!Z33</f>
        <v>6.3791666666666655</v>
      </c>
      <c r="C35" s="31"/>
      <c r="D35" s="31">
        <f>'3月'!Z33</f>
        <v>6.704166666666667</v>
      </c>
      <c r="E35" s="31"/>
      <c r="F35" s="31">
        <f>'5月'!Z33</f>
        <v>19.5625</v>
      </c>
      <c r="G35" s="31"/>
      <c r="H35" s="31">
        <f>'7月'!Z33</f>
        <v>28.60416666666666</v>
      </c>
      <c r="I35" s="31">
        <f>'8月'!Z33</f>
        <v>25.316666666666666</v>
      </c>
      <c r="J35" s="31"/>
      <c r="K35" s="31">
        <f>'10月'!Z33</f>
        <v>15.495833333333332</v>
      </c>
      <c r="L35" s="31"/>
      <c r="M35" s="32">
        <f>'12月'!Z33</f>
        <v>10.154166666666665</v>
      </c>
    </row>
    <row r="36" spans="1:13" ht="18" customHeight="1">
      <c r="A36" s="135" t="s">
        <v>9</v>
      </c>
      <c r="B36" s="136">
        <f>AVERAGE(B5:B35)</f>
        <v>4.866935483870967</v>
      </c>
      <c r="C36" s="137">
        <f>AVERAGE(C5:C35)</f>
        <v>6.329315476190474</v>
      </c>
      <c r="D36" s="137">
        <f aca="true" t="shared" si="0" ref="D36:M36">AVERAGE(D5:D35)</f>
        <v>8.917069892473119</v>
      </c>
      <c r="E36" s="137">
        <f t="shared" si="0"/>
        <v>11.551527777777777</v>
      </c>
      <c r="F36" s="137">
        <f t="shared" si="0"/>
        <v>17.695967741935483</v>
      </c>
      <c r="G36" s="137">
        <f t="shared" si="0"/>
        <v>20.04430555555555</v>
      </c>
      <c r="H36" s="137">
        <f t="shared" si="0"/>
        <v>22.781586021505372</v>
      </c>
      <c r="I36" s="137">
        <f t="shared" si="0"/>
        <v>26.49448924731184</v>
      </c>
      <c r="J36" s="137">
        <f t="shared" si="0"/>
        <v>23.183194444444446</v>
      </c>
      <c r="K36" s="137">
        <f t="shared" si="0"/>
        <v>18.27728494623656</v>
      </c>
      <c r="L36" s="137">
        <f t="shared" si="0"/>
        <v>11.974722222222223</v>
      </c>
      <c r="M36" s="138">
        <f t="shared" si="0"/>
        <v>8.340860215053763</v>
      </c>
    </row>
    <row r="37" spans="1:13" ht="18" customHeight="1">
      <c r="A37" s="33" t="s">
        <v>35</v>
      </c>
      <c r="B37" s="18">
        <f>AVERAGE(B5:B14)</f>
        <v>4.5095833333333335</v>
      </c>
      <c r="C37" s="19">
        <f aca="true" t="shared" si="1" ref="C37:M37">AVERAGE(C5:C14)</f>
        <v>5.892083333333332</v>
      </c>
      <c r="D37" s="19">
        <f t="shared" si="1"/>
        <v>8.463333333333335</v>
      </c>
      <c r="E37" s="19">
        <f t="shared" si="1"/>
        <v>9.282083333333333</v>
      </c>
      <c r="F37" s="19">
        <f t="shared" si="1"/>
        <v>16.365833333333335</v>
      </c>
      <c r="G37" s="19">
        <f t="shared" si="1"/>
        <v>19.304166666666667</v>
      </c>
      <c r="H37" s="19">
        <f t="shared" si="1"/>
        <v>20.44875</v>
      </c>
      <c r="I37" s="19">
        <f t="shared" si="1"/>
        <v>28.169166666666666</v>
      </c>
      <c r="J37" s="19">
        <f t="shared" si="1"/>
        <v>25.204583333333336</v>
      </c>
      <c r="K37" s="19">
        <f t="shared" si="1"/>
        <v>20.522083333333335</v>
      </c>
      <c r="L37" s="19">
        <f t="shared" si="1"/>
        <v>13.292916666666667</v>
      </c>
      <c r="M37" s="20">
        <f t="shared" si="1"/>
        <v>8.672916666666667</v>
      </c>
    </row>
    <row r="38" spans="1:13" ht="18" customHeight="1">
      <c r="A38" s="34" t="s">
        <v>36</v>
      </c>
      <c r="B38" s="22">
        <f>AVERAGE(B15:B24)</f>
        <v>5.767916666666666</v>
      </c>
      <c r="C38" s="23">
        <f aca="true" t="shared" si="2" ref="C38:M38">AVERAGE(C15:C24)</f>
        <v>5.377916666666667</v>
      </c>
      <c r="D38" s="23">
        <f t="shared" si="2"/>
        <v>9.169166666666667</v>
      </c>
      <c r="E38" s="23">
        <f t="shared" si="2"/>
        <v>12.055416666666668</v>
      </c>
      <c r="F38" s="23">
        <f t="shared" si="2"/>
        <v>16.681250000000002</v>
      </c>
      <c r="G38" s="23">
        <f t="shared" si="2"/>
        <v>19.71125</v>
      </c>
      <c r="H38" s="23">
        <f t="shared" si="2"/>
        <v>21.811666666666667</v>
      </c>
      <c r="I38" s="23">
        <f t="shared" si="2"/>
        <v>26.784999999999997</v>
      </c>
      <c r="J38" s="23">
        <f t="shared" si="2"/>
        <v>22.27916666666667</v>
      </c>
      <c r="K38" s="23">
        <f t="shared" si="2"/>
        <v>18.170416666666664</v>
      </c>
      <c r="L38" s="23">
        <f t="shared" si="2"/>
        <v>12.989166666666666</v>
      </c>
      <c r="M38" s="24">
        <f t="shared" si="2"/>
        <v>9.341666666666665</v>
      </c>
    </row>
    <row r="39" spans="1:13" ht="18" customHeight="1">
      <c r="A39" s="35" t="s">
        <v>37</v>
      </c>
      <c r="B39" s="26">
        <f>AVERAGE(B25:B35)</f>
        <v>4.372727272727272</v>
      </c>
      <c r="C39" s="27">
        <f aca="true" t="shared" si="3" ref="C39:M39">AVERAGE(C25:C35)</f>
        <v>8.065104166666668</v>
      </c>
      <c r="D39" s="27">
        <f t="shared" si="3"/>
        <v>9.100378787878789</v>
      </c>
      <c r="E39" s="27">
        <f t="shared" si="3"/>
        <v>13.317083333333334</v>
      </c>
      <c r="F39" s="27">
        <f t="shared" si="3"/>
        <v>19.827651515151516</v>
      </c>
      <c r="G39" s="27">
        <f t="shared" si="3"/>
        <v>21.1175</v>
      </c>
      <c r="H39" s="27">
        <f t="shared" si="3"/>
        <v>25.78409090909091</v>
      </c>
      <c r="I39" s="27">
        <f t="shared" si="3"/>
        <v>24.707954545454548</v>
      </c>
      <c r="J39" s="27">
        <f t="shared" si="3"/>
        <v>22.065833333333334</v>
      </c>
      <c r="K39" s="27">
        <f t="shared" si="3"/>
        <v>16.33371212121212</v>
      </c>
      <c r="L39" s="27">
        <f t="shared" si="3"/>
        <v>9.642083333333334</v>
      </c>
      <c r="M39" s="28">
        <f t="shared" si="3"/>
        <v>7.129166666666666</v>
      </c>
    </row>
    <row r="41" spans="1:13" ht="18" customHeight="1">
      <c r="A41" s="131" t="s">
        <v>38</v>
      </c>
      <c r="B41" s="132">
        <v>4.618048387096774</v>
      </c>
      <c r="C41" s="133">
        <v>4.627295566502463</v>
      </c>
      <c r="D41" s="133">
        <v>7.171603942652329</v>
      </c>
      <c r="E41" s="133">
        <v>12.086722222222223</v>
      </c>
      <c r="F41" s="133">
        <v>16.095369827305312</v>
      </c>
      <c r="G41" s="133">
        <v>19.218092592592598</v>
      </c>
      <c r="H41" s="133">
        <v>23.027777777777775</v>
      </c>
      <c r="I41" s="133">
        <v>24.949041218637994</v>
      </c>
      <c r="J41" s="133">
        <v>21.796999537037035</v>
      </c>
      <c r="K41" s="133">
        <v>16.752396953405018</v>
      </c>
      <c r="L41" s="133">
        <v>11.901750805152979</v>
      </c>
      <c r="M41" s="13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5390625" defaultRowHeight="12.75"/>
  <cols>
    <col min="1" max="1" width="10.75390625" style="38" customWidth="1"/>
    <col min="2" max="13" width="7.25390625" style="38" customWidth="1"/>
    <col min="14" max="16384" width="6.75390625" style="38" customWidth="1"/>
  </cols>
  <sheetData>
    <row r="1" spans="1:13" ht="24.75" customHeight="1">
      <c r="A1" s="36" t="s">
        <v>39</v>
      </c>
      <c r="B1" s="37"/>
      <c r="C1" s="37"/>
      <c r="D1" s="37"/>
      <c r="E1" s="37"/>
      <c r="F1" s="37"/>
      <c r="G1" s="37"/>
      <c r="H1" s="37"/>
      <c r="I1" s="128">
        <f>'1月'!Z1</f>
        <v>2019</v>
      </c>
      <c r="J1" s="127" t="s">
        <v>1</v>
      </c>
      <c r="K1" s="247" t="s">
        <v>527</v>
      </c>
      <c r="L1" s="37"/>
      <c r="M1" s="37"/>
    </row>
    <row r="2" spans="1:13" ht="16.5" customHeight="1">
      <c r="A2" s="39" t="s">
        <v>2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6.5" customHeight="1">
      <c r="A3" s="43"/>
      <c r="B3" s="44" t="s">
        <v>22</v>
      </c>
      <c r="C3" s="45" t="s">
        <v>23</v>
      </c>
      <c r="D3" s="45" t="s">
        <v>24</v>
      </c>
      <c r="E3" s="45" t="s">
        <v>25</v>
      </c>
      <c r="F3" s="45" t="s">
        <v>26</v>
      </c>
      <c r="G3" s="45" t="s">
        <v>27</v>
      </c>
      <c r="H3" s="45" t="s">
        <v>28</v>
      </c>
      <c r="I3" s="45" t="s">
        <v>29</v>
      </c>
      <c r="J3" s="45" t="s">
        <v>30</v>
      </c>
      <c r="K3" s="45" t="s">
        <v>31</v>
      </c>
      <c r="L3" s="45" t="s">
        <v>32</v>
      </c>
      <c r="M3" s="46" t="s">
        <v>33</v>
      </c>
    </row>
    <row r="4" spans="1:13" ht="16.5" customHeight="1">
      <c r="A4" s="47" t="s">
        <v>34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6.5" customHeight="1">
      <c r="A5" s="51">
        <v>1</v>
      </c>
      <c r="B5" s="52">
        <f>'1月'!AA3</f>
        <v>10.3</v>
      </c>
      <c r="C5" s="53">
        <f>'2月'!AA3</f>
        <v>7.8</v>
      </c>
      <c r="D5" s="53">
        <f>'3月'!AA3</f>
        <v>12.1</v>
      </c>
      <c r="E5" s="53">
        <f>'4月'!AA3</f>
        <v>12.1</v>
      </c>
      <c r="F5" s="53">
        <f>'5月'!AA3</f>
        <v>20.8</v>
      </c>
      <c r="G5" s="53">
        <f>'6月'!AA3</f>
        <v>23</v>
      </c>
      <c r="H5" s="53">
        <f>'7月'!AA3</f>
        <v>24.4</v>
      </c>
      <c r="I5" s="53">
        <f>'8月'!AA3</f>
        <v>33.1</v>
      </c>
      <c r="J5" s="53">
        <f>'9月'!AA3</f>
        <v>29.7</v>
      </c>
      <c r="K5" s="53">
        <f>'10月'!AA3</f>
        <v>25.2</v>
      </c>
      <c r="L5" s="53">
        <f>'11月'!AA3</f>
        <v>25</v>
      </c>
      <c r="M5" s="54">
        <f>'12月'!AA3</f>
        <v>13.6</v>
      </c>
    </row>
    <row r="6" spans="1:13" ht="16.5" customHeight="1">
      <c r="A6" s="55">
        <v>2</v>
      </c>
      <c r="B6" s="56">
        <f>'1月'!AA4</f>
        <v>11.3</v>
      </c>
      <c r="C6" s="57">
        <f>'2月'!AA4</f>
        <v>13.1</v>
      </c>
      <c r="D6" s="57">
        <f>'3月'!AA4</f>
        <v>14</v>
      </c>
      <c r="E6" s="57">
        <f>'4月'!AA4</f>
        <v>11.9</v>
      </c>
      <c r="F6" s="57">
        <f>'5月'!AA4</f>
        <v>22.5</v>
      </c>
      <c r="G6" s="57">
        <f>'6月'!AA4</f>
        <v>23.8</v>
      </c>
      <c r="H6" s="57">
        <f>'7月'!AA4</f>
        <v>28.9</v>
      </c>
      <c r="I6" s="57">
        <f>'8月'!AA4</f>
        <v>32.9</v>
      </c>
      <c r="J6" s="57">
        <f>'9月'!AA4</f>
        <v>27</v>
      </c>
      <c r="K6" s="57">
        <f>'10月'!AA4</f>
        <v>26</v>
      </c>
      <c r="L6" s="57">
        <f>'11月'!AA4</f>
        <v>17.4</v>
      </c>
      <c r="M6" s="58">
        <f>'12月'!AA4</f>
        <v>16.9</v>
      </c>
    </row>
    <row r="7" spans="1:13" ht="16.5" customHeight="1">
      <c r="A7" s="55">
        <v>3</v>
      </c>
      <c r="B7" s="56">
        <f>'1月'!AA5</f>
        <v>9.4</v>
      </c>
      <c r="C7" s="57">
        <f>'2月'!AA5</f>
        <v>13.2</v>
      </c>
      <c r="D7" s="57">
        <f>'3月'!AA5</f>
        <v>10.3</v>
      </c>
      <c r="E7" s="57">
        <f>'4月'!AA5</f>
        <v>12.2</v>
      </c>
      <c r="F7" s="57">
        <f>'5月'!AA5</f>
        <v>19.6</v>
      </c>
      <c r="G7" s="57">
        <f>'6月'!AA5</f>
        <v>25.1</v>
      </c>
      <c r="H7" s="57">
        <f>'7月'!AA5</f>
        <v>26.9</v>
      </c>
      <c r="I7" s="57">
        <f>'8月'!AA5</f>
        <v>31.9</v>
      </c>
      <c r="J7" s="57">
        <f>'9月'!AA5</f>
        <v>25.1</v>
      </c>
      <c r="K7" s="57">
        <f>'10月'!AA5</f>
        <v>24.9</v>
      </c>
      <c r="L7" s="57">
        <f>'11月'!AA5</f>
        <v>19.3</v>
      </c>
      <c r="M7" s="58">
        <f>'12月'!AA5</f>
        <v>16.3</v>
      </c>
    </row>
    <row r="8" spans="1:13" ht="16.5" customHeight="1">
      <c r="A8" s="55">
        <v>4</v>
      </c>
      <c r="B8" s="56">
        <f>'1月'!AA6</f>
        <v>9.6</v>
      </c>
      <c r="C8" s="57">
        <f>'2月'!AA6</f>
        <v>18.3</v>
      </c>
      <c r="D8" s="57">
        <f>'3月'!AA6</f>
        <v>9.2</v>
      </c>
      <c r="E8" s="57">
        <f>'4月'!AA6</f>
        <v>16.7</v>
      </c>
      <c r="F8" s="57">
        <f>'5月'!AA6</f>
        <v>19.1</v>
      </c>
      <c r="G8" s="57">
        <f>'6月'!AA6</f>
        <v>23.7</v>
      </c>
      <c r="H8" s="57">
        <f>'7月'!AA6</f>
        <v>21.1</v>
      </c>
      <c r="I8" s="57">
        <f>'8月'!AA6</f>
        <v>31</v>
      </c>
      <c r="J8" s="57">
        <f>'9月'!AA6</f>
        <v>25.4</v>
      </c>
      <c r="K8" s="57">
        <f>'10月'!AA6</f>
        <v>26.3</v>
      </c>
      <c r="L8" s="57">
        <f>'11月'!AA6</f>
        <v>18.3</v>
      </c>
      <c r="M8" s="58">
        <f>'12月'!AA6</f>
        <v>16.3</v>
      </c>
    </row>
    <row r="9" spans="1:13" ht="16.5" customHeight="1">
      <c r="A9" s="55">
        <v>5</v>
      </c>
      <c r="B9" s="56">
        <f>'1月'!AA7</f>
        <v>13.6</v>
      </c>
      <c r="C9" s="57">
        <f>'2月'!AA7</f>
        <v>8.6</v>
      </c>
      <c r="D9" s="57">
        <f>'3月'!AA7</f>
        <v>11</v>
      </c>
      <c r="E9" s="57">
        <f>'4月'!AA7</f>
        <v>21.3</v>
      </c>
      <c r="F9" s="57">
        <f>'5月'!AA7</f>
        <v>21.8</v>
      </c>
      <c r="G9" s="57">
        <f>'6月'!AA7</f>
        <v>23.3</v>
      </c>
      <c r="H9" s="57">
        <f>'7月'!AA7</f>
        <v>23.1</v>
      </c>
      <c r="I9" s="57">
        <f>'8月'!AA7</f>
        <v>30.7</v>
      </c>
      <c r="J9" s="57">
        <f>'9月'!AA7</f>
        <v>27.4</v>
      </c>
      <c r="K9" s="57">
        <f>'10月'!AA7</f>
        <v>28.8</v>
      </c>
      <c r="L9" s="57">
        <f>'11月'!AA7</f>
        <v>18.2</v>
      </c>
      <c r="M9" s="58">
        <f>'12月'!AA7</f>
        <v>15.4</v>
      </c>
    </row>
    <row r="10" spans="1:13" ht="16.5" customHeight="1">
      <c r="A10" s="55">
        <v>6</v>
      </c>
      <c r="B10" s="56">
        <f>'1月'!AA8</f>
        <v>8.8</v>
      </c>
      <c r="C10" s="57">
        <f>'2月'!AA8</f>
        <v>10.7</v>
      </c>
      <c r="D10" s="57">
        <f>'3月'!AA8</f>
        <v>14.6</v>
      </c>
      <c r="E10" s="57">
        <f>'4月'!AA8</f>
        <v>19.8</v>
      </c>
      <c r="F10" s="57">
        <f>'5月'!AA8</f>
        <v>21</v>
      </c>
      <c r="G10" s="57">
        <f>'6月'!AA8</f>
        <v>27.3</v>
      </c>
      <c r="H10" s="57">
        <f>'7月'!AA8</f>
        <v>23.1</v>
      </c>
      <c r="I10" s="57">
        <f>'8月'!AA8</f>
        <v>32.2</v>
      </c>
      <c r="J10" s="57">
        <f>'9月'!AA8</f>
        <v>29.6</v>
      </c>
      <c r="K10" s="57">
        <f>'10月'!AA8</f>
        <v>21.4</v>
      </c>
      <c r="L10" s="57">
        <f>'11月'!AA8</f>
        <v>21.5</v>
      </c>
      <c r="M10" s="58">
        <f>'12月'!AA8</f>
        <v>9.9</v>
      </c>
    </row>
    <row r="11" spans="1:13" ht="16.5" customHeight="1">
      <c r="A11" s="55">
        <v>7</v>
      </c>
      <c r="B11" s="56">
        <f>'1月'!AA9</f>
        <v>10.7</v>
      </c>
      <c r="C11" s="57">
        <f>'2月'!AA9</f>
        <v>14</v>
      </c>
      <c r="D11" s="57">
        <f>'3月'!AA9</f>
        <v>11.4</v>
      </c>
      <c r="E11" s="57">
        <f>'4月'!AA9</f>
        <v>15.8</v>
      </c>
      <c r="F11" s="57">
        <f>'5月'!AA9</f>
        <v>16.6</v>
      </c>
      <c r="G11" s="57">
        <f>'6月'!AA9</f>
        <v>21.4</v>
      </c>
      <c r="H11" s="57">
        <f>'7月'!AA9</f>
        <v>20.7</v>
      </c>
      <c r="I11" s="57">
        <f>'8月'!AA9</f>
        <v>31</v>
      </c>
      <c r="J11" s="57">
        <f>'9月'!AA9</f>
        <v>30.7</v>
      </c>
      <c r="K11" s="57">
        <f>'10月'!AA9</f>
        <v>21.7</v>
      </c>
      <c r="L11" s="57">
        <f>'11月'!AA9</f>
        <v>21.2</v>
      </c>
      <c r="M11" s="58">
        <f>'12月'!AA9</f>
        <v>6.6</v>
      </c>
    </row>
    <row r="12" spans="1:13" ht="16.5" customHeight="1">
      <c r="A12" s="55">
        <v>8</v>
      </c>
      <c r="B12" s="56">
        <f>'1月'!AA10</f>
        <v>12.2</v>
      </c>
      <c r="C12" s="57">
        <f>'2月'!AA10</f>
        <v>8.6</v>
      </c>
      <c r="D12" s="57">
        <f>'3月'!AA10</f>
        <v>10.3</v>
      </c>
      <c r="E12" s="57">
        <f>'4月'!AA10</f>
        <v>10.2</v>
      </c>
      <c r="F12" s="57">
        <f>'5月'!AA10</f>
        <v>21.4</v>
      </c>
      <c r="G12" s="57">
        <f>'6月'!AA10</f>
        <v>21.1</v>
      </c>
      <c r="H12" s="57">
        <f>'7月'!AA10</f>
        <v>22.1</v>
      </c>
      <c r="I12" s="57">
        <f>'8月'!AA10</f>
        <v>32</v>
      </c>
      <c r="J12" s="57">
        <f>'9月'!AA10</f>
        <v>31</v>
      </c>
      <c r="K12" s="57">
        <f>'10月'!AA10</f>
        <v>23.2</v>
      </c>
      <c r="L12" s="57">
        <f>'11月'!AA10</f>
        <v>16.6</v>
      </c>
      <c r="M12" s="58">
        <f>'12月'!AA10</f>
        <v>12.1</v>
      </c>
    </row>
    <row r="13" spans="1:13" ht="16.5" customHeight="1">
      <c r="A13" s="55">
        <v>9</v>
      </c>
      <c r="B13" s="56">
        <f>'1月'!AA11</f>
        <v>8.4</v>
      </c>
      <c r="C13" s="57">
        <f>'2月'!AA11</f>
        <v>1.6</v>
      </c>
      <c r="D13" s="57">
        <f>'3月'!AA11</f>
        <v>15.1</v>
      </c>
      <c r="E13" s="57">
        <f>'4月'!AA11</f>
        <v>15.4</v>
      </c>
      <c r="F13" s="57">
        <f>'5月'!AA11</f>
        <v>23.6</v>
      </c>
      <c r="G13" s="57">
        <f>'6月'!AA11</f>
        <v>19.4</v>
      </c>
      <c r="H13" s="57">
        <f>'7月'!AA11</f>
        <v>20.5</v>
      </c>
      <c r="I13" s="57">
        <f>'8月'!AA11</f>
        <v>34.7</v>
      </c>
      <c r="J13" s="57">
        <f>'9月'!AA11</f>
        <v>31.5</v>
      </c>
      <c r="K13" s="57">
        <f>'10月'!AA11</f>
        <v>22.1</v>
      </c>
      <c r="L13" s="57">
        <f>'11月'!AA11</f>
        <v>15.4</v>
      </c>
      <c r="M13" s="58">
        <f>'12月'!AA11</f>
        <v>9.2</v>
      </c>
    </row>
    <row r="14" spans="1:13" ht="16.5" customHeight="1">
      <c r="A14" s="59">
        <v>10</v>
      </c>
      <c r="B14" s="60">
        <f>'1月'!AA12</f>
        <v>7.2</v>
      </c>
      <c r="C14" s="61">
        <f>'2月'!AA12</f>
        <v>7</v>
      </c>
      <c r="D14" s="61">
        <f>'3月'!AA12</f>
        <v>16.3</v>
      </c>
      <c r="E14" s="61">
        <f>'4月'!AA12</f>
        <v>8</v>
      </c>
      <c r="F14" s="61">
        <f>'5月'!AA12</f>
        <v>23.1</v>
      </c>
      <c r="G14" s="61">
        <f>'6月'!AA12</f>
        <v>16.8</v>
      </c>
      <c r="H14" s="61">
        <f>'7月'!AA12</f>
        <v>21.9</v>
      </c>
      <c r="I14" s="61">
        <f>'8月'!AA12</f>
        <v>29.3</v>
      </c>
      <c r="J14" s="61">
        <f>'9月'!AA12</f>
        <v>32.6</v>
      </c>
      <c r="K14" s="61">
        <f>'10月'!AA12</f>
        <v>22.2</v>
      </c>
      <c r="L14" s="61">
        <f>'11月'!AA12</f>
        <v>16</v>
      </c>
      <c r="M14" s="62">
        <f>'12月'!AA12</f>
        <v>15.9</v>
      </c>
    </row>
    <row r="15" spans="1:13" ht="16.5" customHeight="1">
      <c r="A15" s="51">
        <v>11</v>
      </c>
      <c r="B15" s="52">
        <f>'1月'!AA13</f>
        <v>11.6</v>
      </c>
      <c r="C15" s="53">
        <f>'2月'!AA13</f>
        <v>5.1</v>
      </c>
      <c r="D15" s="53">
        <f>'3月'!AA13</f>
        <v>13.4</v>
      </c>
      <c r="E15" s="53">
        <f>'4月'!AA13</f>
        <v>13.8</v>
      </c>
      <c r="F15" s="53">
        <f>'5月'!AA13</f>
        <v>21.3</v>
      </c>
      <c r="G15" s="53">
        <f>'6月'!AA13</f>
        <v>21.3</v>
      </c>
      <c r="H15" s="53">
        <f>'7月'!AA13</f>
        <v>23.1</v>
      </c>
      <c r="I15" s="53">
        <f>'8月'!AA13</f>
        <v>28.2</v>
      </c>
      <c r="J15" s="53">
        <f>'9月'!AA13</f>
        <v>29.1</v>
      </c>
      <c r="K15" s="53">
        <f>'10月'!AA13</f>
        <v>22.8</v>
      </c>
      <c r="L15" s="53">
        <f>'11月'!AA13</f>
        <v>18.9</v>
      </c>
      <c r="M15" s="54">
        <f>'12月'!AA13</f>
        <v>15.2</v>
      </c>
    </row>
    <row r="16" spans="1:13" ht="16.5" customHeight="1">
      <c r="A16" s="55">
        <v>12</v>
      </c>
      <c r="B16" s="56">
        <f>'1月'!AA14</f>
        <v>8.6</v>
      </c>
      <c r="C16" s="57">
        <f>'2月'!AA14</f>
        <v>10.2</v>
      </c>
      <c r="D16" s="57">
        <f>'3月'!AA14</f>
        <v>14.4</v>
      </c>
      <c r="E16" s="57">
        <f>'4月'!AA14</f>
        <v>11.4</v>
      </c>
      <c r="F16" s="57">
        <f>'5月'!AA14</f>
        <v>14.4</v>
      </c>
      <c r="G16" s="57">
        <f>'6月'!AA14</f>
        <v>18.5</v>
      </c>
      <c r="H16" s="57">
        <f>'7月'!AA14</f>
        <v>22.2</v>
      </c>
      <c r="I16" s="57">
        <f>'8月'!AA14</f>
        <v>30.3</v>
      </c>
      <c r="J16" s="57">
        <f>'9月'!AA14</f>
        <v>28.4</v>
      </c>
      <c r="K16" s="57">
        <f>'10月'!AA14</f>
        <v>24</v>
      </c>
      <c r="L16" s="57">
        <f>'11月'!AA14</f>
        <v>21.8</v>
      </c>
      <c r="M16" s="58">
        <f>'12月'!AA14</f>
        <v>18.7</v>
      </c>
    </row>
    <row r="17" spans="1:13" ht="16.5" customHeight="1">
      <c r="A17" s="55">
        <v>13</v>
      </c>
      <c r="B17" s="56">
        <f>'1月'!AA15</f>
        <v>9.2</v>
      </c>
      <c r="C17" s="57">
        <f>'2月'!AA15</f>
        <v>9.6</v>
      </c>
      <c r="D17" s="57">
        <f>'3月'!AA15</f>
        <v>14.9</v>
      </c>
      <c r="E17" s="57">
        <f>'4月'!AA15</f>
        <v>13.3</v>
      </c>
      <c r="F17" s="57">
        <f>'5月'!AA15</f>
        <v>16.1</v>
      </c>
      <c r="G17" s="57">
        <f>'6月'!AA15</f>
        <v>23</v>
      </c>
      <c r="H17" s="57">
        <f>'7月'!AA15</f>
        <v>25.5</v>
      </c>
      <c r="I17" s="57">
        <f>'8月'!AA15</f>
        <v>31.2</v>
      </c>
      <c r="J17" s="57">
        <f>'9月'!AA15</f>
        <v>22.7</v>
      </c>
      <c r="K17" s="57">
        <f>'10月'!AA15</f>
        <v>28.3</v>
      </c>
      <c r="L17" s="57">
        <f>'11月'!AA15</f>
        <v>17</v>
      </c>
      <c r="M17" s="58">
        <f>'12月'!AA15</f>
        <v>8.3</v>
      </c>
    </row>
    <row r="18" spans="1:13" ht="16.5" customHeight="1">
      <c r="A18" s="55">
        <v>14</v>
      </c>
      <c r="B18" s="56">
        <f>'1月'!AA16</f>
        <v>8.8</v>
      </c>
      <c r="C18" s="57">
        <f>'2月'!AA16</f>
        <v>8.5</v>
      </c>
      <c r="D18" s="57">
        <f>'3月'!AA16</f>
        <v>12.9</v>
      </c>
      <c r="E18" s="57">
        <f>'4月'!AA16</f>
        <v>17.6</v>
      </c>
      <c r="F18" s="57">
        <f>'5月'!AA16</f>
        <v>18.3</v>
      </c>
      <c r="G18" s="57">
        <f>'6月'!AA16</f>
        <v>23.3</v>
      </c>
      <c r="H18" s="57">
        <f>'7月'!AA16</f>
        <v>23.4</v>
      </c>
      <c r="I18" s="57">
        <f>'8月'!AA16</f>
        <v>27.2</v>
      </c>
      <c r="J18" s="57">
        <f>'9月'!AA16</f>
        <v>25.3</v>
      </c>
      <c r="K18" s="57">
        <f>'10月'!AA16</f>
        <v>19.2</v>
      </c>
      <c r="L18" s="57">
        <f>'11月'!AA16</f>
        <v>21.8</v>
      </c>
      <c r="M18" s="58">
        <f>'12月'!AA16</f>
        <v>13.6</v>
      </c>
    </row>
    <row r="19" spans="1:13" ht="16.5" customHeight="1">
      <c r="A19" s="55">
        <v>15</v>
      </c>
      <c r="B19" s="56">
        <f>'1月'!AA17</f>
        <v>9.3</v>
      </c>
      <c r="C19" s="57">
        <f>'2月'!AA17</f>
        <v>4.2</v>
      </c>
      <c r="D19" s="57">
        <f>'3月'!AA17</f>
        <v>11.6</v>
      </c>
      <c r="E19" s="57">
        <f>'4月'!AA17</f>
        <v>21</v>
      </c>
      <c r="F19" s="57">
        <f>'5月'!AA17</f>
        <v>20.4</v>
      </c>
      <c r="G19" s="57">
        <f>'6月'!AA17</f>
        <v>20</v>
      </c>
      <c r="H19" s="57">
        <f>'7月'!AA17</f>
        <v>21.7</v>
      </c>
      <c r="I19" s="57">
        <f>'8月'!AA17</f>
        <v>30.4</v>
      </c>
      <c r="J19" s="57">
        <f>'9月'!AA17</f>
        <v>27.5</v>
      </c>
      <c r="K19" s="57">
        <f>'10月'!AA17</f>
        <v>19.9</v>
      </c>
      <c r="L19" s="57">
        <f>'11月'!AA17</f>
        <v>14.6</v>
      </c>
      <c r="M19" s="58">
        <f>'12月'!AA17</f>
        <v>12.1</v>
      </c>
    </row>
    <row r="20" spans="1:13" ht="16.5" customHeight="1">
      <c r="A20" s="55">
        <v>16</v>
      </c>
      <c r="B20" s="56">
        <f>'1月'!AA18</f>
        <v>11</v>
      </c>
      <c r="C20" s="57">
        <f>'2月'!AA18</f>
        <v>11.5</v>
      </c>
      <c r="D20" s="57">
        <f>'3月'!AA18</f>
        <v>11.5</v>
      </c>
      <c r="E20" s="57">
        <f>'4月'!AA18</f>
        <v>19.7</v>
      </c>
      <c r="F20" s="57">
        <f>'5月'!AA18</f>
        <v>20.7</v>
      </c>
      <c r="G20" s="57">
        <f>'6月'!AA18</f>
        <v>29.3</v>
      </c>
      <c r="H20" s="57">
        <f>'7月'!AA18</f>
        <v>24</v>
      </c>
      <c r="I20" s="57">
        <f>'8月'!AA18</f>
        <v>29.6</v>
      </c>
      <c r="J20" s="57">
        <f>'9月'!AA18</f>
        <v>25.8</v>
      </c>
      <c r="K20" s="57">
        <f>'10月'!AA18</f>
        <v>17.8</v>
      </c>
      <c r="L20" s="57">
        <f>'11月'!AA18</f>
        <v>16.5</v>
      </c>
      <c r="M20" s="58">
        <f>'12月'!AA18</f>
        <v>12.2</v>
      </c>
    </row>
    <row r="21" spans="1:13" ht="16.5" customHeight="1">
      <c r="A21" s="55">
        <v>17</v>
      </c>
      <c r="B21" s="56">
        <f>'1月'!AA19</f>
        <v>11.8</v>
      </c>
      <c r="C21" s="57">
        <f>'2月'!AA19</f>
        <v>9.5</v>
      </c>
      <c r="D21" s="57">
        <f>'3月'!AA19</f>
        <v>10.7</v>
      </c>
      <c r="E21" s="57">
        <f>'4月'!AA19</f>
        <v>18.7</v>
      </c>
      <c r="F21" s="57">
        <f>'5月'!AA19</f>
        <v>21.8</v>
      </c>
      <c r="G21" s="57">
        <f>'6月'!AA19</f>
        <v>27.2</v>
      </c>
      <c r="H21" s="57">
        <f>'7月'!AA19</f>
        <v>26</v>
      </c>
      <c r="I21" s="57">
        <f>'8月'!AA19</f>
        <v>33.6</v>
      </c>
      <c r="J21" s="57">
        <f>'9月'!AA19</f>
        <v>27.2</v>
      </c>
      <c r="K21" s="57">
        <f>'10月'!AA19</f>
        <v>19</v>
      </c>
      <c r="L21" s="57">
        <f>'11月'!AA19</f>
        <v>18.3</v>
      </c>
      <c r="M21" s="58">
        <f>'12月'!AA19</f>
        <v>14.4</v>
      </c>
    </row>
    <row r="22" spans="1:13" ht="16.5" customHeight="1">
      <c r="A22" s="55">
        <v>18</v>
      </c>
      <c r="B22" s="56">
        <f>'1月'!AA20</f>
        <v>8.5</v>
      </c>
      <c r="C22" s="57">
        <f>'2月'!AA20</f>
        <v>11.6</v>
      </c>
      <c r="D22" s="57">
        <f>'3月'!AA20</f>
        <v>10.6</v>
      </c>
      <c r="E22" s="57">
        <f>'4月'!AA20</f>
        <v>18.9</v>
      </c>
      <c r="F22" s="57">
        <f>'5月'!AA20</f>
        <v>21.9</v>
      </c>
      <c r="G22" s="57">
        <f>'6月'!AA20</f>
        <v>24.3</v>
      </c>
      <c r="H22" s="57">
        <f>'7月'!AA20</f>
        <v>25.6</v>
      </c>
      <c r="I22" s="57">
        <f>'8月'!AA20</f>
        <v>31.7</v>
      </c>
      <c r="J22" s="57">
        <f>'9月'!AA20</f>
        <v>25.7</v>
      </c>
      <c r="K22" s="57">
        <f>'10月'!AA20</f>
        <v>18.1</v>
      </c>
      <c r="L22" s="57">
        <f>'11月'!AA20</f>
        <v>18.9</v>
      </c>
      <c r="M22" s="58">
        <f>'12月'!AA20</f>
        <v>19.2</v>
      </c>
    </row>
    <row r="23" spans="1:13" ht="16.5" customHeight="1">
      <c r="A23" s="55">
        <v>19</v>
      </c>
      <c r="B23" s="56">
        <f>'1月'!AA21</f>
        <v>11.6</v>
      </c>
      <c r="C23" s="57">
        <f>'2月'!AA21</f>
        <v>12.3</v>
      </c>
      <c r="D23" s="57">
        <f>'3月'!AA21</f>
        <v>17.3</v>
      </c>
      <c r="E23" s="57">
        <f>'4月'!AA21</f>
        <v>19.8</v>
      </c>
      <c r="F23" s="57">
        <f>'5月'!AA21</f>
        <v>21.4</v>
      </c>
      <c r="G23" s="57">
        <f>'6月'!AA21</f>
        <v>25.1</v>
      </c>
      <c r="H23" s="57">
        <f>'7月'!AA21</f>
        <v>32.1</v>
      </c>
      <c r="I23" s="57">
        <f>'8月'!AA21</f>
        <v>27.6</v>
      </c>
      <c r="J23" s="57">
        <f>'9月'!AA21</f>
        <v>24.5</v>
      </c>
      <c r="K23" s="57">
        <f>'10月'!AA21</f>
        <v>22.3</v>
      </c>
      <c r="L23" s="57">
        <f>'11月'!AA21</f>
        <v>18.9</v>
      </c>
      <c r="M23" s="58">
        <f>'12月'!AA21</f>
        <v>9.7</v>
      </c>
    </row>
    <row r="24" spans="1:13" ht="16.5" customHeight="1">
      <c r="A24" s="59">
        <v>20</v>
      </c>
      <c r="B24" s="60">
        <f>'1月'!AA22</f>
        <v>13.6</v>
      </c>
      <c r="C24" s="61">
        <f>'2月'!AA22</f>
        <v>16.5</v>
      </c>
      <c r="D24" s="61">
        <f>'3月'!AA22</f>
        <v>16.3</v>
      </c>
      <c r="E24" s="61">
        <f>'4月'!AA22</f>
        <v>12.9</v>
      </c>
      <c r="F24" s="61">
        <f>'5月'!AA22</f>
        <v>21.2</v>
      </c>
      <c r="G24" s="61">
        <f>'6月'!AA22</f>
        <v>24.3</v>
      </c>
      <c r="H24" s="61">
        <f>'7月'!AA22</f>
        <v>27.7</v>
      </c>
      <c r="I24" s="61">
        <f>'8月'!AA22</f>
        <v>26.8</v>
      </c>
      <c r="J24" s="61">
        <f>'9月'!AA22</f>
        <v>26.2</v>
      </c>
      <c r="K24" s="61">
        <f>'10月'!AA22</f>
        <v>21.1</v>
      </c>
      <c r="L24" s="61">
        <f>'11月'!AA22</f>
        <v>13.7</v>
      </c>
      <c r="M24" s="62">
        <f>'12月'!AA22</f>
        <v>15.6</v>
      </c>
    </row>
    <row r="25" spans="1:13" ht="16.5" customHeight="1">
      <c r="A25" s="51">
        <v>21</v>
      </c>
      <c r="B25" s="52">
        <f>'1月'!AA23</f>
        <v>9</v>
      </c>
      <c r="C25" s="53">
        <f>'2月'!AA23</f>
        <v>14.6</v>
      </c>
      <c r="D25" s="53">
        <f>'3月'!AA23</f>
        <v>20.8</v>
      </c>
      <c r="E25" s="53">
        <f>'4月'!AA23</f>
        <v>15.5</v>
      </c>
      <c r="F25" s="53">
        <f>'5月'!AA23</f>
        <v>19</v>
      </c>
      <c r="G25" s="53">
        <f>'6月'!AA23</f>
        <v>22.4</v>
      </c>
      <c r="H25" s="53">
        <f>'7月'!AA23</f>
        <v>23.4</v>
      </c>
      <c r="I25" s="53">
        <f>'8月'!AA23</f>
        <v>28</v>
      </c>
      <c r="J25" s="53">
        <f>'9月'!AA23</f>
        <v>23</v>
      </c>
      <c r="K25" s="53">
        <f>'10月'!AA23</f>
        <v>18.8</v>
      </c>
      <c r="L25" s="53">
        <f>'11月'!AA23</f>
        <v>15.8</v>
      </c>
      <c r="M25" s="54">
        <f>'12月'!AA23</f>
        <v>7.8</v>
      </c>
    </row>
    <row r="26" spans="1:13" ht="16.5" customHeight="1">
      <c r="A26" s="55">
        <v>22</v>
      </c>
      <c r="B26" s="56">
        <f>'1月'!AA24</f>
        <v>10.5</v>
      </c>
      <c r="C26" s="57">
        <f>'2月'!AA24</f>
        <v>13.2</v>
      </c>
      <c r="D26" s="57">
        <f>'3月'!AA24</f>
        <v>22.3</v>
      </c>
      <c r="E26" s="57">
        <f>'4月'!AA24</f>
        <v>19.7</v>
      </c>
      <c r="F26" s="57">
        <f>'5月'!AA24</f>
        <v>19.6</v>
      </c>
      <c r="G26" s="57">
        <f>'6月'!AA24</f>
        <v>23.6</v>
      </c>
      <c r="H26" s="57">
        <f>'7月'!AA24</f>
        <v>22.5</v>
      </c>
      <c r="I26" s="57">
        <f>'8月'!AA24</f>
        <v>26.6</v>
      </c>
      <c r="J26" s="57">
        <f>'9月'!AA24</f>
        <v>24.5</v>
      </c>
      <c r="K26" s="57">
        <f>'10月'!AA24</f>
        <v>17.2</v>
      </c>
      <c r="L26" s="57">
        <f>'11月'!AA24</f>
        <v>10.6</v>
      </c>
      <c r="M26" s="58">
        <f>'12月'!AA24</f>
        <v>9.5</v>
      </c>
    </row>
    <row r="27" spans="1:13" ht="16.5" customHeight="1">
      <c r="A27" s="55">
        <v>23</v>
      </c>
      <c r="B27" s="56">
        <f>'1月'!AA25</f>
        <v>10.9</v>
      </c>
      <c r="C27" s="57">
        <f>'2月'!AA25</f>
        <v>12.6</v>
      </c>
      <c r="D27" s="57">
        <f>'3月'!AA25</f>
        <v>7.8</v>
      </c>
      <c r="E27" s="57">
        <f>'4月'!AA25</f>
        <v>19.2</v>
      </c>
      <c r="F27" s="57">
        <f>'5月'!AA25</f>
        <v>23</v>
      </c>
      <c r="G27" s="57">
        <f>'6月'!AA25</f>
        <v>21.7</v>
      </c>
      <c r="H27" s="57">
        <f>'7月'!AA25</f>
        <v>27.5</v>
      </c>
      <c r="I27" s="57">
        <f>'8月'!AA25</f>
        <v>28.8</v>
      </c>
      <c r="J27" s="57">
        <f>'9月'!AA25</f>
        <v>31.1</v>
      </c>
      <c r="K27" s="57">
        <f>'10月'!AA25</f>
        <v>24</v>
      </c>
      <c r="L27" s="57">
        <f>'11月'!AA25</f>
        <v>14.4</v>
      </c>
      <c r="M27" s="58">
        <f>'12月'!AA25</f>
        <v>11.5</v>
      </c>
    </row>
    <row r="28" spans="1:13" ht="16.5" customHeight="1">
      <c r="A28" s="55">
        <v>24</v>
      </c>
      <c r="B28" s="56">
        <f>'1月'!AA26</f>
        <v>8.8</v>
      </c>
      <c r="C28" s="57">
        <f>'2月'!AA26</f>
        <v>11.2</v>
      </c>
      <c r="D28" s="57">
        <f>'3月'!AA26</f>
        <v>12.2</v>
      </c>
      <c r="E28" s="57">
        <f>'4月'!AA26</f>
        <v>20.9</v>
      </c>
      <c r="F28" s="57">
        <f>'5月'!AA26</f>
        <v>25.5</v>
      </c>
      <c r="G28" s="57">
        <f>'6月'!AA26</f>
        <v>20.6</v>
      </c>
      <c r="H28" s="57">
        <f>'7月'!AA26</f>
        <v>28.5</v>
      </c>
      <c r="I28" s="57">
        <f>'8月'!AA26</f>
        <v>30.7</v>
      </c>
      <c r="J28" s="57">
        <f>'9月'!AA26</f>
        <v>29</v>
      </c>
      <c r="K28" s="57">
        <f>'10月'!AA26</f>
        <v>19.1</v>
      </c>
      <c r="L28" s="57">
        <f>'11月'!AA26</f>
        <v>19.6</v>
      </c>
      <c r="M28" s="58">
        <f>'12月'!AA26</f>
        <v>11.8</v>
      </c>
    </row>
    <row r="29" spans="1:13" ht="16.5" customHeight="1">
      <c r="A29" s="55">
        <v>25</v>
      </c>
      <c r="B29" s="56">
        <f>'1月'!AA27</f>
        <v>8</v>
      </c>
      <c r="C29" s="57">
        <f>'2月'!AA27</f>
        <v>17.2</v>
      </c>
      <c r="D29" s="57">
        <f>'3月'!AA27</f>
        <v>11.7</v>
      </c>
      <c r="E29" s="57">
        <f>'4月'!AA27</f>
        <v>21</v>
      </c>
      <c r="F29" s="57">
        <f>'5月'!AA27</f>
        <v>27.4</v>
      </c>
      <c r="G29" s="57">
        <f>'6月'!AA27</f>
        <v>24.4</v>
      </c>
      <c r="H29" s="57">
        <f>'7月'!AA27</f>
        <v>29.2</v>
      </c>
      <c r="I29" s="57">
        <f>'8月'!AA27</f>
        <v>29.6</v>
      </c>
      <c r="J29" s="57">
        <f>'9月'!AA27</f>
        <v>25.9</v>
      </c>
      <c r="K29" s="57">
        <f>'10月'!AA27</f>
        <v>20.1</v>
      </c>
      <c r="L29" s="57">
        <f>'11月'!AA27</f>
        <v>21.4</v>
      </c>
      <c r="M29" s="58">
        <f>'12月'!AA27</f>
        <v>9</v>
      </c>
    </row>
    <row r="30" spans="1:13" ht="16.5" customHeight="1">
      <c r="A30" s="55">
        <v>26</v>
      </c>
      <c r="B30" s="56">
        <f>'1月'!AA28</f>
        <v>8</v>
      </c>
      <c r="C30" s="57">
        <f>'2月'!AA28</f>
        <v>10.4</v>
      </c>
      <c r="D30" s="57">
        <f>'3月'!AA28</f>
        <v>14.8</v>
      </c>
      <c r="E30" s="57">
        <f>'4月'!AA28</f>
        <v>13.3</v>
      </c>
      <c r="F30" s="57">
        <f>'5月'!AA28</f>
        <v>28.3</v>
      </c>
      <c r="G30" s="57">
        <f>'6月'!AA28</f>
        <v>26.8</v>
      </c>
      <c r="H30" s="57">
        <f>'7月'!AA28</f>
        <v>32.9</v>
      </c>
      <c r="I30" s="57">
        <f>'8月'!AA28</f>
        <v>26.4</v>
      </c>
      <c r="J30" s="57">
        <f>'9月'!AA28</f>
        <v>22.7</v>
      </c>
      <c r="K30" s="57">
        <f>'10月'!AA28</f>
        <v>24.4</v>
      </c>
      <c r="L30" s="57">
        <f>'11月'!AA28</f>
        <v>10.1</v>
      </c>
      <c r="M30" s="58">
        <f>'12月'!AA28</f>
        <v>12</v>
      </c>
    </row>
    <row r="31" spans="1:13" ht="16.5" customHeight="1">
      <c r="A31" s="55">
        <v>27</v>
      </c>
      <c r="B31" s="56">
        <f>'1月'!AA29</f>
        <v>9.9</v>
      </c>
      <c r="C31" s="57">
        <f>'2月'!AA29</f>
        <v>9.5</v>
      </c>
      <c r="D31" s="57">
        <f>'3月'!AA29</f>
        <v>18.7</v>
      </c>
      <c r="E31" s="57">
        <f>'4月'!AA29</f>
        <v>10.1</v>
      </c>
      <c r="F31" s="57">
        <f>'5月'!AA29</f>
        <v>29.1</v>
      </c>
      <c r="G31" s="57">
        <f>'6月'!AA29</f>
        <v>29.8</v>
      </c>
      <c r="H31" s="57">
        <f>'7月'!AA29</f>
        <v>31.6</v>
      </c>
      <c r="I31" s="57">
        <f>'8月'!AA29</f>
        <v>27.4</v>
      </c>
      <c r="J31" s="57">
        <f>'9月'!AA29</f>
        <v>24.1</v>
      </c>
      <c r="K31" s="57">
        <f>'10月'!AA29</f>
        <v>18.5</v>
      </c>
      <c r="L31" s="57">
        <f>'11月'!AA29</f>
        <v>12</v>
      </c>
      <c r="M31" s="58">
        <f>'12月'!AA29</f>
        <v>14.2</v>
      </c>
    </row>
    <row r="32" spans="1:13" ht="16.5" customHeight="1">
      <c r="A32" s="55">
        <v>28</v>
      </c>
      <c r="B32" s="56">
        <f>'1月'!AA30</f>
        <v>10.8</v>
      </c>
      <c r="C32" s="57">
        <f>'2月'!AA30</f>
        <v>11.2</v>
      </c>
      <c r="D32" s="57">
        <f>'3月'!AA30</f>
        <v>16.3</v>
      </c>
      <c r="E32" s="57">
        <f>'4月'!AA30</f>
        <v>14.3</v>
      </c>
      <c r="F32" s="57">
        <f>'5月'!AA30</f>
        <v>28.6</v>
      </c>
      <c r="G32" s="57">
        <f>'6月'!AA30</f>
        <v>28.3</v>
      </c>
      <c r="H32" s="57">
        <f>'7月'!AA30</f>
        <v>32.1</v>
      </c>
      <c r="I32" s="57">
        <f>'8月'!AA30</f>
        <v>27.9</v>
      </c>
      <c r="J32" s="57">
        <f>'9月'!AA30</f>
        <v>25.9</v>
      </c>
      <c r="K32" s="57">
        <f>'10月'!AA30</f>
        <v>18.3</v>
      </c>
      <c r="L32" s="57">
        <f>'11月'!AA30</f>
        <v>11.7</v>
      </c>
      <c r="M32" s="58">
        <f>'12月'!AA30</f>
        <v>10</v>
      </c>
    </row>
    <row r="33" spans="1:13" ht="16.5" customHeight="1">
      <c r="A33" s="55">
        <v>29</v>
      </c>
      <c r="B33" s="56">
        <f>'1月'!AA31</f>
        <v>9.3</v>
      </c>
      <c r="C33" s="57"/>
      <c r="D33" s="57">
        <f>'3月'!AA31</f>
        <v>7.3</v>
      </c>
      <c r="E33" s="57">
        <f>'4月'!AA31</f>
        <v>16.4</v>
      </c>
      <c r="F33" s="57">
        <f>'5月'!AA31</f>
        <v>21.2</v>
      </c>
      <c r="G33" s="57">
        <f>'6月'!AA31</f>
        <v>20.6</v>
      </c>
      <c r="H33" s="57">
        <f>'7月'!AA31</f>
        <v>31.8</v>
      </c>
      <c r="I33" s="57">
        <f>'8月'!AA31</f>
        <v>30.4</v>
      </c>
      <c r="J33" s="57">
        <f>'9月'!AA31</f>
        <v>27.3</v>
      </c>
      <c r="K33" s="57">
        <f>'10月'!AA31</f>
        <v>15.9</v>
      </c>
      <c r="L33" s="57">
        <f>'11月'!AA31</f>
        <v>9.5</v>
      </c>
      <c r="M33" s="58">
        <f>'12月'!AA31</f>
        <v>9.3</v>
      </c>
    </row>
    <row r="34" spans="1:13" ht="16.5" customHeight="1">
      <c r="A34" s="55">
        <v>30</v>
      </c>
      <c r="B34" s="56">
        <f>'1月'!AA32</f>
        <v>10.1</v>
      </c>
      <c r="C34" s="57"/>
      <c r="D34" s="57">
        <f>'3月'!AA32</f>
        <v>8.2</v>
      </c>
      <c r="E34" s="57">
        <f>'4月'!AA32</f>
        <v>15.5</v>
      </c>
      <c r="F34" s="57">
        <f>'5月'!AA32</f>
        <v>23.4</v>
      </c>
      <c r="G34" s="57">
        <f>'6月'!AA32</f>
        <v>23.9</v>
      </c>
      <c r="H34" s="57">
        <f>'7月'!AA32</f>
        <v>33.2</v>
      </c>
      <c r="I34" s="57">
        <f>'8月'!AA32</f>
        <v>27.4</v>
      </c>
      <c r="J34" s="57">
        <f>'9月'!AA32</f>
        <v>26.1</v>
      </c>
      <c r="K34" s="57">
        <f>'10月'!AA32</f>
        <v>20.3</v>
      </c>
      <c r="L34" s="57">
        <f>'11月'!AA32</f>
        <v>11.9</v>
      </c>
      <c r="M34" s="58">
        <f>'12月'!AA32</f>
        <v>11.4</v>
      </c>
    </row>
    <row r="35" spans="1:14" ht="16.5" customHeight="1">
      <c r="A35" s="63">
        <v>31</v>
      </c>
      <c r="B35" s="64">
        <f>'1月'!AA33</f>
        <v>13</v>
      </c>
      <c r="C35" s="65"/>
      <c r="D35" s="65">
        <f>'3月'!AA33</f>
        <v>10.3</v>
      </c>
      <c r="E35" s="65"/>
      <c r="F35" s="65">
        <f>'5月'!AA33</f>
        <v>22</v>
      </c>
      <c r="G35" s="65"/>
      <c r="H35" s="65">
        <f>'7月'!AA33</f>
        <v>33.6</v>
      </c>
      <c r="I35" s="65">
        <f>'8月'!AA33</f>
        <v>29.6</v>
      </c>
      <c r="J35" s="65"/>
      <c r="K35" s="65">
        <f>'10月'!AA33</f>
        <v>19.9</v>
      </c>
      <c r="L35" s="65"/>
      <c r="M35" s="66">
        <f>'12月'!AA33</f>
        <v>19.2</v>
      </c>
      <c r="N35" s="67"/>
    </row>
    <row r="36" spans="1:14" ht="16.5" customHeight="1">
      <c r="A36" s="184" t="s">
        <v>9</v>
      </c>
      <c r="B36" s="139">
        <f>AVERAGE(B5:B35)</f>
        <v>10.122580645161293</v>
      </c>
      <c r="C36" s="140">
        <f aca="true" t="shared" si="0" ref="C36:M36">AVERAGE(C5:C35)</f>
        <v>10.778571428571425</v>
      </c>
      <c r="D36" s="140">
        <f t="shared" si="0"/>
        <v>13.170967741935485</v>
      </c>
      <c r="E36" s="140">
        <f t="shared" si="0"/>
        <v>15.879999999999999</v>
      </c>
      <c r="F36" s="140">
        <f t="shared" si="0"/>
        <v>21.74516129032258</v>
      </c>
      <c r="G36" s="140">
        <f t="shared" si="0"/>
        <v>23.44333333333333</v>
      </c>
      <c r="H36" s="140">
        <f t="shared" si="0"/>
        <v>26.138709677419353</v>
      </c>
      <c r="I36" s="140">
        <f t="shared" si="0"/>
        <v>29.941935483870967</v>
      </c>
      <c r="J36" s="140">
        <f t="shared" si="0"/>
        <v>27.06666666666667</v>
      </c>
      <c r="K36" s="140">
        <f t="shared" si="0"/>
        <v>21.63870967741935</v>
      </c>
      <c r="L36" s="140">
        <f t="shared" si="0"/>
        <v>16.87666666666667</v>
      </c>
      <c r="M36" s="141">
        <f t="shared" si="0"/>
        <v>12.80322580645161</v>
      </c>
      <c r="N36" s="67"/>
    </row>
    <row r="37" spans="1:14" ht="16.5" customHeight="1">
      <c r="A37" s="185" t="s">
        <v>48</v>
      </c>
      <c r="B37" s="181">
        <f>MAX(B5:B35)</f>
        <v>13.6</v>
      </c>
      <c r="C37" s="182">
        <f aca="true" t="shared" si="1" ref="C37:M37">MAX(C5:C35)</f>
        <v>18.3</v>
      </c>
      <c r="D37" s="182">
        <f t="shared" si="1"/>
        <v>22.3</v>
      </c>
      <c r="E37" s="182">
        <f t="shared" si="1"/>
        <v>21.3</v>
      </c>
      <c r="F37" s="182">
        <f t="shared" si="1"/>
        <v>29.1</v>
      </c>
      <c r="G37" s="182">
        <f t="shared" si="1"/>
        <v>29.8</v>
      </c>
      <c r="H37" s="182">
        <f t="shared" si="1"/>
        <v>33.6</v>
      </c>
      <c r="I37" s="182">
        <f t="shared" si="1"/>
        <v>34.7</v>
      </c>
      <c r="J37" s="182">
        <f t="shared" si="1"/>
        <v>32.6</v>
      </c>
      <c r="K37" s="182">
        <f t="shared" si="1"/>
        <v>28.8</v>
      </c>
      <c r="L37" s="182">
        <f t="shared" si="1"/>
        <v>25</v>
      </c>
      <c r="M37" s="183">
        <f t="shared" si="1"/>
        <v>19.2</v>
      </c>
      <c r="N37" s="67"/>
    </row>
    <row r="38" spans="1:14" ht="16.5" customHeight="1">
      <c r="A38" s="186" t="s">
        <v>35</v>
      </c>
      <c r="B38" s="52">
        <f>AVERAGE(B5:B14)</f>
        <v>10.150000000000002</v>
      </c>
      <c r="C38" s="53">
        <f aca="true" t="shared" si="2" ref="C38:M38">AVERAGE(C5:C14)</f>
        <v>10.289999999999997</v>
      </c>
      <c r="D38" s="53">
        <f t="shared" si="2"/>
        <v>12.43</v>
      </c>
      <c r="E38" s="53">
        <f t="shared" si="2"/>
        <v>14.34</v>
      </c>
      <c r="F38" s="53">
        <f t="shared" si="2"/>
        <v>20.95</v>
      </c>
      <c r="G38" s="53">
        <f t="shared" si="2"/>
        <v>22.490000000000002</v>
      </c>
      <c r="H38" s="53">
        <f t="shared" si="2"/>
        <v>23.269999999999996</v>
      </c>
      <c r="I38" s="53">
        <f t="shared" si="2"/>
        <v>31.880000000000003</v>
      </c>
      <c r="J38" s="53">
        <f t="shared" si="2"/>
        <v>29</v>
      </c>
      <c r="K38" s="53">
        <f t="shared" si="2"/>
        <v>24.179999999999996</v>
      </c>
      <c r="L38" s="53">
        <f t="shared" si="2"/>
        <v>18.89</v>
      </c>
      <c r="M38" s="54">
        <f t="shared" si="2"/>
        <v>13.219999999999999</v>
      </c>
      <c r="N38" s="67"/>
    </row>
    <row r="39" spans="1:13" ht="16.5" customHeight="1">
      <c r="A39" s="187" t="s">
        <v>36</v>
      </c>
      <c r="B39" s="56">
        <f>AVERAGE(B15:B24)</f>
        <v>10.399999999999999</v>
      </c>
      <c r="C39" s="57">
        <f aca="true" t="shared" si="3" ref="C39:M39">AVERAGE(C15:C24)</f>
        <v>9.9</v>
      </c>
      <c r="D39" s="57">
        <f t="shared" si="3"/>
        <v>13.36</v>
      </c>
      <c r="E39" s="57">
        <f t="shared" si="3"/>
        <v>16.71</v>
      </c>
      <c r="F39" s="57">
        <f t="shared" si="3"/>
        <v>19.75</v>
      </c>
      <c r="G39" s="57">
        <f t="shared" si="3"/>
        <v>23.630000000000003</v>
      </c>
      <c r="H39" s="57">
        <f t="shared" si="3"/>
        <v>25.129999999999995</v>
      </c>
      <c r="I39" s="57">
        <f t="shared" si="3"/>
        <v>29.660000000000004</v>
      </c>
      <c r="J39" s="57">
        <f t="shared" si="3"/>
        <v>26.24</v>
      </c>
      <c r="K39" s="57">
        <f t="shared" si="3"/>
        <v>21.25</v>
      </c>
      <c r="L39" s="57">
        <f t="shared" si="3"/>
        <v>18.04</v>
      </c>
      <c r="M39" s="58">
        <f t="shared" si="3"/>
        <v>13.900000000000002</v>
      </c>
    </row>
    <row r="40" spans="1:13" ht="16.5" customHeight="1">
      <c r="A40" s="188" t="s">
        <v>37</v>
      </c>
      <c r="B40" s="60">
        <f>AVERAGE(B25:B35)</f>
        <v>9.845454545454546</v>
      </c>
      <c r="C40" s="61">
        <f aca="true" t="shared" si="4" ref="C40:M40">AVERAGE(C25:C35)</f>
        <v>12.4875</v>
      </c>
      <c r="D40" s="61">
        <f t="shared" si="4"/>
        <v>13.672727272727274</v>
      </c>
      <c r="E40" s="61">
        <f t="shared" si="4"/>
        <v>16.59</v>
      </c>
      <c r="F40" s="61">
        <f t="shared" si="4"/>
        <v>24.281818181818185</v>
      </c>
      <c r="G40" s="61">
        <f t="shared" si="4"/>
        <v>24.210000000000004</v>
      </c>
      <c r="H40" s="61">
        <f t="shared" si="4"/>
        <v>29.663636363636364</v>
      </c>
      <c r="I40" s="61">
        <f t="shared" si="4"/>
        <v>28.43636363636364</v>
      </c>
      <c r="J40" s="61">
        <f t="shared" si="4"/>
        <v>25.96</v>
      </c>
      <c r="K40" s="61">
        <f t="shared" si="4"/>
        <v>19.681818181818183</v>
      </c>
      <c r="L40" s="61">
        <f t="shared" si="4"/>
        <v>13.7</v>
      </c>
      <c r="M40" s="62">
        <f t="shared" si="4"/>
        <v>11.427272727272728</v>
      </c>
    </row>
    <row r="41" spans="1:13" ht="16.5" customHeight="1">
      <c r="A41" s="189" t="s">
        <v>40</v>
      </c>
      <c r="B41" s="68">
        <f>DCOUNTA($A3:$M35,2,B45:B46)</f>
        <v>0</v>
      </c>
      <c r="C41" s="69">
        <f>DCOUNTA($A3:$M35,3,C45:C46)</f>
        <v>0</v>
      </c>
      <c r="D41" s="69">
        <f>DCOUNTA($A3:$M35,4,D45:D46)</f>
        <v>0</v>
      </c>
      <c r="E41" s="69">
        <f>DCOUNTA($A3:$M35,5,E45:E46)</f>
        <v>0</v>
      </c>
      <c r="F41" s="69">
        <f>DCOUNTA($A3:$M35,6,F45:F46)</f>
        <v>0</v>
      </c>
      <c r="G41" s="69">
        <f>DCOUNTA($A3:$M35,7,G45:G46)</f>
        <v>0</v>
      </c>
      <c r="H41" s="69">
        <f>DCOUNTA($A3:$M35,8,H45:H46)</f>
        <v>0</v>
      </c>
      <c r="I41" s="69">
        <f>DCOUNTA($A3:$M35,9,I45:I46)</f>
        <v>0</v>
      </c>
      <c r="J41" s="69">
        <f>DCOUNTA($A3:$M35,10,J45:J46)</f>
        <v>0</v>
      </c>
      <c r="K41" s="69">
        <f>DCOUNTA($A3:$M35,11,K45:K46)</f>
        <v>0</v>
      </c>
      <c r="L41" s="69">
        <f>DCOUNTA($A3:$M35,12,L45:L46)</f>
        <v>0</v>
      </c>
      <c r="M41" s="70">
        <f>DCOUNTA($A3:$M35,13,M45:M46)</f>
        <v>0</v>
      </c>
    </row>
    <row r="42" spans="1:13" ht="16.5" customHeight="1">
      <c r="A42" s="190" t="s">
        <v>41</v>
      </c>
      <c r="B42" s="71">
        <f>DCOUNTA($A3:$M35,2,B48:B49)</f>
        <v>0</v>
      </c>
      <c r="C42" s="72">
        <f>DCOUNTA($A3:$M35,3,C48:C49)</f>
        <v>0</v>
      </c>
      <c r="D42" s="72">
        <f>DCOUNTA($A3:$M35,4,D48:D49)</f>
        <v>0</v>
      </c>
      <c r="E42" s="72">
        <f>DCOUNTA($A3:$M35,5,E48:E49)</f>
        <v>0</v>
      </c>
      <c r="F42" s="72">
        <f>DCOUNTA($A3:$M35,6,F48:F49)</f>
        <v>5</v>
      </c>
      <c r="G42" s="72">
        <f>DCOUNTA($A3:$M35,7,G48:G49)</f>
        <v>8</v>
      </c>
      <c r="H42" s="72">
        <f>DCOUNTA($A3:$M35,8,H48:H49)</f>
        <v>16</v>
      </c>
      <c r="I42" s="72">
        <f>DCOUNTA($A3:$M35,9,I48:I49)</f>
        <v>31</v>
      </c>
      <c r="J42" s="72">
        <f>DCOUNTA($A3:$M35,10,J48:J49)</f>
        <v>24</v>
      </c>
      <c r="K42" s="72">
        <f>DCOUNTA($A3:$M35,11,K48:K49)</f>
        <v>5</v>
      </c>
      <c r="L42" s="72">
        <f>DCOUNTA($A3:$M35,12,L48:L49)</f>
        <v>1</v>
      </c>
      <c r="M42" s="73">
        <f>DCOUNTA($A3:$M35,13,M48:M49)</f>
        <v>0</v>
      </c>
    </row>
    <row r="43" spans="1:13" ht="16.5" customHeight="1">
      <c r="A43" s="188" t="s">
        <v>42</v>
      </c>
      <c r="B43" s="74">
        <f>DCOUNTA($A3:$M35,2,B51:B52)</f>
        <v>0</v>
      </c>
      <c r="C43" s="75">
        <f>DCOUNTA($A3:$M35,3,C51:C52)</f>
        <v>0</v>
      </c>
      <c r="D43" s="75">
        <f>DCOUNTA($A3:$M35,4,D51:D52)</f>
        <v>0</v>
      </c>
      <c r="E43" s="75">
        <f>DCOUNTA($A3:$M35,5,E51:E52)</f>
        <v>0</v>
      </c>
      <c r="F43" s="75">
        <f>DCOUNTA($A3:$M35,6,F51:F52)</f>
        <v>0</v>
      </c>
      <c r="G43" s="75">
        <f>DCOUNTA($A3:$M35,7,G51:G52)</f>
        <v>0</v>
      </c>
      <c r="H43" s="75">
        <f>DCOUNTA($A3:$M35,8,H51:H52)</f>
        <v>7</v>
      </c>
      <c r="I43" s="75">
        <f>DCOUNTA($A3:$M35,9,I51:I52)</f>
        <v>16</v>
      </c>
      <c r="J43" s="75">
        <f>DCOUNTA($A3:$M35,10,J51:J52)</f>
        <v>5</v>
      </c>
      <c r="K43" s="75">
        <f>DCOUNTA($A3:$M35,11,K51:K52)</f>
        <v>0</v>
      </c>
      <c r="L43" s="75">
        <f>DCOUNTA($A3:$M35,12,L51:L52)</f>
        <v>0</v>
      </c>
      <c r="M43" s="76">
        <f>DCOUNTA($A3:$M35,13,M51:M52)</f>
        <v>0</v>
      </c>
    </row>
    <row r="44" spans="1:13" ht="16.5" customHeight="1">
      <c r="A44" s="191" t="s">
        <v>38</v>
      </c>
      <c r="B44" s="142">
        <v>9.441182795698925</v>
      </c>
      <c r="C44" s="143">
        <v>9.367163382594418</v>
      </c>
      <c r="D44" s="143">
        <v>11.721827956989245</v>
      </c>
      <c r="E44" s="143">
        <v>16.56644444444445</v>
      </c>
      <c r="F44" s="143">
        <v>20.150860215053765</v>
      </c>
      <c r="G44" s="143">
        <v>22.742444444444445</v>
      </c>
      <c r="H44" s="143">
        <v>26.67612903225806</v>
      </c>
      <c r="I44" s="143">
        <v>28.693462365591397</v>
      </c>
      <c r="J44" s="143">
        <v>25.47155555555556</v>
      </c>
      <c r="K44" s="143">
        <v>20.849032258064522</v>
      </c>
      <c r="L44" s="143">
        <v>16.438555555555556</v>
      </c>
      <c r="M44" s="144">
        <v>11.990860215053766</v>
      </c>
    </row>
    <row r="45" spans="1:13" ht="12">
      <c r="A45" s="37" t="s">
        <v>43</v>
      </c>
      <c r="B45" s="77" t="s">
        <v>22</v>
      </c>
      <c r="C45" s="77" t="s">
        <v>23</v>
      </c>
      <c r="D45" s="77" t="s">
        <v>24</v>
      </c>
      <c r="E45" s="77" t="s">
        <v>25</v>
      </c>
      <c r="F45" s="77" t="s">
        <v>26</v>
      </c>
      <c r="G45" s="77" t="s">
        <v>27</v>
      </c>
      <c r="H45" s="77" t="s">
        <v>28</v>
      </c>
      <c r="I45" s="77" t="s">
        <v>29</v>
      </c>
      <c r="J45" s="77" t="s">
        <v>30</v>
      </c>
      <c r="K45" s="77" t="s">
        <v>31</v>
      </c>
      <c r="L45" s="77" t="s">
        <v>32</v>
      </c>
      <c r="M45" s="77" t="s">
        <v>33</v>
      </c>
    </row>
    <row r="46" spans="2:13" ht="12">
      <c r="B46" s="38" t="s">
        <v>51</v>
      </c>
      <c r="C46" s="38" t="s">
        <v>50</v>
      </c>
      <c r="D46" s="38" t="s">
        <v>50</v>
      </c>
      <c r="E46" s="38" t="s">
        <v>50</v>
      </c>
      <c r="F46" s="38" t="s">
        <v>50</v>
      </c>
      <c r="G46" s="38" t="s">
        <v>50</v>
      </c>
      <c r="H46" s="38" t="s">
        <v>50</v>
      </c>
      <c r="I46" s="38" t="s">
        <v>50</v>
      </c>
      <c r="J46" s="38" t="s">
        <v>50</v>
      </c>
      <c r="K46" s="38" t="s">
        <v>50</v>
      </c>
      <c r="L46" s="38" t="s">
        <v>50</v>
      </c>
      <c r="M46" s="38" t="s">
        <v>50</v>
      </c>
    </row>
    <row r="48" spans="1:13" ht="12">
      <c r="A48" s="37" t="s">
        <v>44</v>
      </c>
      <c r="B48" s="77" t="s">
        <v>22</v>
      </c>
      <c r="C48" s="77" t="s">
        <v>23</v>
      </c>
      <c r="D48" s="77" t="s">
        <v>24</v>
      </c>
      <c r="E48" s="77" t="s">
        <v>25</v>
      </c>
      <c r="F48" s="77" t="s">
        <v>26</v>
      </c>
      <c r="G48" s="77" t="s">
        <v>27</v>
      </c>
      <c r="H48" s="77" t="s">
        <v>28</v>
      </c>
      <c r="I48" s="77" t="s">
        <v>29</v>
      </c>
      <c r="J48" s="77" t="s">
        <v>30</v>
      </c>
      <c r="K48" s="77" t="s">
        <v>31</v>
      </c>
      <c r="L48" s="77" t="s">
        <v>32</v>
      </c>
      <c r="M48" s="77" t="s">
        <v>33</v>
      </c>
    </row>
    <row r="49" spans="2:13" ht="12">
      <c r="B49" s="38" t="s">
        <v>53</v>
      </c>
      <c r="C49" s="38" t="s">
        <v>52</v>
      </c>
      <c r="D49" s="38" t="s">
        <v>52</v>
      </c>
      <c r="E49" s="38" t="s">
        <v>52</v>
      </c>
      <c r="F49" s="38" t="s">
        <v>52</v>
      </c>
      <c r="G49" s="38" t="s">
        <v>52</v>
      </c>
      <c r="H49" s="38" t="s">
        <v>52</v>
      </c>
      <c r="I49" s="38" t="s">
        <v>52</v>
      </c>
      <c r="J49" s="38" t="s">
        <v>52</v>
      </c>
      <c r="K49" s="38" t="s">
        <v>52</v>
      </c>
      <c r="L49" s="38" t="s">
        <v>52</v>
      </c>
      <c r="M49" s="38" t="s">
        <v>52</v>
      </c>
    </row>
    <row r="51" spans="1:13" ht="12">
      <c r="A51" s="37" t="s">
        <v>45</v>
      </c>
      <c r="B51" s="77" t="s">
        <v>22</v>
      </c>
      <c r="C51" s="77" t="s">
        <v>23</v>
      </c>
      <c r="D51" s="77" t="s">
        <v>24</v>
      </c>
      <c r="E51" s="77" t="s">
        <v>25</v>
      </c>
      <c r="F51" s="77" t="s">
        <v>26</v>
      </c>
      <c r="G51" s="77" t="s">
        <v>27</v>
      </c>
      <c r="H51" s="77" t="s">
        <v>28</v>
      </c>
      <c r="I51" s="77" t="s">
        <v>29</v>
      </c>
      <c r="J51" s="77" t="s">
        <v>30</v>
      </c>
      <c r="K51" s="77" t="s">
        <v>31</v>
      </c>
      <c r="L51" s="77" t="s">
        <v>32</v>
      </c>
      <c r="M51" s="77" t="s">
        <v>33</v>
      </c>
    </row>
    <row r="52" spans="2:13" ht="12">
      <c r="B52" s="38" t="s">
        <v>55</v>
      </c>
      <c r="C52" s="38" t="s">
        <v>54</v>
      </c>
      <c r="D52" s="38" t="s">
        <v>54</v>
      </c>
      <c r="E52" s="38" t="s">
        <v>54</v>
      </c>
      <c r="F52" s="38" t="s">
        <v>54</v>
      </c>
      <c r="G52" s="38" t="s">
        <v>54</v>
      </c>
      <c r="H52" s="38" t="s">
        <v>54</v>
      </c>
      <c r="I52" s="38" t="s">
        <v>54</v>
      </c>
      <c r="J52" s="38" t="s">
        <v>54</v>
      </c>
      <c r="K52" s="38" t="s">
        <v>54</v>
      </c>
      <c r="L52" s="38" t="s">
        <v>54</v>
      </c>
      <c r="M52" s="38" t="s">
        <v>54</v>
      </c>
    </row>
    <row r="56" ht="12">
      <c r="A56" s="37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M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75390625" defaultRowHeight="12.75"/>
  <cols>
    <col min="1" max="1" width="10.75390625" style="80" customWidth="1"/>
    <col min="2" max="13" width="7.25390625" style="80" customWidth="1"/>
    <col min="14" max="16384" width="6.75390625" style="80" customWidth="1"/>
  </cols>
  <sheetData>
    <row r="1" spans="1:13" ht="24.75" customHeight="1">
      <c r="A1" s="78" t="s">
        <v>47</v>
      </c>
      <c r="B1" s="79"/>
      <c r="C1" s="79"/>
      <c r="D1" s="79"/>
      <c r="E1" s="79"/>
      <c r="F1" s="79"/>
      <c r="G1" s="79"/>
      <c r="H1" s="79"/>
      <c r="I1" s="126">
        <f>'1月'!Z1</f>
        <v>2019</v>
      </c>
      <c r="J1" s="125" t="s">
        <v>1</v>
      </c>
      <c r="K1" s="246" t="s">
        <v>527</v>
      </c>
      <c r="L1" s="79"/>
      <c r="M1" s="79"/>
    </row>
    <row r="2" spans="1:13" ht="18" customHeight="1">
      <c r="A2" s="81" t="s">
        <v>2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18" customHeight="1">
      <c r="A3" s="85"/>
      <c r="B3" s="86" t="s">
        <v>22</v>
      </c>
      <c r="C3" s="87" t="s">
        <v>23</v>
      </c>
      <c r="D3" s="87" t="s">
        <v>24</v>
      </c>
      <c r="E3" s="87" t="s">
        <v>25</v>
      </c>
      <c r="F3" s="87" t="s">
        <v>26</v>
      </c>
      <c r="G3" s="87" t="s">
        <v>27</v>
      </c>
      <c r="H3" s="87" t="s">
        <v>28</v>
      </c>
      <c r="I3" s="87" t="s">
        <v>29</v>
      </c>
      <c r="J3" s="87" t="s">
        <v>30</v>
      </c>
      <c r="K3" s="87" t="s">
        <v>31</v>
      </c>
      <c r="L3" s="87" t="s">
        <v>32</v>
      </c>
      <c r="M3" s="88" t="s">
        <v>33</v>
      </c>
    </row>
    <row r="4" spans="1:13" ht="18" customHeight="1">
      <c r="A4" s="89" t="s">
        <v>34</v>
      </c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18" customHeight="1">
      <c r="A5" s="93">
        <v>1</v>
      </c>
      <c r="B5" s="94">
        <f>'1月'!AD3</f>
        <v>-0.7</v>
      </c>
      <c r="C5" s="95">
        <f>'2月'!AD3</f>
        <v>-1.9</v>
      </c>
      <c r="D5" s="95">
        <f>'3月'!AD3</f>
        <v>5.9</v>
      </c>
      <c r="E5" s="95">
        <f>'4月'!AD3</f>
        <v>4.9</v>
      </c>
      <c r="F5" s="95">
        <f>'5月'!AD3</f>
        <v>14.1</v>
      </c>
      <c r="G5" s="95">
        <f>'6月'!AD3</f>
        <v>15.4</v>
      </c>
      <c r="H5" s="95">
        <f>'7月'!AD3</f>
        <v>19.8</v>
      </c>
      <c r="I5" s="95">
        <f>'8月'!AD3</f>
        <v>25.5</v>
      </c>
      <c r="J5" s="95">
        <f>'9月'!AD3</f>
        <v>22.9</v>
      </c>
      <c r="K5" s="95">
        <f>'10月'!AD3</f>
        <v>18.4</v>
      </c>
      <c r="L5" s="95">
        <f>'11月'!AD3</f>
        <v>10.7</v>
      </c>
      <c r="M5" s="96">
        <f>'12月'!AD3</f>
        <v>2.5</v>
      </c>
    </row>
    <row r="6" spans="1:13" ht="18" customHeight="1">
      <c r="A6" s="97">
        <v>2</v>
      </c>
      <c r="B6" s="98">
        <f>'1月'!AD4</f>
        <v>2.2</v>
      </c>
      <c r="C6" s="99">
        <f>'2月'!AD4</f>
        <v>-2.2</v>
      </c>
      <c r="D6" s="99">
        <f>'3月'!AD4</f>
        <v>3</v>
      </c>
      <c r="E6" s="99">
        <f>'4月'!AD4</f>
        <v>0.4</v>
      </c>
      <c r="F6" s="99">
        <f>'5月'!AD4</f>
        <v>11.8</v>
      </c>
      <c r="G6" s="99">
        <f>'6月'!AD4</f>
        <v>17.7</v>
      </c>
      <c r="H6" s="99">
        <f>'7月'!AD4</f>
        <v>20.6</v>
      </c>
      <c r="I6" s="99">
        <f>'8月'!AD4</f>
        <v>24.9</v>
      </c>
      <c r="J6" s="99">
        <f>'9月'!AD4</f>
        <v>21.9</v>
      </c>
      <c r="K6" s="99">
        <f>'10月'!AD4</f>
        <v>16.6</v>
      </c>
      <c r="L6" s="99">
        <f>'11月'!AD4</f>
        <v>8</v>
      </c>
      <c r="M6" s="100">
        <f>'12月'!AD4</f>
        <v>11.2</v>
      </c>
    </row>
    <row r="7" spans="1:13" ht="18" customHeight="1">
      <c r="A7" s="97">
        <v>3</v>
      </c>
      <c r="B7" s="98">
        <f>'1月'!AD5</f>
        <v>-1.4</v>
      </c>
      <c r="C7" s="99">
        <f>'2月'!AD5</f>
        <v>4.4</v>
      </c>
      <c r="D7" s="99">
        <f>'3月'!AD5</f>
        <v>3.3</v>
      </c>
      <c r="E7" s="99">
        <f>'4月'!AD5</f>
        <v>-0.4</v>
      </c>
      <c r="F7" s="99">
        <f>'5月'!AD5</f>
        <v>10.3</v>
      </c>
      <c r="G7" s="99">
        <f>'6月'!AD5</f>
        <v>17.4</v>
      </c>
      <c r="H7" s="99">
        <f>'7月'!AD5</f>
        <v>20.1</v>
      </c>
      <c r="I7" s="99">
        <f>'8月'!AD5</f>
        <v>25.3</v>
      </c>
      <c r="J7" s="99">
        <f>'9月'!AD5</f>
        <v>20.7</v>
      </c>
      <c r="K7" s="99">
        <f>'10月'!AD5</f>
        <v>17.8</v>
      </c>
      <c r="L7" s="99">
        <f>'11月'!AD5</f>
        <v>11.2</v>
      </c>
      <c r="M7" s="100">
        <f>'12月'!AD5</f>
        <v>5.9</v>
      </c>
    </row>
    <row r="8" spans="1:13" ht="18" customHeight="1">
      <c r="A8" s="97">
        <v>4</v>
      </c>
      <c r="B8" s="98">
        <f>'1月'!AD6</f>
        <v>-1.6</v>
      </c>
      <c r="C8" s="99">
        <f>'2月'!AD6</f>
        <v>4.3</v>
      </c>
      <c r="D8" s="99">
        <f>'3月'!AD6</f>
        <v>6.2</v>
      </c>
      <c r="E8" s="99">
        <f>'4月'!AD6</f>
        <v>3</v>
      </c>
      <c r="F8" s="99">
        <f>'5月'!AD6</f>
        <v>12</v>
      </c>
      <c r="G8" s="99">
        <f>'6月'!AD6</f>
        <v>16.6</v>
      </c>
      <c r="H8" s="99">
        <f>'7月'!AD6</f>
        <v>19.4</v>
      </c>
      <c r="I8" s="99">
        <f>'8月'!AD6</f>
        <v>24.5</v>
      </c>
      <c r="J8" s="99">
        <f>'9月'!AD6</f>
        <v>18.8</v>
      </c>
      <c r="K8" s="99">
        <f>'10月'!AD6</f>
        <v>20.3</v>
      </c>
      <c r="L8" s="99">
        <f>'11月'!AD6</f>
        <v>7.4</v>
      </c>
      <c r="M8" s="100">
        <f>'12月'!AD6</f>
        <v>3.9</v>
      </c>
    </row>
    <row r="9" spans="1:13" ht="18" customHeight="1">
      <c r="A9" s="97">
        <v>5</v>
      </c>
      <c r="B9" s="98">
        <f>'1月'!AD7</f>
        <v>1.7</v>
      </c>
      <c r="C9" s="99">
        <f>'2月'!AD7</f>
        <v>3.4</v>
      </c>
      <c r="D9" s="99">
        <f>'3月'!AD7</f>
        <v>5.8</v>
      </c>
      <c r="E9" s="99">
        <f>'4月'!AD7</f>
        <v>7.5</v>
      </c>
      <c r="F9" s="99">
        <f>'5月'!AD7</f>
        <v>11.8</v>
      </c>
      <c r="G9" s="99">
        <f>'6月'!AD7</f>
        <v>19.3</v>
      </c>
      <c r="H9" s="99">
        <f>'7月'!AD7</f>
        <v>18.8</v>
      </c>
      <c r="I9" s="99">
        <f>'8月'!AD7</f>
        <v>24.4</v>
      </c>
      <c r="J9" s="99">
        <f>'9月'!AD7</f>
        <v>21.6</v>
      </c>
      <c r="K9" s="99">
        <f>'10月'!AD7</f>
        <v>20.7</v>
      </c>
      <c r="L9" s="99">
        <f>'11月'!AD7</f>
        <v>7</v>
      </c>
      <c r="M9" s="100">
        <f>'12月'!AD7</f>
        <v>3.8</v>
      </c>
    </row>
    <row r="10" spans="1:13" ht="18" customHeight="1">
      <c r="A10" s="97">
        <v>6</v>
      </c>
      <c r="B10" s="98">
        <f>'1月'!AD8</f>
        <v>0.5</v>
      </c>
      <c r="C10" s="99">
        <f>'2月'!AD8</f>
        <v>4.5</v>
      </c>
      <c r="D10" s="99">
        <f>'3月'!AD8</f>
        <v>6.2</v>
      </c>
      <c r="E10" s="99">
        <f>'4月'!AD8</f>
        <v>10.6</v>
      </c>
      <c r="F10" s="99">
        <f>'5月'!AD8</f>
        <v>16</v>
      </c>
      <c r="G10" s="99">
        <f>'6月'!AD8</f>
        <v>17.4</v>
      </c>
      <c r="H10" s="99">
        <f>'7月'!AD8</f>
        <v>19.2</v>
      </c>
      <c r="I10" s="99">
        <f>'8月'!AD8</f>
        <v>26.5</v>
      </c>
      <c r="J10" s="99">
        <f>'9月'!AD8</f>
        <v>21.8</v>
      </c>
      <c r="K10" s="99">
        <f>'10月'!AD8</f>
        <v>17</v>
      </c>
      <c r="L10" s="99">
        <f>'11月'!AD8</f>
        <v>8.3</v>
      </c>
      <c r="M10" s="100">
        <f>'12月'!AD8</f>
        <v>3.1</v>
      </c>
    </row>
    <row r="11" spans="1:13" ht="18" customHeight="1">
      <c r="A11" s="97">
        <v>7</v>
      </c>
      <c r="B11" s="98">
        <f>'1月'!AD9</f>
        <v>-0.4</v>
      </c>
      <c r="C11" s="99">
        <f>'2月'!AD9</f>
        <v>3.9</v>
      </c>
      <c r="D11" s="99">
        <f>'3月'!AD9</f>
        <v>4.4</v>
      </c>
      <c r="E11" s="99">
        <f>'4月'!AD9</f>
        <v>9.9</v>
      </c>
      <c r="F11" s="99">
        <f>'5月'!AD9</f>
        <v>7.5</v>
      </c>
      <c r="G11" s="99">
        <f>'6月'!AD9</f>
        <v>16.5</v>
      </c>
      <c r="H11" s="99">
        <f>'7月'!AD9</f>
        <v>17.2</v>
      </c>
      <c r="I11" s="99">
        <f>'8月'!AD9</f>
        <v>24.8</v>
      </c>
      <c r="J11" s="99">
        <f>'9月'!AD9</f>
        <v>23</v>
      </c>
      <c r="K11" s="99">
        <f>'10月'!AD9</f>
        <v>16.1</v>
      </c>
      <c r="L11" s="99">
        <f>'11月'!AD9</f>
        <v>10.2</v>
      </c>
      <c r="M11" s="100">
        <f>'12月'!AD9</f>
        <v>3.2</v>
      </c>
    </row>
    <row r="12" spans="1:13" ht="18" customHeight="1">
      <c r="A12" s="97">
        <v>8</v>
      </c>
      <c r="B12" s="98">
        <f>'1月'!AD10</f>
        <v>0.1</v>
      </c>
      <c r="C12" s="99">
        <f>'2月'!AD10</f>
        <v>-0.7</v>
      </c>
      <c r="D12" s="99">
        <f>'3月'!AD10</f>
        <v>0.9</v>
      </c>
      <c r="E12" s="99">
        <f>'4月'!AD10</f>
        <v>4.5</v>
      </c>
      <c r="F12" s="99">
        <f>'5月'!AD10</f>
        <v>7.5</v>
      </c>
      <c r="G12" s="99">
        <f>'6月'!AD10</f>
        <v>15.5</v>
      </c>
      <c r="H12" s="99">
        <f>'7月'!AD10</f>
        <v>17.2</v>
      </c>
      <c r="I12" s="99">
        <f>'8月'!AD10</f>
        <v>25.3</v>
      </c>
      <c r="J12" s="99">
        <f>'9月'!AD10</f>
        <v>25.1</v>
      </c>
      <c r="K12" s="99">
        <f>'10月'!AD10</f>
        <v>17.8</v>
      </c>
      <c r="L12" s="99">
        <f>'11月'!AD10</f>
        <v>7.7</v>
      </c>
      <c r="M12" s="100">
        <f>'12月'!AD10</f>
        <v>2.1</v>
      </c>
    </row>
    <row r="13" spans="1:13" ht="18" customHeight="1">
      <c r="A13" s="97">
        <v>9</v>
      </c>
      <c r="B13" s="98">
        <f>'1月'!AD11</f>
        <v>-1.7</v>
      </c>
      <c r="C13" s="99">
        <f>'2月'!AD11</f>
        <v>-0.8</v>
      </c>
      <c r="D13" s="99">
        <f>'3月'!AD11</f>
        <v>0.8</v>
      </c>
      <c r="E13" s="99">
        <f>'4月'!AD11</f>
        <v>2.1</v>
      </c>
      <c r="F13" s="99">
        <f>'5月'!AD11</f>
        <v>12.5</v>
      </c>
      <c r="G13" s="99">
        <f>'6月'!AD11</f>
        <v>14.8</v>
      </c>
      <c r="H13" s="99">
        <f>'7月'!AD11</f>
        <v>17.4</v>
      </c>
      <c r="I13" s="99">
        <f>'8月'!AD11</f>
        <v>26.6</v>
      </c>
      <c r="J13" s="99">
        <f>'9月'!AD11</f>
        <v>24.3</v>
      </c>
      <c r="K13" s="99">
        <f>'10月'!AD11</f>
        <v>13.6</v>
      </c>
      <c r="L13" s="99">
        <f>'11月'!AD11</f>
        <v>6.1</v>
      </c>
      <c r="M13" s="100">
        <f>'12月'!AD11</f>
        <v>1.7</v>
      </c>
    </row>
    <row r="14" spans="1:13" ht="18" customHeight="1">
      <c r="A14" s="101">
        <v>10</v>
      </c>
      <c r="B14" s="102">
        <f>'1月'!AD12</f>
        <v>-1.7</v>
      </c>
      <c r="C14" s="103">
        <f>'2月'!AD12</f>
        <v>-2.6</v>
      </c>
      <c r="D14" s="103">
        <f>'3月'!AD12</f>
        <v>5.3</v>
      </c>
      <c r="E14" s="103">
        <f>'4月'!AD12</f>
        <v>2.7</v>
      </c>
      <c r="F14" s="103">
        <f>'5月'!AD12</f>
        <v>12.8</v>
      </c>
      <c r="G14" s="103">
        <f>'6月'!AD12</f>
        <v>15.2</v>
      </c>
      <c r="H14" s="103">
        <f>'7月'!AD12</f>
        <v>17</v>
      </c>
      <c r="I14" s="103">
        <f>'8月'!AD12</f>
        <v>24.9</v>
      </c>
      <c r="J14" s="103">
        <f>'9月'!AD12</f>
        <v>24.2</v>
      </c>
      <c r="K14" s="103">
        <f>'10月'!AD12</f>
        <v>13</v>
      </c>
      <c r="L14" s="103">
        <f>'11月'!AD12</f>
        <v>7.6</v>
      </c>
      <c r="M14" s="104">
        <f>'12月'!AD12</f>
        <v>7.9</v>
      </c>
    </row>
    <row r="15" spans="1:13" ht="18" customHeight="1">
      <c r="A15" s="93">
        <v>11</v>
      </c>
      <c r="B15" s="94">
        <f>'1月'!AD13</f>
        <v>1.6</v>
      </c>
      <c r="C15" s="95">
        <f>'2月'!AD13</f>
        <v>-1.6</v>
      </c>
      <c r="D15" s="95">
        <f>'3月'!AD13</f>
        <v>7.9</v>
      </c>
      <c r="E15" s="95">
        <f>'4月'!AD13</f>
        <v>4.2</v>
      </c>
      <c r="F15" s="95">
        <f>'5月'!AD13</f>
        <v>11.8</v>
      </c>
      <c r="G15" s="95">
        <f>'6月'!AD13</f>
        <v>14.1</v>
      </c>
      <c r="H15" s="95">
        <f>'7月'!AD13</f>
        <v>17.1</v>
      </c>
      <c r="I15" s="95">
        <f>'8月'!AD13</f>
        <v>23.8</v>
      </c>
      <c r="J15" s="95">
        <f>'9月'!AD13</f>
        <v>23.1</v>
      </c>
      <c r="K15" s="95">
        <f>'10月'!AD13</f>
        <v>18.6</v>
      </c>
      <c r="L15" s="95">
        <f>'11月'!AD13</f>
        <v>10.4</v>
      </c>
      <c r="M15" s="96">
        <f>'12月'!AD13</f>
        <v>9.8</v>
      </c>
    </row>
    <row r="16" spans="1:13" ht="18" customHeight="1">
      <c r="A16" s="97">
        <v>12</v>
      </c>
      <c r="B16" s="98">
        <f>'1月'!AD14</f>
        <v>-0.2</v>
      </c>
      <c r="C16" s="99">
        <f>'2月'!AD14</f>
        <v>1.1</v>
      </c>
      <c r="D16" s="99">
        <f>'3月'!AD14</f>
        <v>3.8</v>
      </c>
      <c r="E16" s="99">
        <f>'4月'!AD14</f>
        <v>2.8</v>
      </c>
      <c r="F16" s="99">
        <f>'5月'!AD14</f>
        <v>10.3</v>
      </c>
      <c r="G16" s="99">
        <f>'6月'!AD14</f>
        <v>14.5</v>
      </c>
      <c r="H16" s="99">
        <f>'7月'!AD14</f>
        <v>18.5</v>
      </c>
      <c r="I16" s="99">
        <f>'8月'!AD14</f>
        <v>23.4</v>
      </c>
      <c r="J16" s="99">
        <f>'9月'!AD14</f>
        <v>19.7</v>
      </c>
      <c r="K16" s="99">
        <f>'10月'!AD14</f>
        <v>20.6</v>
      </c>
      <c r="L16" s="99">
        <f>'11月'!AD14</f>
        <v>9.3</v>
      </c>
      <c r="M16" s="100">
        <f>'12月'!AD14</f>
        <v>4.9</v>
      </c>
    </row>
    <row r="17" spans="1:13" ht="18" customHeight="1">
      <c r="A17" s="97">
        <v>13</v>
      </c>
      <c r="B17" s="98">
        <f>'1月'!AD15</f>
        <v>3</v>
      </c>
      <c r="C17" s="99">
        <f>'2月'!AD15</f>
        <v>0.4</v>
      </c>
      <c r="D17" s="99">
        <f>'3月'!AD15</f>
        <v>3.9</v>
      </c>
      <c r="E17" s="99">
        <f>'4月'!AD15</f>
        <v>6.3</v>
      </c>
      <c r="F17" s="99">
        <f>'5月'!AD15</f>
        <v>10.4</v>
      </c>
      <c r="G17" s="99">
        <f>'6月'!AD15</f>
        <v>12.9</v>
      </c>
      <c r="H17" s="99">
        <f>'7月'!AD15</f>
        <v>19.4</v>
      </c>
      <c r="I17" s="99">
        <f>'8月'!AD15</f>
        <v>25.9</v>
      </c>
      <c r="J17" s="99">
        <f>'9月'!AD15</f>
        <v>18</v>
      </c>
      <c r="K17" s="99">
        <f>'10月'!AD15</f>
        <v>14.9</v>
      </c>
      <c r="L17" s="99">
        <f>'11月'!AD15</f>
        <v>8.3</v>
      </c>
      <c r="M17" s="100">
        <f>'12月'!AD15</f>
        <v>2.3</v>
      </c>
    </row>
    <row r="18" spans="1:13" ht="18" customHeight="1">
      <c r="A18" s="97">
        <v>14</v>
      </c>
      <c r="B18" s="98">
        <f>'1月'!AD16</f>
        <v>1.3</v>
      </c>
      <c r="C18" s="99">
        <f>'2月'!AD16</f>
        <v>0.7</v>
      </c>
      <c r="D18" s="99">
        <f>'3月'!AD16</f>
        <v>0.6</v>
      </c>
      <c r="E18" s="99">
        <f>'4月'!AD16</f>
        <v>8.8</v>
      </c>
      <c r="F18" s="99">
        <f>'5月'!AD16</f>
        <v>14.4</v>
      </c>
      <c r="G18" s="99">
        <f>'6月'!AD16</f>
        <v>17.2</v>
      </c>
      <c r="H18" s="99">
        <f>'7月'!AD16</f>
        <v>19.4</v>
      </c>
      <c r="I18" s="99">
        <f>'8月'!AD16</f>
        <v>25</v>
      </c>
      <c r="J18" s="99">
        <f>'9月'!AD16</f>
        <v>17.9</v>
      </c>
      <c r="K18" s="99">
        <f>'10月'!AD16</f>
        <v>15.7</v>
      </c>
      <c r="L18" s="99">
        <f>'11月'!AD16</f>
        <v>9.1</v>
      </c>
      <c r="M18" s="100">
        <f>'12月'!AD16</f>
        <v>4.5</v>
      </c>
    </row>
    <row r="19" spans="1:13" ht="18" customHeight="1">
      <c r="A19" s="97">
        <v>15</v>
      </c>
      <c r="B19" s="98">
        <f>'1月'!AD17</f>
        <v>0.5</v>
      </c>
      <c r="C19" s="99">
        <f>'2月'!AD17</f>
        <v>-2.2</v>
      </c>
      <c r="D19" s="99">
        <f>'3月'!AD17</f>
        <v>1</v>
      </c>
      <c r="E19" s="99">
        <f>'4月'!AD17</f>
        <v>10.6</v>
      </c>
      <c r="F19" s="99">
        <f>'5月'!AD17</f>
        <v>14.5</v>
      </c>
      <c r="G19" s="99">
        <f>'6月'!AD17</f>
        <v>15.4</v>
      </c>
      <c r="H19" s="99">
        <f>'7月'!AD17</f>
        <v>19.1</v>
      </c>
      <c r="I19" s="99">
        <f>'8月'!AD17</f>
        <v>25.8</v>
      </c>
      <c r="J19" s="99">
        <f>'9月'!AD17</f>
        <v>18.4</v>
      </c>
      <c r="K19" s="99">
        <f>'10月'!AD17</f>
        <v>14.2</v>
      </c>
      <c r="L19" s="99">
        <f>'11月'!AD17</f>
        <v>7</v>
      </c>
      <c r="M19" s="100">
        <f>'12月'!AD17</f>
        <v>2.6</v>
      </c>
    </row>
    <row r="20" spans="1:13" ht="18" customHeight="1">
      <c r="A20" s="97">
        <v>16</v>
      </c>
      <c r="B20" s="98">
        <f>'1月'!AD18</f>
        <v>2.7</v>
      </c>
      <c r="C20" s="99">
        <f>'2月'!AD18</f>
        <v>1.9</v>
      </c>
      <c r="D20" s="99">
        <f>'3月'!AD18</f>
        <v>4</v>
      </c>
      <c r="E20" s="99">
        <f>'4月'!AD18</f>
        <v>5.4</v>
      </c>
      <c r="F20" s="99">
        <f>'5月'!AD18</f>
        <v>13.6</v>
      </c>
      <c r="G20" s="99">
        <f>'6月'!AD18</f>
        <v>17.3</v>
      </c>
      <c r="H20" s="99">
        <f>'7月'!AD18</f>
        <v>18.8</v>
      </c>
      <c r="I20" s="99">
        <f>'8月'!AD18</f>
        <v>26</v>
      </c>
      <c r="J20" s="99">
        <f>'9月'!AD18</f>
        <v>21.7</v>
      </c>
      <c r="K20" s="99">
        <f>'10月'!AD18</f>
        <v>11.6</v>
      </c>
      <c r="L20" s="99">
        <f>'11月'!AD18</f>
        <v>7.5</v>
      </c>
      <c r="M20" s="100">
        <f>'12月'!AD18</f>
        <v>1</v>
      </c>
    </row>
    <row r="21" spans="1:13" ht="18" customHeight="1">
      <c r="A21" s="97">
        <v>17</v>
      </c>
      <c r="B21" s="98">
        <f>'1月'!AD19</f>
        <v>-0.6</v>
      </c>
      <c r="C21" s="99">
        <f>'2月'!AD19</f>
        <v>-0.6</v>
      </c>
      <c r="D21" s="99">
        <f>'3月'!AD19</f>
        <v>0.6</v>
      </c>
      <c r="E21" s="99">
        <f>'4月'!AD19</f>
        <v>9.5</v>
      </c>
      <c r="F21" s="99">
        <f>'5月'!AD19</f>
        <v>13.9</v>
      </c>
      <c r="G21" s="99">
        <f>'6月'!AD19</f>
        <v>15.8</v>
      </c>
      <c r="H21" s="99">
        <f>'7月'!AD19</f>
        <v>20.5</v>
      </c>
      <c r="I21" s="99">
        <f>'8月'!AD19</f>
        <v>24.9</v>
      </c>
      <c r="J21" s="99">
        <f>'9月'!AD19</f>
        <v>21.6</v>
      </c>
      <c r="K21" s="99">
        <f>'10月'!AD19</f>
        <v>10.9</v>
      </c>
      <c r="L21" s="99">
        <f>'11月'!AD19</f>
        <v>7.3</v>
      </c>
      <c r="M21" s="100">
        <f>'12月'!AD19</f>
        <v>6.5</v>
      </c>
    </row>
    <row r="22" spans="1:13" ht="18" customHeight="1">
      <c r="A22" s="97">
        <v>18</v>
      </c>
      <c r="B22" s="98">
        <f>'1月'!AD20</f>
        <v>-1.1</v>
      </c>
      <c r="C22" s="99">
        <f>'2月'!AD20</f>
        <v>-0.1</v>
      </c>
      <c r="D22" s="99">
        <f>'3月'!AD20</f>
        <v>0.3</v>
      </c>
      <c r="E22" s="99">
        <f>'4月'!AD20</f>
        <v>11.8</v>
      </c>
      <c r="F22" s="99">
        <f>'5月'!AD20</f>
        <v>14.8</v>
      </c>
      <c r="G22" s="99">
        <f>'6月'!AD20</f>
        <v>18</v>
      </c>
      <c r="H22" s="99">
        <f>'7月'!AD20</f>
        <v>19.8</v>
      </c>
      <c r="I22" s="99">
        <f>'8月'!AD20</f>
        <v>25.5</v>
      </c>
      <c r="J22" s="99">
        <f>'9月'!AD20</f>
        <v>17.7</v>
      </c>
      <c r="K22" s="99">
        <f>'10月'!AD20</f>
        <v>14.8</v>
      </c>
      <c r="L22" s="99">
        <f>'11月'!AD20</f>
        <v>9.3</v>
      </c>
      <c r="M22" s="100">
        <f>'12月'!AD20</f>
        <v>5.3</v>
      </c>
    </row>
    <row r="23" spans="1:13" ht="18" customHeight="1">
      <c r="A23" s="97">
        <v>19</v>
      </c>
      <c r="B23" s="98">
        <f>'1月'!AD21</f>
        <v>-0.6</v>
      </c>
      <c r="C23" s="99">
        <f>'2月'!AD21</f>
        <v>5</v>
      </c>
      <c r="D23" s="99">
        <f>'3月'!AD21</f>
        <v>8.4</v>
      </c>
      <c r="E23" s="99">
        <f>'4月'!AD21</f>
        <v>10.5</v>
      </c>
      <c r="F23" s="99">
        <f>'5月'!AD21</f>
        <v>17</v>
      </c>
      <c r="G23" s="99">
        <f>'6月'!AD21</f>
        <v>18.9</v>
      </c>
      <c r="H23" s="99">
        <f>'7月'!AD21</f>
        <v>22.7</v>
      </c>
      <c r="I23" s="99">
        <f>'8月'!AD21</f>
        <v>24.3</v>
      </c>
      <c r="J23" s="99">
        <f>'9月'!AD21</f>
        <v>17.1</v>
      </c>
      <c r="K23" s="99">
        <f>'10月'!AD21</f>
        <v>16.3</v>
      </c>
      <c r="L23" s="99">
        <f>'11月'!AD21</f>
        <v>11.9</v>
      </c>
      <c r="M23" s="100">
        <f>'12月'!AD21</f>
        <v>5.1</v>
      </c>
    </row>
    <row r="24" spans="1:13" ht="18" customHeight="1">
      <c r="A24" s="101">
        <v>20</v>
      </c>
      <c r="B24" s="102">
        <f>'1月'!AD22</f>
        <v>2.2</v>
      </c>
      <c r="C24" s="103">
        <f>'2月'!AD22</f>
        <v>7</v>
      </c>
      <c r="D24" s="103">
        <f>'3月'!AD22</f>
        <v>8.8</v>
      </c>
      <c r="E24" s="103">
        <f>'4月'!AD22</f>
        <v>6.5</v>
      </c>
      <c r="F24" s="103">
        <f>'5月'!AD22</f>
        <v>17.1</v>
      </c>
      <c r="G24" s="103">
        <f>'6月'!AD22</f>
        <v>18</v>
      </c>
      <c r="H24" s="103">
        <f>'7月'!AD22</f>
        <v>22</v>
      </c>
      <c r="I24" s="103">
        <f>'8月'!AD22</f>
        <v>22.3</v>
      </c>
      <c r="J24" s="103">
        <f>'9月'!AD22</f>
        <v>17.2</v>
      </c>
      <c r="K24" s="103">
        <f>'10月'!AD22</f>
        <v>16.3</v>
      </c>
      <c r="L24" s="103">
        <f>'11月'!AD22</f>
        <v>4.4</v>
      </c>
      <c r="M24" s="104">
        <f>'12月'!AD22</f>
        <v>6.2</v>
      </c>
    </row>
    <row r="25" spans="1:13" ht="18" customHeight="1">
      <c r="A25" s="93">
        <v>21</v>
      </c>
      <c r="B25" s="94">
        <f>'1月'!AD23</f>
        <v>0.2</v>
      </c>
      <c r="C25" s="95">
        <f>'2月'!AD23</f>
        <v>3</v>
      </c>
      <c r="D25" s="95">
        <f>'3月'!AD23</f>
        <v>13</v>
      </c>
      <c r="E25" s="95">
        <f>'4月'!AD23</f>
        <v>10.3</v>
      </c>
      <c r="F25" s="95">
        <f>'5月'!AD23</f>
        <v>13.8</v>
      </c>
      <c r="G25" s="95">
        <f>'6月'!AD23</f>
        <v>18.1</v>
      </c>
      <c r="H25" s="95">
        <f>'7月'!AD23</f>
        <v>19.8</v>
      </c>
      <c r="I25" s="95">
        <f>'8月'!AD23</f>
        <v>22.1</v>
      </c>
      <c r="J25" s="95">
        <f>'9月'!AD23</f>
        <v>18.2</v>
      </c>
      <c r="K25" s="95">
        <f>'10月'!AD23</f>
        <v>15.6</v>
      </c>
      <c r="L25" s="95">
        <f>'11月'!AD23</f>
        <v>3.5</v>
      </c>
      <c r="M25" s="96">
        <f>'12月'!AD23</f>
        <v>5.1</v>
      </c>
    </row>
    <row r="26" spans="1:13" ht="18" customHeight="1">
      <c r="A26" s="97">
        <v>22</v>
      </c>
      <c r="B26" s="98">
        <f>'1月'!AD24</f>
        <v>-0.1</v>
      </c>
      <c r="C26" s="99">
        <f>'2月'!AD24</f>
        <v>1.5</v>
      </c>
      <c r="D26" s="99">
        <f>'3月'!AD24</f>
        <v>7.7</v>
      </c>
      <c r="E26" s="99">
        <f>'4月'!AD24</f>
        <v>13.2</v>
      </c>
      <c r="F26" s="99">
        <f>'5月'!AD24</f>
        <v>12.4</v>
      </c>
      <c r="G26" s="99">
        <f>'6月'!AD24</f>
        <v>20.3</v>
      </c>
      <c r="H26" s="99">
        <f>'7月'!AD24</f>
        <v>19.7</v>
      </c>
      <c r="I26" s="99">
        <f>'8月'!AD24</f>
        <v>22</v>
      </c>
      <c r="J26" s="99">
        <f>'9月'!AD24</f>
        <v>18.4</v>
      </c>
      <c r="K26" s="99">
        <f>'10月'!AD24</f>
        <v>14.2</v>
      </c>
      <c r="L26" s="99">
        <f>'11月'!AD24</f>
        <v>5.3</v>
      </c>
      <c r="M26" s="100">
        <f>'12月'!AD24</f>
        <v>4.3</v>
      </c>
    </row>
    <row r="27" spans="1:13" ht="18" customHeight="1">
      <c r="A27" s="97">
        <v>23</v>
      </c>
      <c r="B27" s="98">
        <f>'1月'!AD25</f>
        <v>-0.8</v>
      </c>
      <c r="C27" s="99">
        <f>'2月'!AD25</f>
        <v>0.9</v>
      </c>
      <c r="D27" s="99">
        <f>'3月'!AD25</f>
        <v>0.1</v>
      </c>
      <c r="E27" s="99">
        <f>'4月'!AD25</f>
        <v>11.4</v>
      </c>
      <c r="F27" s="99">
        <f>'5月'!AD25</f>
        <v>13.2</v>
      </c>
      <c r="G27" s="99">
        <f>'6月'!AD25</f>
        <v>18.5</v>
      </c>
      <c r="H27" s="99">
        <f>'7月'!AD25</f>
        <v>21.9</v>
      </c>
      <c r="I27" s="99">
        <f>'8月'!AD25</f>
        <v>23.4</v>
      </c>
      <c r="J27" s="99">
        <f>'9月'!AD25</f>
        <v>20</v>
      </c>
      <c r="K27" s="99">
        <f>'10月'!AD25</f>
        <v>15.4</v>
      </c>
      <c r="L27" s="99">
        <f>'11月'!AD25</f>
        <v>7.9</v>
      </c>
      <c r="M27" s="100">
        <f>'12月'!AD25</f>
        <v>4.6</v>
      </c>
    </row>
    <row r="28" spans="1:13" ht="18" customHeight="1">
      <c r="A28" s="97">
        <v>24</v>
      </c>
      <c r="B28" s="98">
        <f>'1月'!AD26</f>
        <v>-0.6</v>
      </c>
      <c r="C28" s="99">
        <f>'2月'!AD26</f>
        <v>0.1</v>
      </c>
      <c r="D28" s="99">
        <f>'3月'!AD26</f>
        <v>-0.8</v>
      </c>
      <c r="E28" s="99">
        <f>'4月'!AD26</f>
        <v>16.8</v>
      </c>
      <c r="F28" s="99">
        <f>'5月'!AD26</f>
        <v>13.8</v>
      </c>
      <c r="G28" s="99">
        <f>'6月'!AD26</f>
        <v>16.7</v>
      </c>
      <c r="H28" s="99">
        <f>'7月'!AD26</f>
        <v>22.6</v>
      </c>
      <c r="I28" s="99">
        <f>'8月'!AD26</f>
        <v>21.9</v>
      </c>
      <c r="J28" s="99">
        <f>'9月'!AD26</f>
        <v>20.7</v>
      </c>
      <c r="K28" s="99">
        <f>'10月'!AD26</f>
        <v>15.5</v>
      </c>
      <c r="L28" s="99">
        <f>'11月'!AD26</f>
        <v>14.1</v>
      </c>
      <c r="M28" s="100">
        <f>'12月'!AD26</f>
        <v>1.1</v>
      </c>
    </row>
    <row r="29" spans="1:13" ht="18" customHeight="1">
      <c r="A29" s="97">
        <v>25</v>
      </c>
      <c r="B29" s="98">
        <f>'1月'!AD27</f>
        <v>-1.7</v>
      </c>
      <c r="C29" s="99">
        <f>'2月'!AD27</f>
        <v>8.4</v>
      </c>
      <c r="D29" s="99">
        <f>'3月'!AD27</f>
        <v>1.8</v>
      </c>
      <c r="E29" s="99">
        <f>'4月'!AD27</f>
        <v>12.6</v>
      </c>
      <c r="F29" s="99">
        <f>'5月'!AD27</f>
        <v>15.2</v>
      </c>
      <c r="G29" s="99">
        <f>'6月'!AD27</f>
        <v>16.4</v>
      </c>
      <c r="H29" s="99">
        <f>'7月'!AD27</f>
        <v>23.2</v>
      </c>
      <c r="I29" s="99">
        <f>'8月'!AD27</f>
        <v>19.9</v>
      </c>
      <c r="J29" s="99">
        <f>'9月'!AD27</f>
        <v>18.7</v>
      </c>
      <c r="K29" s="99">
        <f>'10月'!AD27</f>
        <v>15.1</v>
      </c>
      <c r="L29" s="99">
        <f>'11月'!AD27</f>
        <v>8.7</v>
      </c>
      <c r="M29" s="100">
        <f>'12月'!AD27</f>
        <v>0.3</v>
      </c>
    </row>
    <row r="30" spans="1:13" ht="18" customHeight="1">
      <c r="A30" s="97">
        <v>26</v>
      </c>
      <c r="B30" s="98">
        <f>'1月'!AD28</f>
        <v>0.2</v>
      </c>
      <c r="C30" s="99">
        <f>'2月'!AD28</f>
        <v>2.3</v>
      </c>
      <c r="D30" s="99">
        <f>'3月'!AD28</f>
        <v>5.9</v>
      </c>
      <c r="E30" s="99">
        <f>'4月'!AD28</f>
        <v>6.8</v>
      </c>
      <c r="F30" s="99">
        <f>'5月'!AD28</f>
        <v>18.2</v>
      </c>
      <c r="G30" s="99">
        <f>'6月'!AD28</f>
        <v>18.8</v>
      </c>
      <c r="H30" s="99">
        <f>'7月'!AD28</f>
        <v>23.8</v>
      </c>
      <c r="I30" s="99">
        <f>'8月'!AD28</f>
        <v>20.2</v>
      </c>
      <c r="J30" s="99">
        <f>'9月'!AD28</f>
        <v>16.3</v>
      </c>
      <c r="K30" s="99">
        <f>'10月'!AD28</f>
        <v>16.7</v>
      </c>
      <c r="L30" s="99">
        <f>'11月'!AD28</f>
        <v>5.8</v>
      </c>
      <c r="M30" s="100">
        <f>'12月'!AD28</f>
        <v>5</v>
      </c>
    </row>
    <row r="31" spans="1:13" ht="18" customHeight="1">
      <c r="A31" s="97">
        <v>27</v>
      </c>
      <c r="B31" s="98">
        <f>'1月'!AD29</f>
        <v>-1.8</v>
      </c>
      <c r="C31" s="99">
        <f>'2月'!AD29</f>
        <v>2.4</v>
      </c>
      <c r="D31" s="99">
        <f>'3月'!AD29</f>
        <v>3</v>
      </c>
      <c r="E31" s="99">
        <f>'4月'!AD29</f>
        <v>4.1</v>
      </c>
      <c r="F31" s="99">
        <f>'5月'!AD29</f>
        <v>18</v>
      </c>
      <c r="G31" s="99">
        <f>'6月'!AD29</f>
        <v>21.2</v>
      </c>
      <c r="H31" s="99">
        <f>'7月'!AD29</f>
        <v>25.8</v>
      </c>
      <c r="I31" s="99">
        <f>'8月'!AD29</f>
        <v>22.3</v>
      </c>
      <c r="J31" s="99">
        <f>'9月'!AD29</f>
        <v>15.9</v>
      </c>
      <c r="K31" s="99">
        <f>'10月'!AD29</f>
        <v>12.7</v>
      </c>
      <c r="L31" s="99">
        <f>'11月'!AD29</f>
        <v>6.9</v>
      </c>
      <c r="M31" s="100">
        <f>'12月'!AD29</f>
        <v>0.9</v>
      </c>
    </row>
    <row r="32" spans="1:13" ht="18" customHeight="1">
      <c r="A32" s="97">
        <v>28</v>
      </c>
      <c r="B32" s="98">
        <f>'1月'!AD30</f>
        <v>-0.8</v>
      </c>
      <c r="C32" s="99">
        <f>'2月'!AD30</f>
        <v>6.4</v>
      </c>
      <c r="D32" s="99">
        <f>'3月'!AD30</f>
        <v>4.3</v>
      </c>
      <c r="E32" s="99">
        <f>'4月'!AD30</f>
        <v>3.4</v>
      </c>
      <c r="F32" s="99">
        <f>'5月'!AD30</f>
        <v>18.3</v>
      </c>
      <c r="G32" s="99">
        <f>'6月'!AD30</f>
        <v>17.7</v>
      </c>
      <c r="H32" s="99">
        <f>'7月'!AD30</f>
        <v>24.5</v>
      </c>
      <c r="I32" s="99">
        <f>'8月'!AD30</f>
        <v>20.9</v>
      </c>
      <c r="J32" s="99">
        <f>'9月'!AD30</f>
        <v>20</v>
      </c>
      <c r="K32" s="99">
        <f>'10月'!AD30</f>
        <v>11.9</v>
      </c>
      <c r="L32" s="99">
        <f>'11月'!AD30</f>
        <v>2.3</v>
      </c>
      <c r="M32" s="100">
        <f>'12月'!AD30</f>
        <v>-0.8</v>
      </c>
    </row>
    <row r="33" spans="1:13" ht="18" customHeight="1">
      <c r="A33" s="97">
        <v>29</v>
      </c>
      <c r="B33" s="98">
        <f>'1月'!AD31</f>
        <v>-0.4</v>
      </c>
      <c r="C33" s="99"/>
      <c r="D33" s="99">
        <f>'3月'!AD31</f>
        <v>2.6</v>
      </c>
      <c r="E33" s="99">
        <f>'4月'!AD31</f>
        <v>7.3</v>
      </c>
      <c r="F33" s="99">
        <f>'5月'!AD31</f>
        <v>14.3</v>
      </c>
      <c r="G33" s="99">
        <f>'6月'!AD31</f>
        <v>17.3</v>
      </c>
      <c r="H33" s="99">
        <f>'7月'!AD31</f>
        <v>25.3</v>
      </c>
      <c r="I33" s="99">
        <f>'8月'!AD31</f>
        <v>23.8</v>
      </c>
      <c r="J33" s="99">
        <f>'9月'!AD31</f>
        <v>22.7</v>
      </c>
      <c r="K33" s="99">
        <f>'10月'!AD31</f>
        <v>11.7</v>
      </c>
      <c r="L33" s="99">
        <f>'11月'!AD31</f>
        <v>0.4</v>
      </c>
      <c r="M33" s="100">
        <f>'12月'!AD31</f>
        <v>0.3</v>
      </c>
    </row>
    <row r="34" spans="1:13" ht="18" customHeight="1">
      <c r="A34" s="97">
        <v>30</v>
      </c>
      <c r="B34" s="98">
        <f>'1月'!AD32</f>
        <v>-1</v>
      </c>
      <c r="C34" s="99"/>
      <c r="D34" s="99">
        <f>'3月'!AD32</f>
        <v>4.4</v>
      </c>
      <c r="E34" s="99">
        <f>'4月'!AD32</f>
        <v>12.6</v>
      </c>
      <c r="F34" s="99">
        <f>'5月'!AD32</f>
        <v>11.3</v>
      </c>
      <c r="G34" s="99">
        <f>'6月'!AD32</f>
        <v>18.8</v>
      </c>
      <c r="H34" s="99">
        <f>'7月'!AD32</f>
        <v>24.9</v>
      </c>
      <c r="I34" s="99">
        <f>'8月'!AD32</f>
        <v>23.3</v>
      </c>
      <c r="J34" s="99">
        <f>'9月'!AD32</f>
        <v>19</v>
      </c>
      <c r="K34" s="99">
        <f>'10月'!AD32</f>
        <v>11.5</v>
      </c>
      <c r="L34" s="99">
        <f>'11月'!AD32</f>
        <v>1.3</v>
      </c>
      <c r="M34" s="100">
        <f>'12月'!AD32</f>
        <v>4.5</v>
      </c>
    </row>
    <row r="35" spans="1:13" ht="18" customHeight="1">
      <c r="A35" s="105">
        <v>31</v>
      </c>
      <c r="B35" s="102">
        <f>'1月'!AD33</f>
        <v>0.4</v>
      </c>
      <c r="C35" s="103"/>
      <c r="D35" s="103">
        <f>'3月'!AD33</f>
        <v>4</v>
      </c>
      <c r="E35" s="103"/>
      <c r="F35" s="103">
        <f>'5月'!AD33</f>
        <v>17.9</v>
      </c>
      <c r="G35" s="103"/>
      <c r="H35" s="103">
        <f>'7月'!AD33</f>
        <v>25.8</v>
      </c>
      <c r="I35" s="103">
        <f>'8月'!AD33</f>
        <v>22.9</v>
      </c>
      <c r="J35" s="103"/>
      <c r="K35" s="103">
        <f>'10月'!AD33</f>
        <v>11.9</v>
      </c>
      <c r="L35" s="103"/>
      <c r="M35" s="104">
        <f>'12月'!AD33</f>
        <v>2.4</v>
      </c>
    </row>
    <row r="36" spans="1:13" ht="18" customHeight="1">
      <c r="A36" s="195" t="s">
        <v>9</v>
      </c>
      <c r="B36" s="145">
        <f>AVERAGE(B5:B35)</f>
        <v>-0.019354838709677365</v>
      </c>
      <c r="C36" s="146">
        <f aca="true" t="shared" si="0" ref="C36:M36">AVERAGE(C5:C35)</f>
        <v>1.7464285714285712</v>
      </c>
      <c r="D36" s="146">
        <f t="shared" si="0"/>
        <v>4.1</v>
      </c>
      <c r="E36" s="146">
        <f t="shared" si="0"/>
        <v>7.336666666666668</v>
      </c>
      <c r="F36" s="146">
        <f t="shared" si="0"/>
        <v>13.564516129032258</v>
      </c>
      <c r="G36" s="146">
        <f t="shared" si="0"/>
        <v>17.056666666666665</v>
      </c>
      <c r="H36" s="146">
        <f t="shared" si="0"/>
        <v>20.68709677419354</v>
      </c>
      <c r="I36" s="146">
        <f t="shared" si="0"/>
        <v>23.94516129032257</v>
      </c>
      <c r="J36" s="146">
        <f t="shared" si="0"/>
        <v>20.219999999999995</v>
      </c>
      <c r="K36" s="146">
        <f t="shared" si="0"/>
        <v>15.399999999999997</v>
      </c>
      <c r="L36" s="146">
        <f t="shared" si="0"/>
        <v>7.496666666666669</v>
      </c>
      <c r="M36" s="147">
        <f t="shared" si="0"/>
        <v>3.9096774193548383</v>
      </c>
    </row>
    <row r="37" spans="1:13" ht="18" customHeight="1">
      <c r="A37" s="196" t="s">
        <v>49</v>
      </c>
      <c r="B37" s="192">
        <f>MIN(B5:B35)</f>
        <v>-1.8</v>
      </c>
      <c r="C37" s="193">
        <f aca="true" t="shared" si="1" ref="C37:M37">MIN(C5:C35)</f>
        <v>-2.6</v>
      </c>
      <c r="D37" s="193">
        <f t="shared" si="1"/>
        <v>-0.8</v>
      </c>
      <c r="E37" s="193">
        <f t="shared" si="1"/>
        <v>-0.4</v>
      </c>
      <c r="F37" s="193">
        <f t="shared" si="1"/>
        <v>7.5</v>
      </c>
      <c r="G37" s="193">
        <f t="shared" si="1"/>
        <v>12.9</v>
      </c>
      <c r="H37" s="193">
        <f t="shared" si="1"/>
        <v>17</v>
      </c>
      <c r="I37" s="193">
        <f t="shared" si="1"/>
        <v>19.9</v>
      </c>
      <c r="J37" s="193">
        <f t="shared" si="1"/>
        <v>15.9</v>
      </c>
      <c r="K37" s="193">
        <f t="shared" si="1"/>
        <v>10.9</v>
      </c>
      <c r="L37" s="193">
        <f t="shared" si="1"/>
        <v>0.4</v>
      </c>
      <c r="M37" s="194">
        <f t="shared" si="1"/>
        <v>-0.8</v>
      </c>
    </row>
    <row r="38" spans="1:13" ht="18" customHeight="1">
      <c r="A38" s="197" t="s">
        <v>35</v>
      </c>
      <c r="B38" s="94">
        <f>AVERAGE(B5:B14)</f>
        <v>-0.3</v>
      </c>
      <c r="C38" s="95">
        <f aca="true" t="shared" si="2" ref="C38:M38">AVERAGE(C5:C14)</f>
        <v>1.23</v>
      </c>
      <c r="D38" s="95">
        <f t="shared" si="2"/>
        <v>4.179999999999999</v>
      </c>
      <c r="E38" s="95">
        <f t="shared" si="2"/>
        <v>4.5200000000000005</v>
      </c>
      <c r="F38" s="95">
        <f t="shared" si="2"/>
        <v>11.629999999999999</v>
      </c>
      <c r="G38" s="95">
        <f t="shared" si="2"/>
        <v>16.58</v>
      </c>
      <c r="H38" s="95">
        <f t="shared" si="2"/>
        <v>18.669999999999998</v>
      </c>
      <c r="I38" s="95">
        <f t="shared" si="2"/>
        <v>25.270000000000003</v>
      </c>
      <c r="J38" s="95">
        <f t="shared" si="2"/>
        <v>22.43</v>
      </c>
      <c r="K38" s="95">
        <f t="shared" si="2"/>
        <v>17.130000000000003</v>
      </c>
      <c r="L38" s="95">
        <f t="shared" si="2"/>
        <v>8.419999999999998</v>
      </c>
      <c r="M38" s="96">
        <f t="shared" si="2"/>
        <v>4.53</v>
      </c>
    </row>
    <row r="39" spans="1:13" ht="18" customHeight="1">
      <c r="A39" s="198" t="s">
        <v>36</v>
      </c>
      <c r="B39" s="98">
        <f>AVERAGE(B15:B24)</f>
        <v>0.8800000000000001</v>
      </c>
      <c r="C39" s="99">
        <f aca="true" t="shared" si="3" ref="C39:M39">AVERAGE(C15:C24)</f>
        <v>1.16</v>
      </c>
      <c r="D39" s="99">
        <f t="shared" si="3"/>
        <v>3.9299999999999997</v>
      </c>
      <c r="E39" s="99">
        <f t="shared" si="3"/>
        <v>7.640000000000001</v>
      </c>
      <c r="F39" s="99">
        <f t="shared" si="3"/>
        <v>13.780000000000001</v>
      </c>
      <c r="G39" s="99">
        <f t="shared" si="3"/>
        <v>16.21</v>
      </c>
      <c r="H39" s="99">
        <f t="shared" si="3"/>
        <v>19.73</v>
      </c>
      <c r="I39" s="99">
        <f t="shared" si="3"/>
        <v>24.69</v>
      </c>
      <c r="J39" s="99">
        <f t="shared" si="3"/>
        <v>19.24</v>
      </c>
      <c r="K39" s="99">
        <f t="shared" si="3"/>
        <v>15.39</v>
      </c>
      <c r="L39" s="99">
        <f t="shared" si="3"/>
        <v>8.450000000000001</v>
      </c>
      <c r="M39" s="100">
        <f t="shared" si="3"/>
        <v>4.82</v>
      </c>
    </row>
    <row r="40" spans="1:13" ht="18" customHeight="1">
      <c r="A40" s="199" t="s">
        <v>37</v>
      </c>
      <c r="B40" s="102">
        <f>AVERAGE(B25:B35)</f>
        <v>-0.5818181818181818</v>
      </c>
      <c r="C40" s="103">
        <f aca="true" t="shared" si="4" ref="C40:M40">AVERAGE(C25:C35)</f>
        <v>3.125</v>
      </c>
      <c r="D40" s="103">
        <f t="shared" si="4"/>
        <v>4.181818181818182</v>
      </c>
      <c r="E40" s="103">
        <f t="shared" si="4"/>
        <v>9.849999999999998</v>
      </c>
      <c r="F40" s="103">
        <f t="shared" si="4"/>
        <v>15.12727272727273</v>
      </c>
      <c r="G40" s="103">
        <f t="shared" si="4"/>
        <v>18.380000000000003</v>
      </c>
      <c r="H40" s="103">
        <f t="shared" si="4"/>
        <v>23.39090909090909</v>
      </c>
      <c r="I40" s="103">
        <f t="shared" si="4"/>
        <v>22.063636363636366</v>
      </c>
      <c r="J40" s="103">
        <f t="shared" si="4"/>
        <v>18.99</v>
      </c>
      <c r="K40" s="103">
        <f t="shared" si="4"/>
        <v>13.836363636363638</v>
      </c>
      <c r="L40" s="103">
        <f t="shared" si="4"/>
        <v>5.619999999999999</v>
      </c>
      <c r="M40" s="104">
        <f t="shared" si="4"/>
        <v>2.5181818181818176</v>
      </c>
    </row>
    <row r="41" spans="1:13" ht="18" customHeight="1">
      <c r="A41" s="200" t="s">
        <v>40</v>
      </c>
      <c r="B41" s="106">
        <f>DCOUNTA($A3:$M35,2,B44:B45)</f>
        <v>18</v>
      </c>
      <c r="C41" s="107">
        <f>DCOUNTA($A3:$M35,3,C44:C45)</f>
        <v>9</v>
      </c>
      <c r="D41" s="107">
        <f>DCOUNTA($A3:$M35,4,D44:D45)</f>
        <v>1</v>
      </c>
      <c r="E41" s="107">
        <f>DCOUNTA($A3:$M35,5,E44:E45)</f>
        <v>1</v>
      </c>
      <c r="F41" s="107">
        <f>DCOUNTA($A3:$M35,6,F44:F45)</f>
        <v>0</v>
      </c>
      <c r="G41" s="107">
        <f>DCOUNTA($A3:$M35,7,G44:G45)</f>
        <v>0</v>
      </c>
      <c r="H41" s="107">
        <f>DCOUNTA($A3:$M35,8,H44:H45)</f>
        <v>0</v>
      </c>
      <c r="I41" s="107">
        <f>DCOUNTA($A3:$M35,9,I44:I45)</f>
        <v>0</v>
      </c>
      <c r="J41" s="107">
        <f>DCOUNTA($A3:$M35,10,J44:J45)</f>
        <v>0</v>
      </c>
      <c r="K41" s="107">
        <f>DCOUNTA($A3:$M35,11,K44:K45)</f>
        <v>0</v>
      </c>
      <c r="L41" s="107">
        <f>DCOUNTA($A3:$M35,12,L44:L45)</f>
        <v>0</v>
      </c>
      <c r="M41" s="108">
        <f>DCOUNTA($A3:$M35,13,M44:M45)</f>
        <v>1</v>
      </c>
    </row>
    <row r="42" spans="1:13" ht="18" customHeight="1">
      <c r="A42" s="199" t="s">
        <v>41</v>
      </c>
      <c r="B42" s="109">
        <f>DCOUNTA($A3:$M35,2,B47:B48)</f>
        <v>0</v>
      </c>
      <c r="C42" s="110">
        <f>DCOUNTA($A3:$M35,3,C47:C48)</f>
        <v>0</v>
      </c>
      <c r="D42" s="110">
        <f>DCOUNTA($A3:$M35,4,D47:D48)</f>
        <v>0</v>
      </c>
      <c r="E42" s="110">
        <f>DCOUNTA($A3:$M35,5,E47:E48)</f>
        <v>0</v>
      </c>
      <c r="F42" s="110">
        <f>DCOUNTA($A3:$M35,6,F47:F48)</f>
        <v>0</v>
      </c>
      <c r="G42" s="110">
        <f>DCOUNTA($A3:$M35,7,G47:G48)</f>
        <v>0</v>
      </c>
      <c r="H42" s="110">
        <f>DCOUNTA($A3:$M35,8,H47:H48)</f>
        <v>3</v>
      </c>
      <c r="I42" s="110">
        <f>DCOUNTA($A3:$M35,9,I47:I48)</f>
        <v>10</v>
      </c>
      <c r="J42" s="110">
        <f>DCOUNTA($A3:$M35,10,J47:J48)</f>
        <v>1</v>
      </c>
      <c r="K42" s="110">
        <f>DCOUNTA($A3:$M35,11,K47:K48)</f>
        <v>0</v>
      </c>
      <c r="L42" s="110">
        <f>DCOUNTA($A3:$M35,12,L47:L48)</f>
        <v>0</v>
      </c>
      <c r="M42" s="111">
        <f>DCOUNTA($A3:$M35,13,M47:M48)</f>
        <v>0</v>
      </c>
    </row>
    <row r="43" spans="1:13" ht="18" customHeight="1">
      <c r="A43" s="201" t="s">
        <v>38</v>
      </c>
      <c r="B43" s="148">
        <v>0.16870967741935486</v>
      </c>
      <c r="C43" s="149">
        <v>0.24068185550082108</v>
      </c>
      <c r="D43" s="149">
        <v>2.8029032258064515</v>
      </c>
      <c r="E43" s="149">
        <v>7.694666666666669</v>
      </c>
      <c r="F43" s="149">
        <v>12.23741935483871</v>
      </c>
      <c r="G43" s="149">
        <v>16.169444444444444</v>
      </c>
      <c r="H43" s="149">
        <v>20.156451612903222</v>
      </c>
      <c r="I43" s="149">
        <v>22.11247311827957</v>
      </c>
      <c r="J43" s="149">
        <v>18.896555555555558</v>
      </c>
      <c r="K43" s="149">
        <v>13.201397849462369</v>
      </c>
      <c r="L43" s="149">
        <v>7.6561111111111115</v>
      </c>
      <c r="M43" s="150">
        <v>2.843548387096774</v>
      </c>
    </row>
    <row r="44" spans="1:13" ht="12">
      <c r="A44" s="79" t="s">
        <v>43</v>
      </c>
      <c r="B44" s="112" t="s">
        <v>22</v>
      </c>
      <c r="C44" s="112" t="s">
        <v>23</v>
      </c>
      <c r="D44" s="112" t="s">
        <v>24</v>
      </c>
      <c r="E44" s="112" t="s">
        <v>25</v>
      </c>
      <c r="F44" s="112" t="s">
        <v>26</v>
      </c>
      <c r="G44" s="112" t="s">
        <v>27</v>
      </c>
      <c r="H44" s="112" t="s">
        <v>28</v>
      </c>
      <c r="I44" s="112" t="s">
        <v>29</v>
      </c>
      <c r="J44" s="112" t="s">
        <v>30</v>
      </c>
      <c r="K44" s="112" t="s">
        <v>31</v>
      </c>
      <c r="L44" s="112" t="s">
        <v>32</v>
      </c>
      <c r="M44" s="112" t="s">
        <v>33</v>
      </c>
    </row>
    <row r="45" spans="2:13" ht="12">
      <c r="B45" s="80" t="s">
        <v>51</v>
      </c>
      <c r="C45" s="80" t="s">
        <v>50</v>
      </c>
      <c r="D45" s="80" t="s">
        <v>50</v>
      </c>
      <c r="E45" s="80" t="s">
        <v>50</v>
      </c>
      <c r="F45" s="80" t="s">
        <v>50</v>
      </c>
      <c r="G45" s="80" t="s">
        <v>50</v>
      </c>
      <c r="H45" s="80" t="s">
        <v>50</v>
      </c>
      <c r="I45" s="80" t="s">
        <v>50</v>
      </c>
      <c r="J45" s="80" t="s">
        <v>50</v>
      </c>
      <c r="K45" s="80" t="s">
        <v>50</v>
      </c>
      <c r="L45" s="80" t="s">
        <v>50</v>
      </c>
      <c r="M45" s="80" t="s">
        <v>50</v>
      </c>
    </row>
    <row r="47" spans="1:13" ht="12">
      <c r="A47" s="79" t="s">
        <v>44</v>
      </c>
      <c r="B47" s="112" t="s">
        <v>22</v>
      </c>
      <c r="C47" s="112" t="s">
        <v>23</v>
      </c>
      <c r="D47" s="112" t="s">
        <v>24</v>
      </c>
      <c r="E47" s="112" t="s">
        <v>25</v>
      </c>
      <c r="F47" s="112" t="s">
        <v>26</v>
      </c>
      <c r="G47" s="112" t="s">
        <v>27</v>
      </c>
      <c r="H47" s="112" t="s">
        <v>28</v>
      </c>
      <c r="I47" s="112" t="s">
        <v>29</v>
      </c>
      <c r="J47" s="112" t="s">
        <v>30</v>
      </c>
      <c r="K47" s="112" t="s">
        <v>31</v>
      </c>
      <c r="L47" s="112" t="s">
        <v>32</v>
      </c>
      <c r="M47" s="112" t="s">
        <v>33</v>
      </c>
    </row>
    <row r="48" spans="2:13" ht="12">
      <c r="B48" s="80" t="s">
        <v>53</v>
      </c>
      <c r="C48" s="80" t="s">
        <v>52</v>
      </c>
      <c r="D48" s="80" t="s">
        <v>52</v>
      </c>
      <c r="E48" s="80" t="s">
        <v>52</v>
      </c>
      <c r="F48" s="80" t="s">
        <v>52</v>
      </c>
      <c r="G48" s="80" t="s">
        <v>52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 t="s">
        <v>52</v>
      </c>
    </row>
    <row r="58" ht="12">
      <c r="A58" s="79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2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1</v>
      </c>
      <c r="C3" s="214">
        <v>1</v>
      </c>
      <c r="D3" s="214">
        <v>0.6</v>
      </c>
      <c r="E3" s="214">
        <v>0.1</v>
      </c>
      <c r="F3" s="214">
        <v>-0.8</v>
      </c>
      <c r="G3" s="214">
        <v>-1.7</v>
      </c>
      <c r="H3" s="214">
        <v>-1.6</v>
      </c>
      <c r="I3" s="214">
        <v>0.7</v>
      </c>
      <c r="J3" s="214">
        <v>3.7</v>
      </c>
      <c r="K3" s="214">
        <v>4.6</v>
      </c>
      <c r="L3" s="214">
        <v>5.7</v>
      </c>
      <c r="M3" s="214">
        <v>6.8</v>
      </c>
      <c r="N3" s="214">
        <v>7.1</v>
      </c>
      <c r="O3" s="214">
        <v>7.1</v>
      </c>
      <c r="P3" s="214">
        <v>6.4</v>
      </c>
      <c r="Q3" s="214">
        <v>5.1</v>
      </c>
      <c r="R3" s="214">
        <v>3.6</v>
      </c>
      <c r="S3" s="214">
        <v>2.8</v>
      </c>
      <c r="T3" s="214">
        <v>2.2</v>
      </c>
      <c r="U3" s="214">
        <v>2.1</v>
      </c>
      <c r="V3" s="214">
        <v>1.1</v>
      </c>
      <c r="W3" s="214">
        <v>1</v>
      </c>
      <c r="X3" s="214">
        <v>1</v>
      </c>
      <c r="Y3" s="214">
        <v>-1.4</v>
      </c>
      <c r="Z3" s="167">
        <f aca="true" t="shared" si="0" ref="Z3:Z30">AVERAGE(B3:Y3)</f>
        <v>2.4250000000000003</v>
      </c>
      <c r="AA3" s="218">
        <v>7.8</v>
      </c>
      <c r="AB3" s="219" t="s">
        <v>121</v>
      </c>
      <c r="AC3" s="1">
        <v>1</v>
      </c>
      <c r="AD3" s="218">
        <v>-1.9</v>
      </c>
      <c r="AE3" s="221" t="s">
        <v>143</v>
      </c>
    </row>
    <row r="4" spans="1:31" ht="11.25" customHeight="1">
      <c r="A4" s="168">
        <v>2</v>
      </c>
      <c r="B4" s="214">
        <v>-1.4</v>
      </c>
      <c r="C4" s="214">
        <v>-1.4</v>
      </c>
      <c r="D4" s="214">
        <v>-1.3</v>
      </c>
      <c r="E4" s="214">
        <v>-1.7</v>
      </c>
      <c r="F4" s="214">
        <v>-1.1</v>
      </c>
      <c r="G4" s="214">
        <v>-1.2</v>
      </c>
      <c r="H4" s="214">
        <v>-0.2</v>
      </c>
      <c r="I4" s="214">
        <v>2.7</v>
      </c>
      <c r="J4" s="214">
        <v>6.8</v>
      </c>
      <c r="K4" s="214">
        <v>8.6</v>
      </c>
      <c r="L4" s="214">
        <v>8.2</v>
      </c>
      <c r="M4" s="214">
        <v>9.6</v>
      </c>
      <c r="N4" s="214">
        <v>10.4</v>
      </c>
      <c r="O4" s="214">
        <v>11.7</v>
      </c>
      <c r="P4" s="214">
        <v>12.3</v>
      </c>
      <c r="Q4" s="214">
        <v>12.4</v>
      </c>
      <c r="R4" s="214">
        <v>10.3</v>
      </c>
      <c r="S4" s="215">
        <v>9.1</v>
      </c>
      <c r="T4" s="214">
        <v>9</v>
      </c>
      <c r="U4" s="214">
        <v>8.8</v>
      </c>
      <c r="V4" s="214">
        <v>5.3</v>
      </c>
      <c r="W4" s="214">
        <v>4.8</v>
      </c>
      <c r="X4" s="214">
        <v>4.9</v>
      </c>
      <c r="Y4" s="214">
        <v>5.7</v>
      </c>
      <c r="Z4" s="167">
        <f t="shared" si="0"/>
        <v>5.512499999999999</v>
      </c>
      <c r="AA4" s="218">
        <v>13.1</v>
      </c>
      <c r="AB4" s="219" t="s">
        <v>122</v>
      </c>
      <c r="AC4" s="1">
        <v>2</v>
      </c>
      <c r="AD4" s="218">
        <v>-2.2</v>
      </c>
      <c r="AE4" s="221" t="s">
        <v>144</v>
      </c>
    </row>
    <row r="5" spans="1:31" ht="11.25" customHeight="1">
      <c r="A5" s="168">
        <v>3</v>
      </c>
      <c r="B5" s="214">
        <v>5.7</v>
      </c>
      <c r="C5" s="214">
        <v>5.4</v>
      </c>
      <c r="D5" s="214">
        <v>5.6</v>
      </c>
      <c r="E5" s="214">
        <v>5.4</v>
      </c>
      <c r="F5" s="214">
        <v>4.8</v>
      </c>
      <c r="G5" s="214">
        <v>4.7</v>
      </c>
      <c r="H5" s="214">
        <v>4.9</v>
      </c>
      <c r="I5" s="214">
        <v>6.2</v>
      </c>
      <c r="J5" s="214">
        <v>10.4</v>
      </c>
      <c r="K5" s="214">
        <v>11.1</v>
      </c>
      <c r="L5" s="214">
        <v>11.5</v>
      </c>
      <c r="M5" s="214">
        <v>12.2</v>
      </c>
      <c r="N5" s="214">
        <v>12.8</v>
      </c>
      <c r="O5" s="214">
        <v>12.3</v>
      </c>
      <c r="P5" s="214">
        <v>11.8</v>
      </c>
      <c r="Q5" s="214">
        <v>11.8</v>
      </c>
      <c r="R5" s="214">
        <v>11.6</v>
      </c>
      <c r="S5" s="214">
        <v>11.2</v>
      </c>
      <c r="T5" s="214">
        <v>10.7</v>
      </c>
      <c r="U5" s="214">
        <v>10.2</v>
      </c>
      <c r="V5" s="214">
        <v>9.8</v>
      </c>
      <c r="W5" s="214">
        <v>8</v>
      </c>
      <c r="X5" s="214">
        <v>7.4</v>
      </c>
      <c r="Y5" s="214">
        <v>10.1</v>
      </c>
      <c r="Z5" s="167">
        <f t="shared" si="0"/>
        <v>8.983333333333333</v>
      </c>
      <c r="AA5" s="218">
        <v>13.2</v>
      </c>
      <c r="AB5" s="219" t="s">
        <v>123</v>
      </c>
      <c r="AC5" s="1">
        <v>3</v>
      </c>
      <c r="AD5" s="218">
        <v>4.4</v>
      </c>
      <c r="AE5" s="221" t="s">
        <v>145</v>
      </c>
    </row>
    <row r="6" spans="1:31" ht="11.25" customHeight="1">
      <c r="A6" s="168">
        <v>4</v>
      </c>
      <c r="B6" s="214">
        <v>11.5</v>
      </c>
      <c r="C6" s="214">
        <v>12.1</v>
      </c>
      <c r="D6" s="214">
        <v>12.1</v>
      </c>
      <c r="E6" s="214">
        <v>12.6</v>
      </c>
      <c r="F6" s="214">
        <v>12.7</v>
      </c>
      <c r="G6" s="214">
        <v>13.3</v>
      </c>
      <c r="H6" s="214">
        <v>12.7</v>
      </c>
      <c r="I6" s="214">
        <v>14.7</v>
      </c>
      <c r="J6" s="214">
        <v>16.2</v>
      </c>
      <c r="K6" s="214">
        <v>17.5</v>
      </c>
      <c r="L6" s="214">
        <v>17.2</v>
      </c>
      <c r="M6" s="214">
        <v>17.4</v>
      </c>
      <c r="N6" s="214">
        <v>17</v>
      </c>
      <c r="O6" s="214">
        <v>16.6</v>
      </c>
      <c r="P6" s="214">
        <v>15.6</v>
      </c>
      <c r="Q6" s="214">
        <v>13.6</v>
      </c>
      <c r="R6" s="214">
        <v>10.5</v>
      </c>
      <c r="S6" s="214">
        <v>9</v>
      </c>
      <c r="T6" s="214">
        <v>7.6</v>
      </c>
      <c r="U6" s="214">
        <v>6.8</v>
      </c>
      <c r="V6" s="214">
        <v>6</v>
      </c>
      <c r="W6" s="214">
        <v>5.3</v>
      </c>
      <c r="X6" s="214">
        <v>4.9</v>
      </c>
      <c r="Y6" s="214">
        <v>4.4</v>
      </c>
      <c r="Z6" s="167">
        <f t="shared" si="0"/>
        <v>11.970833333333331</v>
      </c>
      <c r="AA6" s="218">
        <v>18.3</v>
      </c>
      <c r="AB6" s="219" t="s">
        <v>124</v>
      </c>
      <c r="AC6" s="1">
        <v>4</v>
      </c>
      <c r="AD6" s="218">
        <v>4.3</v>
      </c>
      <c r="AE6" s="221" t="s">
        <v>99</v>
      </c>
    </row>
    <row r="7" spans="1:31" ht="11.25" customHeight="1">
      <c r="A7" s="168">
        <v>5</v>
      </c>
      <c r="B7" s="214">
        <v>4.6</v>
      </c>
      <c r="C7" s="214">
        <v>4.4</v>
      </c>
      <c r="D7" s="214">
        <v>3.7</v>
      </c>
      <c r="E7" s="214">
        <v>4.1</v>
      </c>
      <c r="F7" s="214">
        <v>3.9</v>
      </c>
      <c r="G7" s="214">
        <v>3.8</v>
      </c>
      <c r="H7" s="214">
        <v>3.8</v>
      </c>
      <c r="I7" s="214">
        <v>4.5</v>
      </c>
      <c r="J7" s="214">
        <v>4.8</v>
      </c>
      <c r="K7" s="214">
        <v>5</v>
      </c>
      <c r="L7" s="214">
        <v>6.6</v>
      </c>
      <c r="M7" s="214">
        <v>6.5</v>
      </c>
      <c r="N7" s="214">
        <v>8.2</v>
      </c>
      <c r="O7" s="214">
        <v>8.3</v>
      </c>
      <c r="P7" s="214">
        <v>7.8</v>
      </c>
      <c r="Q7" s="214">
        <v>7.3</v>
      </c>
      <c r="R7" s="214">
        <v>7.3</v>
      </c>
      <c r="S7" s="214">
        <v>5.4</v>
      </c>
      <c r="T7" s="214">
        <v>5.8</v>
      </c>
      <c r="U7" s="214">
        <v>5.9</v>
      </c>
      <c r="V7" s="214">
        <v>6.8</v>
      </c>
      <c r="W7" s="214">
        <v>7.1</v>
      </c>
      <c r="X7" s="214">
        <v>7.5</v>
      </c>
      <c r="Y7" s="214">
        <v>7.8</v>
      </c>
      <c r="Z7" s="167">
        <f t="shared" si="0"/>
        <v>5.870833333333333</v>
      </c>
      <c r="AA7" s="218">
        <v>8.6</v>
      </c>
      <c r="AB7" s="219" t="s">
        <v>64</v>
      </c>
      <c r="AC7" s="1">
        <v>5</v>
      </c>
      <c r="AD7" s="218">
        <v>3.4</v>
      </c>
      <c r="AE7" s="221" t="s">
        <v>146</v>
      </c>
    </row>
    <row r="8" spans="1:31" ht="11.25" customHeight="1">
      <c r="A8" s="168">
        <v>6</v>
      </c>
      <c r="B8" s="214">
        <v>8</v>
      </c>
      <c r="C8" s="214">
        <v>8.1</v>
      </c>
      <c r="D8" s="214">
        <v>7.6</v>
      </c>
      <c r="E8" s="214">
        <v>6.7</v>
      </c>
      <c r="F8" s="214">
        <v>6.8</v>
      </c>
      <c r="G8" s="214">
        <v>7.5</v>
      </c>
      <c r="H8" s="214">
        <v>7.8</v>
      </c>
      <c r="I8" s="214">
        <v>8.8</v>
      </c>
      <c r="J8" s="214">
        <v>9.3</v>
      </c>
      <c r="K8" s="214">
        <v>10</v>
      </c>
      <c r="L8" s="214">
        <v>10.6</v>
      </c>
      <c r="M8" s="214">
        <v>9.8</v>
      </c>
      <c r="N8" s="214">
        <v>10.2</v>
      </c>
      <c r="O8" s="214">
        <v>9.9</v>
      </c>
      <c r="P8" s="214">
        <v>10.3</v>
      </c>
      <c r="Q8" s="214">
        <v>10</v>
      </c>
      <c r="R8" s="214">
        <v>10.2</v>
      </c>
      <c r="S8" s="214">
        <v>10.1</v>
      </c>
      <c r="T8" s="214">
        <v>9.2</v>
      </c>
      <c r="U8" s="214">
        <v>9.2</v>
      </c>
      <c r="V8" s="214">
        <v>8.5</v>
      </c>
      <c r="W8" s="214">
        <v>6.2</v>
      </c>
      <c r="X8" s="214">
        <v>4.8</v>
      </c>
      <c r="Y8" s="214">
        <v>4.8</v>
      </c>
      <c r="Z8" s="167">
        <f t="shared" si="0"/>
        <v>8.516666666666666</v>
      </c>
      <c r="AA8" s="218">
        <v>10.7</v>
      </c>
      <c r="AB8" s="219" t="s">
        <v>125</v>
      </c>
      <c r="AC8" s="1">
        <v>6</v>
      </c>
      <c r="AD8" s="218">
        <v>4.5</v>
      </c>
      <c r="AE8" s="221" t="s">
        <v>147</v>
      </c>
    </row>
    <row r="9" spans="1:31" ht="11.25" customHeight="1">
      <c r="A9" s="168">
        <v>7</v>
      </c>
      <c r="B9" s="214">
        <v>5.8</v>
      </c>
      <c r="C9" s="214">
        <v>5.3</v>
      </c>
      <c r="D9" s="214">
        <v>4.8</v>
      </c>
      <c r="E9" s="214">
        <v>5.3</v>
      </c>
      <c r="F9" s="214">
        <v>4.7</v>
      </c>
      <c r="G9" s="214">
        <v>5.1</v>
      </c>
      <c r="H9" s="214">
        <v>6.4</v>
      </c>
      <c r="I9" s="214">
        <v>10.3</v>
      </c>
      <c r="J9" s="214">
        <v>11.5</v>
      </c>
      <c r="K9" s="214">
        <v>12.1</v>
      </c>
      <c r="L9" s="214">
        <v>12.5</v>
      </c>
      <c r="M9" s="214">
        <v>13.7</v>
      </c>
      <c r="N9" s="214">
        <v>12.6</v>
      </c>
      <c r="O9" s="214">
        <v>12.9</v>
      </c>
      <c r="P9" s="214">
        <v>13.5</v>
      </c>
      <c r="Q9" s="214">
        <v>13</v>
      </c>
      <c r="R9" s="214">
        <v>12.5</v>
      </c>
      <c r="S9" s="214">
        <v>11.8</v>
      </c>
      <c r="T9" s="214">
        <v>10.1</v>
      </c>
      <c r="U9" s="214">
        <v>10.7</v>
      </c>
      <c r="V9" s="214">
        <v>8.9</v>
      </c>
      <c r="W9" s="214">
        <v>9.7</v>
      </c>
      <c r="X9" s="214">
        <v>9.7</v>
      </c>
      <c r="Y9" s="214">
        <v>8.6</v>
      </c>
      <c r="Z9" s="167">
        <f t="shared" si="0"/>
        <v>9.645833333333332</v>
      </c>
      <c r="AA9" s="218">
        <v>14</v>
      </c>
      <c r="AB9" s="219" t="s">
        <v>126</v>
      </c>
      <c r="AC9" s="1">
        <v>7</v>
      </c>
      <c r="AD9" s="218">
        <v>3.9</v>
      </c>
      <c r="AE9" s="221" t="s">
        <v>148</v>
      </c>
    </row>
    <row r="10" spans="1:31" ht="11.25" customHeight="1">
      <c r="A10" s="168">
        <v>8</v>
      </c>
      <c r="B10" s="214">
        <v>7.4</v>
      </c>
      <c r="C10" s="214">
        <v>6.6</v>
      </c>
      <c r="D10" s="214">
        <v>5.3</v>
      </c>
      <c r="E10" s="214">
        <v>4.6</v>
      </c>
      <c r="F10" s="214">
        <v>3.2</v>
      </c>
      <c r="G10" s="214">
        <v>2.5</v>
      </c>
      <c r="H10" s="214">
        <v>2</v>
      </c>
      <c r="I10" s="214">
        <v>2.1</v>
      </c>
      <c r="J10" s="214">
        <v>2.9</v>
      </c>
      <c r="K10" s="214">
        <v>4</v>
      </c>
      <c r="L10" s="214">
        <v>5.4</v>
      </c>
      <c r="M10" s="214">
        <v>6.7</v>
      </c>
      <c r="N10" s="214">
        <v>7</v>
      </c>
      <c r="O10" s="214">
        <v>6.6</v>
      </c>
      <c r="P10" s="214">
        <v>6</v>
      </c>
      <c r="Q10" s="214">
        <v>5.3</v>
      </c>
      <c r="R10" s="214">
        <v>4.3</v>
      </c>
      <c r="S10" s="214">
        <v>2.8</v>
      </c>
      <c r="T10" s="214">
        <v>2</v>
      </c>
      <c r="U10" s="214">
        <v>1.3</v>
      </c>
      <c r="V10" s="214">
        <v>1.1</v>
      </c>
      <c r="W10" s="214">
        <v>1.1</v>
      </c>
      <c r="X10" s="214">
        <v>0</v>
      </c>
      <c r="Y10" s="214">
        <v>0.3</v>
      </c>
      <c r="Z10" s="167">
        <f t="shared" si="0"/>
        <v>3.770833333333332</v>
      </c>
      <c r="AA10" s="218">
        <v>8.6</v>
      </c>
      <c r="AB10" s="219" t="s">
        <v>127</v>
      </c>
      <c r="AC10" s="1">
        <v>8</v>
      </c>
      <c r="AD10" s="218">
        <v>-0.7</v>
      </c>
      <c r="AE10" s="221" t="s">
        <v>149</v>
      </c>
    </row>
    <row r="11" spans="1:31" ht="11.25" customHeight="1">
      <c r="A11" s="168">
        <v>9</v>
      </c>
      <c r="B11" s="214">
        <v>0.8</v>
      </c>
      <c r="C11" s="214">
        <v>1.1</v>
      </c>
      <c r="D11" s="214">
        <v>1.1</v>
      </c>
      <c r="E11" s="214">
        <v>1.3</v>
      </c>
      <c r="F11" s="214">
        <v>1.1</v>
      </c>
      <c r="G11" s="214">
        <v>0.9</v>
      </c>
      <c r="H11" s="214">
        <v>0.8</v>
      </c>
      <c r="I11" s="214">
        <v>0.6</v>
      </c>
      <c r="J11" s="214">
        <v>0.2</v>
      </c>
      <c r="K11" s="214">
        <v>0.2</v>
      </c>
      <c r="L11" s="214">
        <v>0.9</v>
      </c>
      <c r="M11" s="214">
        <v>1.1</v>
      </c>
      <c r="N11" s="214">
        <v>-0.5</v>
      </c>
      <c r="O11" s="214">
        <v>-0.5</v>
      </c>
      <c r="P11" s="214">
        <v>-0.6</v>
      </c>
      <c r="Q11" s="214">
        <v>-0.6</v>
      </c>
      <c r="R11" s="214">
        <v>-0.7</v>
      </c>
      <c r="S11" s="214">
        <v>-0.2</v>
      </c>
      <c r="T11" s="214">
        <v>0.5</v>
      </c>
      <c r="U11" s="214">
        <v>1.1</v>
      </c>
      <c r="V11" s="214">
        <v>1</v>
      </c>
      <c r="W11" s="214">
        <v>0.6</v>
      </c>
      <c r="X11" s="214">
        <v>0.2</v>
      </c>
      <c r="Y11" s="214">
        <v>-0.4</v>
      </c>
      <c r="Z11" s="167">
        <f t="shared" si="0"/>
        <v>0.4166666666666666</v>
      </c>
      <c r="AA11" s="218">
        <v>1.6</v>
      </c>
      <c r="AB11" s="219" t="s">
        <v>128</v>
      </c>
      <c r="AC11" s="1">
        <v>9</v>
      </c>
      <c r="AD11" s="218">
        <v>-0.8</v>
      </c>
      <c r="AE11" s="221" t="s">
        <v>150</v>
      </c>
    </row>
    <row r="12" spans="1:31" ht="11.25" customHeight="1">
      <c r="A12" s="176">
        <v>10</v>
      </c>
      <c r="B12" s="216">
        <v>-0.6</v>
      </c>
      <c r="C12" s="216">
        <v>0.2</v>
      </c>
      <c r="D12" s="216">
        <v>-0.1</v>
      </c>
      <c r="E12" s="216">
        <v>-0.8</v>
      </c>
      <c r="F12" s="216">
        <v>-2.1</v>
      </c>
      <c r="G12" s="216">
        <v>-0.8</v>
      </c>
      <c r="H12" s="216">
        <v>-0.4</v>
      </c>
      <c r="I12" s="216">
        <v>1.5</v>
      </c>
      <c r="J12" s="216">
        <v>2.3</v>
      </c>
      <c r="K12" s="216">
        <v>4.5</v>
      </c>
      <c r="L12" s="216">
        <v>5.1</v>
      </c>
      <c r="M12" s="216">
        <v>5.9</v>
      </c>
      <c r="N12" s="216">
        <v>5.4</v>
      </c>
      <c r="O12" s="216">
        <v>5.8</v>
      </c>
      <c r="P12" s="216">
        <v>6.1</v>
      </c>
      <c r="Q12" s="216">
        <v>4.6</v>
      </c>
      <c r="R12" s="216">
        <v>3.2</v>
      </c>
      <c r="S12" s="216">
        <v>1.9</v>
      </c>
      <c r="T12" s="216">
        <v>1.5</v>
      </c>
      <c r="U12" s="216">
        <v>1</v>
      </c>
      <c r="V12" s="216">
        <v>0.5</v>
      </c>
      <c r="W12" s="216">
        <v>0.2</v>
      </c>
      <c r="X12" s="216">
        <v>-0.6</v>
      </c>
      <c r="Y12" s="216">
        <v>-0.9</v>
      </c>
      <c r="Z12" s="177">
        <f t="shared" si="0"/>
        <v>1.8083333333333336</v>
      </c>
      <c r="AA12" s="217">
        <v>7</v>
      </c>
      <c r="AB12" s="220" t="s">
        <v>129</v>
      </c>
      <c r="AC12" s="164">
        <v>10</v>
      </c>
      <c r="AD12" s="217">
        <v>-2.6</v>
      </c>
      <c r="AE12" s="222" t="s">
        <v>151</v>
      </c>
    </row>
    <row r="13" spans="1:31" ht="11.25" customHeight="1">
      <c r="A13" s="168">
        <v>11</v>
      </c>
      <c r="B13" s="214">
        <v>-1.3</v>
      </c>
      <c r="C13" s="214">
        <v>-1.1</v>
      </c>
      <c r="D13" s="214">
        <v>-0.5</v>
      </c>
      <c r="E13" s="214">
        <v>0.7</v>
      </c>
      <c r="F13" s="214">
        <v>0.4</v>
      </c>
      <c r="G13" s="214">
        <v>0.8</v>
      </c>
      <c r="H13" s="214">
        <v>0.8</v>
      </c>
      <c r="I13" s="214">
        <v>1.4</v>
      </c>
      <c r="J13" s="214">
        <v>1.4</v>
      </c>
      <c r="K13" s="214">
        <v>1</v>
      </c>
      <c r="L13" s="214">
        <v>2</v>
      </c>
      <c r="M13" s="214">
        <v>2.7</v>
      </c>
      <c r="N13" s="214">
        <v>3.6</v>
      </c>
      <c r="O13" s="214">
        <v>3.5</v>
      </c>
      <c r="P13" s="214">
        <v>3.6</v>
      </c>
      <c r="Q13" s="214">
        <v>3.8</v>
      </c>
      <c r="R13" s="214">
        <v>3.7</v>
      </c>
      <c r="S13" s="214">
        <v>3.3</v>
      </c>
      <c r="T13" s="214">
        <v>3.4</v>
      </c>
      <c r="U13" s="214">
        <v>3.6</v>
      </c>
      <c r="V13" s="214">
        <v>3.7</v>
      </c>
      <c r="W13" s="214">
        <v>3.6</v>
      </c>
      <c r="X13" s="214">
        <v>4.5</v>
      </c>
      <c r="Y13" s="214">
        <v>4.9</v>
      </c>
      <c r="Z13" s="167">
        <f t="shared" si="0"/>
        <v>2.229166666666667</v>
      </c>
      <c r="AA13" s="218">
        <v>5.1</v>
      </c>
      <c r="AB13" s="219" t="s">
        <v>120</v>
      </c>
      <c r="AC13" s="1">
        <v>11</v>
      </c>
      <c r="AD13" s="218">
        <v>-1.6</v>
      </c>
      <c r="AE13" s="221" t="s">
        <v>152</v>
      </c>
    </row>
    <row r="14" spans="1:31" ht="11.25" customHeight="1">
      <c r="A14" s="168">
        <v>12</v>
      </c>
      <c r="B14" s="214">
        <v>3.9</v>
      </c>
      <c r="C14" s="214">
        <v>5</v>
      </c>
      <c r="D14" s="214">
        <v>4.1</v>
      </c>
      <c r="E14" s="214">
        <v>4.1</v>
      </c>
      <c r="F14" s="214">
        <v>3.3</v>
      </c>
      <c r="G14" s="214">
        <v>2.6</v>
      </c>
      <c r="H14" s="214">
        <v>2.5</v>
      </c>
      <c r="I14" s="214">
        <v>4.2</v>
      </c>
      <c r="J14" s="214">
        <v>6.5</v>
      </c>
      <c r="K14" s="214">
        <v>7.1</v>
      </c>
      <c r="L14" s="214">
        <v>8.5</v>
      </c>
      <c r="M14" s="214">
        <v>8.8</v>
      </c>
      <c r="N14" s="214">
        <v>9.8</v>
      </c>
      <c r="O14" s="214">
        <v>9.4</v>
      </c>
      <c r="P14" s="214">
        <v>9</v>
      </c>
      <c r="Q14" s="214">
        <v>7.1</v>
      </c>
      <c r="R14" s="214">
        <v>5.2</v>
      </c>
      <c r="S14" s="214">
        <v>3.8</v>
      </c>
      <c r="T14" s="214">
        <v>3.4</v>
      </c>
      <c r="U14" s="214">
        <v>2.9</v>
      </c>
      <c r="V14" s="214">
        <v>2.4</v>
      </c>
      <c r="W14" s="214">
        <v>2</v>
      </c>
      <c r="X14" s="214">
        <v>1.5</v>
      </c>
      <c r="Y14" s="214">
        <v>1.4</v>
      </c>
      <c r="Z14" s="167">
        <f t="shared" si="0"/>
        <v>4.937500000000001</v>
      </c>
      <c r="AA14" s="218">
        <v>10.2</v>
      </c>
      <c r="AB14" s="219" t="s">
        <v>130</v>
      </c>
      <c r="AC14" s="1">
        <v>12</v>
      </c>
      <c r="AD14" s="218">
        <v>1.1</v>
      </c>
      <c r="AE14" s="221" t="s">
        <v>153</v>
      </c>
    </row>
    <row r="15" spans="1:31" ht="11.25" customHeight="1">
      <c r="A15" s="168">
        <v>13</v>
      </c>
      <c r="B15" s="214">
        <v>1</v>
      </c>
      <c r="C15" s="214">
        <v>0.6</v>
      </c>
      <c r="D15" s="214">
        <v>0.5</v>
      </c>
      <c r="E15" s="214">
        <v>0.8</v>
      </c>
      <c r="F15" s="214">
        <v>1.5</v>
      </c>
      <c r="G15" s="214">
        <v>1.7</v>
      </c>
      <c r="H15" s="214">
        <v>3.1</v>
      </c>
      <c r="I15" s="214">
        <v>3.8</v>
      </c>
      <c r="J15" s="214">
        <v>4.7</v>
      </c>
      <c r="K15" s="214">
        <v>5.1</v>
      </c>
      <c r="L15" s="214">
        <v>6.7</v>
      </c>
      <c r="M15" s="214">
        <v>8.5</v>
      </c>
      <c r="N15" s="214">
        <v>7.4</v>
      </c>
      <c r="O15" s="214">
        <v>6.7</v>
      </c>
      <c r="P15" s="214">
        <v>6.4</v>
      </c>
      <c r="Q15" s="214">
        <v>6.2</v>
      </c>
      <c r="R15" s="214">
        <v>6</v>
      </c>
      <c r="S15" s="214">
        <v>5.8</v>
      </c>
      <c r="T15" s="214">
        <v>3.5</v>
      </c>
      <c r="U15" s="214">
        <v>3.3</v>
      </c>
      <c r="V15" s="214">
        <v>2.7</v>
      </c>
      <c r="W15" s="214">
        <v>2.2</v>
      </c>
      <c r="X15" s="214">
        <v>2.2</v>
      </c>
      <c r="Y15" s="214">
        <v>1.9</v>
      </c>
      <c r="Z15" s="167">
        <f t="shared" si="0"/>
        <v>3.8458333333333337</v>
      </c>
      <c r="AA15" s="218">
        <v>9.6</v>
      </c>
      <c r="AB15" s="219" t="s">
        <v>56</v>
      </c>
      <c r="AC15" s="1">
        <v>13</v>
      </c>
      <c r="AD15" s="218">
        <v>0.4</v>
      </c>
      <c r="AE15" s="221" t="s">
        <v>154</v>
      </c>
    </row>
    <row r="16" spans="1:31" ht="11.25" customHeight="1">
      <c r="A16" s="168">
        <v>14</v>
      </c>
      <c r="B16" s="214">
        <v>2</v>
      </c>
      <c r="C16" s="214">
        <v>2</v>
      </c>
      <c r="D16" s="214">
        <v>1.8</v>
      </c>
      <c r="E16" s="214">
        <v>1.8</v>
      </c>
      <c r="F16" s="214">
        <v>1.5</v>
      </c>
      <c r="G16" s="214">
        <v>1</v>
      </c>
      <c r="H16" s="214">
        <v>1.4</v>
      </c>
      <c r="I16" s="214">
        <v>3.1</v>
      </c>
      <c r="J16" s="214">
        <v>4.2</v>
      </c>
      <c r="K16" s="214">
        <v>4.7</v>
      </c>
      <c r="L16" s="214">
        <v>4.3</v>
      </c>
      <c r="M16" s="214">
        <v>6.9</v>
      </c>
      <c r="N16" s="214">
        <v>8</v>
      </c>
      <c r="O16" s="214">
        <v>7.9</v>
      </c>
      <c r="P16" s="214">
        <v>7</v>
      </c>
      <c r="Q16" s="214">
        <v>5.8</v>
      </c>
      <c r="R16" s="214">
        <v>4.1</v>
      </c>
      <c r="S16" s="214">
        <v>2.8</v>
      </c>
      <c r="T16" s="214">
        <v>2.5</v>
      </c>
      <c r="U16" s="214">
        <v>2.1</v>
      </c>
      <c r="V16" s="214">
        <v>1.9</v>
      </c>
      <c r="W16" s="214">
        <v>1.4</v>
      </c>
      <c r="X16" s="214">
        <v>1.1</v>
      </c>
      <c r="Y16" s="214">
        <v>0.7</v>
      </c>
      <c r="Z16" s="167">
        <f t="shared" si="0"/>
        <v>3.3333333333333335</v>
      </c>
      <c r="AA16" s="218">
        <v>8.5</v>
      </c>
      <c r="AB16" s="219" t="s">
        <v>131</v>
      </c>
      <c r="AC16" s="1">
        <v>14</v>
      </c>
      <c r="AD16" s="218">
        <v>0.7</v>
      </c>
      <c r="AE16" s="221" t="s">
        <v>114</v>
      </c>
    </row>
    <row r="17" spans="1:31" ht="11.25" customHeight="1">
      <c r="A17" s="168">
        <v>15</v>
      </c>
      <c r="B17" s="214">
        <v>0.5</v>
      </c>
      <c r="C17" s="214">
        <v>0.5</v>
      </c>
      <c r="D17" s="214">
        <v>-0.7</v>
      </c>
      <c r="E17" s="214">
        <v>-1.7</v>
      </c>
      <c r="F17" s="214">
        <v>-0.7</v>
      </c>
      <c r="G17" s="214">
        <v>-1.9</v>
      </c>
      <c r="H17" s="214">
        <v>-1.3</v>
      </c>
      <c r="I17" s="214">
        <v>2.3</v>
      </c>
      <c r="J17" s="214">
        <v>2.4</v>
      </c>
      <c r="K17" s="214">
        <v>2.9</v>
      </c>
      <c r="L17" s="214">
        <v>3.2</v>
      </c>
      <c r="M17" s="214">
        <v>3.3</v>
      </c>
      <c r="N17" s="214">
        <v>3.3</v>
      </c>
      <c r="O17" s="214">
        <v>3.4</v>
      </c>
      <c r="P17" s="214">
        <v>3.8</v>
      </c>
      <c r="Q17" s="214">
        <v>3.9</v>
      </c>
      <c r="R17" s="214">
        <v>3.9</v>
      </c>
      <c r="S17" s="214">
        <v>3.8</v>
      </c>
      <c r="T17" s="214">
        <v>3.9</v>
      </c>
      <c r="U17" s="214">
        <v>4.1</v>
      </c>
      <c r="V17" s="214">
        <v>3.8</v>
      </c>
      <c r="W17" s="214">
        <v>3.6</v>
      </c>
      <c r="X17" s="214">
        <v>3.6</v>
      </c>
      <c r="Y17" s="214">
        <v>3.7</v>
      </c>
      <c r="Z17" s="167">
        <f t="shared" si="0"/>
        <v>2.2333333333333334</v>
      </c>
      <c r="AA17" s="218">
        <v>4.2</v>
      </c>
      <c r="AB17" s="219" t="s">
        <v>132</v>
      </c>
      <c r="AC17" s="1">
        <v>15</v>
      </c>
      <c r="AD17" s="218">
        <v>-2.2</v>
      </c>
      <c r="AE17" s="221" t="s">
        <v>155</v>
      </c>
    </row>
    <row r="18" spans="1:31" ht="11.25" customHeight="1">
      <c r="A18" s="168">
        <v>16</v>
      </c>
      <c r="B18" s="214">
        <v>3.8</v>
      </c>
      <c r="C18" s="214">
        <v>2.6</v>
      </c>
      <c r="D18" s="214">
        <v>2.4</v>
      </c>
      <c r="E18" s="214">
        <v>2.1</v>
      </c>
      <c r="F18" s="214">
        <v>2.2</v>
      </c>
      <c r="G18" s="214">
        <v>3.1</v>
      </c>
      <c r="H18" s="214">
        <v>2.8</v>
      </c>
      <c r="I18" s="214">
        <v>5.6</v>
      </c>
      <c r="J18" s="214">
        <v>8.3</v>
      </c>
      <c r="K18" s="214">
        <v>9.2</v>
      </c>
      <c r="L18" s="214">
        <v>9.8</v>
      </c>
      <c r="M18" s="214">
        <v>10</v>
      </c>
      <c r="N18" s="214">
        <v>11</v>
      </c>
      <c r="O18" s="214">
        <v>9.7</v>
      </c>
      <c r="P18" s="214">
        <v>11</v>
      </c>
      <c r="Q18" s="214">
        <v>9</v>
      </c>
      <c r="R18" s="214">
        <v>7.8</v>
      </c>
      <c r="S18" s="214">
        <v>6.5</v>
      </c>
      <c r="T18" s="214">
        <v>5.4</v>
      </c>
      <c r="U18" s="214">
        <v>5.4</v>
      </c>
      <c r="V18" s="214">
        <v>5.2</v>
      </c>
      <c r="W18" s="214">
        <v>4.9</v>
      </c>
      <c r="X18" s="214">
        <v>4.3</v>
      </c>
      <c r="Y18" s="214">
        <v>4.6</v>
      </c>
      <c r="Z18" s="167">
        <f t="shared" si="0"/>
        <v>6.112500000000001</v>
      </c>
      <c r="AA18" s="218">
        <v>11.5</v>
      </c>
      <c r="AB18" s="219" t="s">
        <v>133</v>
      </c>
      <c r="AC18" s="1">
        <v>16</v>
      </c>
      <c r="AD18" s="218">
        <v>1.9</v>
      </c>
      <c r="AE18" s="221" t="s">
        <v>156</v>
      </c>
    </row>
    <row r="19" spans="1:31" ht="11.25" customHeight="1">
      <c r="A19" s="168">
        <v>17</v>
      </c>
      <c r="B19" s="214">
        <v>3.5</v>
      </c>
      <c r="C19" s="214">
        <v>2.7</v>
      </c>
      <c r="D19" s="214">
        <v>1.9</v>
      </c>
      <c r="E19" s="214">
        <v>1.4</v>
      </c>
      <c r="F19" s="214">
        <v>1.5</v>
      </c>
      <c r="G19" s="214">
        <v>-0.2</v>
      </c>
      <c r="H19" s="214">
        <v>0.7</v>
      </c>
      <c r="I19" s="214">
        <v>4.1</v>
      </c>
      <c r="J19" s="214">
        <v>6.8</v>
      </c>
      <c r="K19" s="214">
        <v>8.2</v>
      </c>
      <c r="L19" s="214">
        <v>7.6</v>
      </c>
      <c r="M19" s="214">
        <v>8.1</v>
      </c>
      <c r="N19" s="214">
        <v>8.5</v>
      </c>
      <c r="O19" s="214">
        <v>8.9</v>
      </c>
      <c r="P19" s="214">
        <v>8.9</v>
      </c>
      <c r="Q19" s="214">
        <v>8</v>
      </c>
      <c r="R19" s="214">
        <v>7.8</v>
      </c>
      <c r="S19" s="214">
        <v>6.7</v>
      </c>
      <c r="T19" s="214">
        <v>5.5</v>
      </c>
      <c r="U19" s="214">
        <v>5</v>
      </c>
      <c r="V19" s="214">
        <v>5.5</v>
      </c>
      <c r="W19" s="214">
        <v>5.2</v>
      </c>
      <c r="X19" s="214">
        <v>4.7</v>
      </c>
      <c r="Y19" s="214">
        <v>5.4</v>
      </c>
      <c r="Z19" s="167">
        <f t="shared" si="0"/>
        <v>5.266666666666667</v>
      </c>
      <c r="AA19" s="218">
        <v>9.5</v>
      </c>
      <c r="AB19" s="219" t="s">
        <v>134</v>
      </c>
      <c r="AC19" s="1">
        <v>17</v>
      </c>
      <c r="AD19" s="218">
        <v>-0.6</v>
      </c>
      <c r="AE19" s="221" t="s">
        <v>157</v>
      </c>
    </row>
    <row r="20" spans="1:31" ht="11.25" customHeight="1">
      <c r="A20" s="168">
        <v>18</v>
      </c>
      <c r="B20" s="214">
        <v>4.3</v>
      </c>
      <c r="C20" s="214">
        <v>2.2</v>
      </c>
      <c r="D20" s="214">
        <v>0.7</v>
      </c>
      <c r="E20" s="214">
        <v>1.6</v>
      </c>
      <c r="F20" s="214">
        <v>0.5</v>
      </c>
      <c r="G20" s="214">
        <v>0.3</v>
      </c>
      <c r="H20" s="214">
        <v>2</v>
      </c>
      <c r="I20" s="214">
        <v>5.1</v>
      </c>
      <c r="J20" s="214">
        <v>9</v>
      </c>
      <c r="K20" s="214">
        <v>9.9</v>
      </c>
      <c r="L20" s="214">
        <v>10.2</v>
      </c>
      <c r="M20" s="214">
        <v>9.8</v>
      </c>
      <c r="N20" s="214">
        <v>10.9</v>
      </c>
      <c r="O20" s="214">
        <v>11</v>
      </c>
      <c r="P20" s="214">
        <v>11.3</v>
      </c>
      <c r="Q20" s="214">
        <v>10.5</v>
      </c>
      <c r="R20" s="214">
        <v>10</v>
      </c>
      <c r="S20" s="214">
        <v>6.9</v>
      </c>
      <c r="T20" s="214">
        <v>5.8</v>
      </c>
      <c r="U20" s="214">
        <v>5.7</v>
      </c>
      <c r="V20" s="214">
        <v>5.3</v>
      </c>
      <c r="W20" s="214">
        <v>5.2</v>
      </c>
      <c r="X20" s="214">
        <v>5.2</v>
      </c>
      <c r="Y20" s="214">
        <v>5.2</v>
      </c>
      <c r="Z20" s="167">
        <f t="shared" si="0"/>
        <v>6.1916666666666655</v>
      </c>
      <c r="AA20" s="218">
        <v>11.6</v>
      </c>
      <c r="AB20" s="219" t="s">
        <v>135</v>
      </c>
      <c r="AC20" s="1">
        <v>18</v>
      </c>
      <c r="AD20" s="218">
        <v>-0.1</v>
      </c>
      <c r="AE20" s="221" t="s">
        <v>158</v>
      </c>
    </row>
    <row r="21" spans="1:31" ht="11.25" customHeight="1">
      <c r="A21" s="168">
        <v>19</v>
      </c>
      <c r="B21" s="214">
        <v>5.1</v>
      </c>
      <c r="C21" s="214">
        <v>5.5</v>
      </c>
      <c r="D21" s="214">
        <v>6.9</v>
      </c>
      <c r="E21" s="214">
        <v>7.5</v>
      </c>
      <c r="F21" s="214">
        <v>7.5</v>
      </c>
      <c r="G21" s="214">
        <v>7.6</v>
      </c>
      <c r="H21" s="214">
        <v>8</v>
      </c>
      <c r="I21" s="214">
        <v>9.7</v>
      </c>
      <c r="J21" s="214">
        <v>11</v>
      </c>
      <c r="K21" s="214">
        <v>11.8</v>
      </c>
      <c r="L21" s="214">
        <v>11.7</v>
      </c>
      <c r="M21" s="214">
        <v>11.7</v>
      </c>
      <c r="N21" s="214">
        <v>11.5</v>
      </c>
      <c r="O21" s="214">
        <v>10.4</v>
      </c>
      <c r="P21" s="214">
        <v>9.5</v>
      </c>
      <c r="Q21" s="214">
        <v>9.4</v>
      </c>
      <c r="R21" s="214">
        <v>9.3</v>
      </c>
      <c r="S21" s="214">
        <v>9.3</v>
      </c>
      <c r="T21" s="214">
        <v>9.2</v>
      </c>
      <c r="U21" s="214">
        <v>9.6</v>
      </c>
      <c r="V21" s="214">
        <v>10</v>
      </c>
      <c r="W21" s="214">
        <v>10.2</v>
      </c>
      <c r="X21" s="214">
        <v>9.9</v>
      </c>
      <c r="Y21" s="214">
        <v>11</v>
      </c>
      <c r="Z21" s="167">
        <f t="shared" si="0"/>
        <v>9.304166666666667</v>
      </c>
      <c r="AA21" s="218">
        <v>12.3</v>
      </c>
      <c r="AB21" s="219" t="s">
        <v>136</v>
      </c>
      <c r="AC21" s="1">
        <v>19</v>
      </c>
      <c r="AD21" s="218">
        <v>5</v>
      </c>
      <c r="AE21" s="221" t="s">
        <v>159</v>
      </c>
    </row>
    <row r="22" spans="1:31" ht="11.25" customHeight="1">
      <c r="A22" s="176">
        <v>20</v>
      </c>
      <c r="B22" s="216">
        <v>11.9</v>
      </c>
      <c r="C22" s="216">
        <v>11.4</v>
      </c>
      <c r="D22" s="216">
        <v>10.9</v>
      </c>
      <c r="E22" s="216">
        <v>9.3</v>
      </c>
      <c r="F22" s="216">
        <v>8.6</v>
      </c>
      <c r="G22" s="216">
        <v>8.8</v>
      </c>
      <c r="H22" s="216">
        <v>9.7</v>
      </c>
      <c r="I22" s="216">
        <v>12.7</v>
      </c>
      <c r="J22" s="216">
        <v>15.9</v>
      </c>
      <c r="K22" s="216">
        <v>13.5</v>
      </c>
      <c r="L22" s="216">
        <v>12.6</v>
      </c>
      <c r="M22" s="216">
        <v>12.1</v>
      </c>
      <c r="N22" s="216">
        <v>11.8</v>
      </c>
      <c r="O22" s="216">
        <v>11.5</v>
      </c>
      <c r="P22" s="216">
        <v>11</v>
      </c>
      <c r="Q22" s="216">
        <v>10.3</v>
      </c>
      <c r="R22" s="216">
        <v>9.8</v>
      </c>
      <c r="S22" s="216">
        <v>9.4</v>
      </c>
      <c r="T22" s="216">
        <v>8.8</v>
      </c>
      <c r="U22" s="216">
        <v>8.2</v>
      </c>
      <c r="V22" s="216">
        <v>7.8</v>
      </c>
      <c r="W22" s="216">
        <v>7.6</v>
      </c>
      <c r="X22" s="216">
        <v>7.2</v>
      </c>
      <c r="Y22" s="216">
        <v>7</v>
      </c>
      <c r="Z22" s="177">
        <f t="shared" si="0"/>
        <v>10.325000000000001</v>
      </c>
      <c r="AA22" s="217">
        <v>16.5</v>
      </c>
      <c r="AB22" s="220" t="s">
        <v>137</v>
      </c>
      <c r="AC22" s="164">
        <v>20</v>
      </c>
      <c r="AD22" s="217">
        <v>7</v>
      </c>
      <c r="AE22" s="222" t="s">
        <v>114</v>
      </c>
    </row>
    <row r="23" spans="1:31" ht="11.25" customHeight="1">
      <c r="A23" s="168">
        <v>21</v>
      </c>
      <c r="B23" s="214">
        <v>6.8</v>
      </c>
      <c r="C23" s="214">
        <v>5.1</v>
      </c>
      <c r="D23" s="214">
        <v>3.8</v>
      </c>
      <c r="E23" s="214">
        <v>4.5</v>
      </c>
      <c r="F23" s="214">
        <v>5.5</v>
      </c>
      <c r="G23" s="214">
        <v>6.2</v>
      </c>
      <c r="H23" s="214">
        <v>5.9</v>
      </c>
      <c r="I23" s="214">
        <v>7.7</v>
      </c>
      <c r="J23" s="214">
        <v>9.8</v>
      </c>
      <c r="K23" s="214">
        <v>11.6</v>
      </c>
      <c r="L23" s="214">
        <v>13.2</v>
      </c>
      <c r="M23" s="214">
        <v>13.6</v>
      </c>
      <c r="N23" s="214">
        <v>13.3</v>
      </c>
      <c r="O23" s="214">
        <v>13.7</v>
      </c>
      <c r="P23" s="214">
        <v>13.7</v>
      </c>
      <c r="Q23" s="214">
        <v>12.4</v>
      </c>
      <c r="R23" s="214">
        <v>9.9</v>
      </c>
      <c r="S23" s="214">
        <v>8.1</v>
      </c>
      <c r="T23" s="214">
        <v>6.3</v>
      </c>
      <c r="U23" s="214">
        <v>4.6</v>
      </c>
      <c r="V23" s="214">
        <v>3.7</v>
      </c>
      <c r="W23" s="214">
        <v>3.6</v>
      </c>
      <c r="X23" s="214">
        <v>3.4</v>
      </c>
      <c r="Y23" s="214">
        <v>3.5</v>
      </c>
      <c r="Z23" s="167">
        <f t="shared" si="0"/>
        <v>7.912499999999999</v>
      </c>
      <c r="AA23" s="218">
        <v>14.6</v>
      </c>
      <c r="AB23" s="219" t="s">
        <v>138</v>
      </c>
      <c r="AC23" s="1">
        <v>21</v>
      </c>
      <c r="AD23" s="218">
        <v>3</v>
      </c>
      <c r="AE23" s="221" t="s">
        <v>160</v>
      </c>
    </row>
    <row r="24" spans="1:31" ht="11.25" customHeight="1">
      <c r="A24" s="168">
        <v>22</v>
      </c>
      <c r="B24" s="214">
        <v>3.2</v>
      </c>
      <c r="C24" s="214">
        <v>2.7</v>
      </c>
      <c r="D24" s="214">
        <v>2.6</v>
      </c>
      <c r="E24" s="214">
        <v>2.1</v>
      </c>
      <c r="F24" s="214">
        <v>2.4</v>
      </c>
      <c r="G24" s="214">
        <v>2.5</v>
      </c>
      <c r="H24" s="214">
        <v>3.2</v>
      </c>
      <c r="I24" s="214">
        <v>6.4</v>
      </c>
      <c r="J24" s="214">
        <v>8.5</v>
      </c>
      <c r="K24" s="214">
        <v>9.3</v>
      </c>
      <c r="L24" s="214">
        <v>10.8</v>
      </c>
      <c r="M24" s="214">
        <v>12.6</v>
      </c>
      <c r="N24" s="214">
        <v>11.9</v>
      </c>
      <c r="O24" s="214">
        <v>11.6</v>
      </c>
      <c r="P24" s="214">
        <v>11.3</v>
      </c>
      <c r="Q24" s="214">
        <v>11</v>
      </c>
      <c r="R24" s="214">
        <v>10.6</v>
      </c>
      <c r="S24" s="214">
        <v>8.4</v>
      </c>
      <c r="T24" s="214">
        <v>7.9</v>
      </c>
      <c r="U24" s="214">
        <v>7.3</v>
      </c>
      <c r="V24" s="214">
        <v>8.9</v>
      </c>
      <c r="W24" s="214">
        <v>9</v>
      </c>
      <c r="X24" s="214">
        <v>8.6</v>
      </c>
      <c r="Y24" s="214">
        <v>8.4</v>
      </c>
      <c r="Z24" s="167">
        <f t="shared" si="0"/>
        <v>7.550000000000001</v>
      </c>
      <c r="AA24" s="218">
        <v>13.2</v>
      </c>
      <c r="AB24" s="219" t="s">
        <v>86</v>
      </c>
      <c r="AC24" s="1">
        <v>22</v>
      </c>
      <c r="AD24" s="218">
        <v>1.5</v>
      </c>
      <c r="AE24" s="221" t="s">
        <v>161</v>
      </c>
    </row>
    <row r="25" spans="1:31" ht="11.25" customHeight="1">
      <c r="A25" s="168">
        <v>23</v>
      </c>
      <c r="B25" s="214">
        <v>7.7</v>
      </c>
      <c r="C25" s="214">
        <v>7.4</v>
      </c>
      <c r="D25" s="214">
        <v>7.1</v>
      </c>
      <c r="E25" s="214">
        <v>6.4</v>
      </c>
      <c r="F25" s="214">
        <v>6.3</v>
      </c>
      <c r="G25" s="214">
        <v>5.4</v>
      </c>
      <c r="H25" s="214">
        <v>5.3</v>
      </c>
      <c r="I25" s="214">
        <v>5.9</v>
      </c>
      <c r="J25" s="214">
        <v>7.3</v>
      </c>
      <c r="K25" s="214">
        <v>8.7</v>
      </c>
      <c r="L25" s="214">
        <v>11.2</v>
      </c>
      <c r="M25" s="214">
        <v>11.6</v>
      </c>
      <c r="N25" s="214">
        <v>12</v>
      </c>
      <c r="O25" s="214">
        <v>11.1</v>
      </c>
      <c r="P25" s="214">
        <v>11.2</v>
      </c>
      <c r="Q25" s="214">
        <v>9.4</v>
      </c>
      <c r="R25" s="214">
        <v>7.4</v>
      </c>
      <c r="S25" s="214">
        <v>6</v>
      </c>
      <c r="T25" s="214">
        <v>5.3</v>
      </c>
      <c r="U25" s="214">
        <v>4.5</v>
      </c>
      <c r="V25" s="214">
        <v>2.5</v>
      </c>
      <c r="W25" s="214">
        <v>2.1</v>
      </c>
      <c r="X25" s="214">
        <v>1.5</v>
      </c>
      <c r="Y25" s="214">
        <v>1.5</v>
      </c>
      <c r="Z25" s="167">
        <f t="shared" si="0"/>
        <v>6.866666666666666</v>
      </c>
      <c r="AA25" s="218">
        <v>12.6</v>
      </c>
      <c r="AB25" s="219" t="s">
        <v>133</v>
      </c>
      <c r="AC25" s="1">
        <v>23</v>
      </c>
      <c r="AD25" s="218">
        <v>0.9</v>
      </c>
      <c r="AE25" s="221" t="s">
        <v>162</v>
      </c>
    </row>
    <row r="26" spans="1:31" ht="11.25" customHeight="1">
      <c r="A26" s="168">
        <v>24</v>
      </c>
      <c r="B26" s="214">
        <v>0.9</v>
      </c>
      <c r="C26" s="214">
        <v>0.9</v>
      </c>
      <c r="D26" s="214">
        <v>0.7</v>
      </c>
      <c r="E26" s="214">
        <v>0.9</v>
      </c>
      <c r="F26" s="214">
        <v>1.1</v>
      </c>
      <c r="G26" s="214">
        <v>0.8</v>
      </c>
      <c r="H26" s="214">
        <v>2</v>
      </c>
      <c r="I26" s="214">
        <v>6.6</v>
      </c>
      <c r="J26" s="214">
        <v>7.4</v>
      </c>
      <c r="K26" s="214">
        <v>8.2</v>
      </c>
      <c r="L26" s="214">
        <v>9.3</v>
      </c>
      <c r="M26" s="214">
        <v>10</v>
      </c>
      <c r="N26" s="214">
        <v>10.4</v>
      </c>
      <c r="O26" s="214">
        <v>10.6</v>
      </c>
      <c r="P26" s="214">
        <v>10.8</v>
      </c>
      <c r="Q26" s="214">
        <v>10.6</v>
      </c>
      <c r="R26" s="214">
        <v>10.8</v>
      </c>
      <c r="S26" s="214">
        <v>8.1</v>
      </c>
      <c r="T26" s="214">
        <v>6.8</v>
      </c>
      <c r="U26" s="214">
        <v>6.1</v>
      </c>
      <c r="V26" s="214">
        <v>7</v>
      </c>
      <c r="W26" s="214">
        <v>8.2</v>
      </c>
      <c r="X26" s="214">
        <v>9.9</v>
      </c>
      <c r="Y26" s="214">
        <v>10.4</v>
      </c>
      <c r="Z26" s="167">
        <f t="shared" si="0"/>
        <v>6.604166666666665</v>
      </c>
      <c r="AA26" s="218">
        <v>11.2</v>
      </c>
      <c r="AB26" s="219" t="s">
        <v>139</v>
      </c>
      <c r="AC26" s="1">
        <v>24</v>
      </c>
      <c r="AD26" s="218">
        <v>0.1</v>
      </c>
      <c r="AE26" s="221" t="s">
        <v>163</v>
      </c>
    </row>
    <row r="27" spans="1:31" ht="11.25" customHeight="1">
      <c r="A27" s="168">
        <v>25</v>
      </c>
      <c r="B27" s="214">
        <v>10.1</v>
      </c>
      <c r="C27" s="214">
        <v>9.7</v>
      </c>
      <c r="D27" s="214">
        <v>10.2</v>
      </c>
      <c r="E27" s="214">
        <v>10.5</v>
      </c>
      <c r="F27" s="214">
        <v>10.5</v>
      </c>
      <c r="G27" s="214">
        <v>10.4</v>
      </c>
      <c r="H27" s="214">
        <v>11.9</v>
      </c>
      <c r="I27" s="214">
        <v>12.6</v>
      </c>
      <c r="J27" s="214">
        <v>12.9</v>
      </c>
      <c r="K27" s="214">
        <v>14.3</v>
      </c>
      <c r="L27" s="214">
        <v>14.7</v>
      </c>
      <c r="M27" s="214">
        <v>16</v>
      </c>
      <c r="N27" s="214">
        <v>16.8</v>
      </c>
      <c r="O27" s="214">
        <v>16.7</v>
      </c>
      <c r="P27" s="214">
        <v>14.5</v>
      </c>
      <c r="Q27" s="214">
        <v>14.1</v>
      </c>
      <c r="R27" s="214">
        <v>14.1</v>
      </c>
      <c r="S27" s="214">
        <v>11.9</v>
      </c>
      <c r="T27" s="214">
        <v>11.7</v>
      </c>
      <c r="U27" s="214">
        <v>11.6</v>
      </c>
      <c r="V27" s="214">
        <v>11.5</v>
      </c>
      <c r="W27" s="214">
        <v>11</v>
      </c>
      <c r="X27" s="214">
        <v>10.8</v>
      </c>
      <c r="Y27" s="214">
        <v>10.1</v>
      </c>
      <c r="Z27" s="167">
        <f t="shared" si="0"/>
        <v>12.441666666666668</v>
      </c>
      <c r="AA27" s="218">
        <v>17.2</v>
      </c>
      <c r="AB27" s="219" t="s">
        <v>57</v>
      </c>
      <c r="AC27" s="1">
        <v>25</v>
      </c>
      <c r="AD27" s="218">
        <v>8.4</v>
      </c>
      <c r="AE27" s="221" t="s">
        <v>164</v>
      </c>
    </row>
    <row r="28" spans="1:31" ht="11.25" customHeight="1">
      <c r="A28" s="168">
        <v>26</v>
      </c>
      <c r="B28" s="214">
        <v>10.2</v>
      </c>
      <c r="C28" s="214">
        <v>10.2</v>
      </c>
      <c r="D28" s="214">
        <v>9.7</v>
      </c>
      <c r="E28" s="214">
        <v>8.9</v>
      </c>
      <c r="F28" s="214">
        <v>8.5</v>
      </c>
      <c r="G28" s="214">
        <v>7.9</v>
      </c>
      <c r="H28" s="214">
        <v>7.7</v>
      </c>
      <c r="I28" s="214">
        <v>7.6</v>
      </c>
      <c r="J28" s="214">
        <v>7.4</v>
      </c>
      <c r="K28" s="214">
        <v>8.7</v>
      </c>
      <c r="L28" s="214">
        <v>8.1</v>
      </c>
      <c r="M28" s="214">
        <v>9.1</v>
      </c>
      <c r="N28" s="214">
        <v>9.4</v>
      </c>
      <c r="O28" s="214">
        <v>8.9</v>
      </c>
      <c r="P28" s="214">
        <v>8.7</v>
      </c>
      <c r="Q28" s="214">
        <v>8.5</v>
      </c>
      <c r="R28" s="214">
        <v>8.1</v>
      </c>
      <c r="S28" s="214">
        <v>7.7</v>
      </c>
      <c r="T28" s="214">
        <v>7.5</v>
      </c>
      <c r="U28" s="214">
        <v>7.1</v>
      </c>
      <c r="V28" s="214">
        <v>6.1</v>
      </c>
      <c r="W28" s="214">
        <v>4.5</v>
      </c>
      <c r="X28" s="214">
        <v>2.9</v>
      </c>
      <c r="Y28" s="214">
        <v>2.9</v>
      </c>
      <c r="Z28" s="167">
        <f t="shared" si="0"/>
        <v>7.762499999999999</v>
      </c>
      <c r="AA28" s="218">
        <v>10.4</v>
      </c>
      <c r="AB28" s="219" t="s">
        <v>140</v>
      </c>
      <c r="AC28" s="1">
        <v>26</v>
      </c>
      <c r="AD28" s="218">
        <v>2.3</v>
      </c>
      <c r="AE28" s="221" t="s">
        <v>93</v>
      </c>
    </row>
    <row r="29" spans="1:31" ht="11.25" customHeight="1">
      <c r="A29" s="168">
        <v>27</v>
      </c>
      <c r="B29" s="214">
        <v>3</v>
      </c>
      <c r="C29" s="214">
        <v>4.7</v>
      </c>
      <c r="D29" s="214">
        <v>4.3</v>
      </c>
      <c r="E29" s="214">
        <v>4.2</v>
      </c>
      <c r="F29" s="214">
        <v>3.5</v>
      </c>
      <c r="G29" s="214">
        <v>2.5</v>
      </c>
      <c r="H29" s="214">
        <v>4.8</v>
      </c>
      <c r="I29" s="214">
        <v>6.4</v>
      </c>
      <c r="J29" s="214">
        <v>6.9</v>
      </c>
      <c r="K29" s="214">
        <v>8.7</v>
      </c>
      <c r="L29" s="214">
        <v>8.4</v>
      </c>
      <c r="M29" s="214">
        <v>8.7</v>
      </c>
      <c r="N29" s="214">
        <v>8.6</v>
      </c>
      <c r="O29" s="214">
        <v>8.7</v>
      </c>
      <c r="P29" s="214">
        <v>8.8</v>
      </c>
      <c r="Q29" s="214">
        <v>8.9</v>
      </c>
      <c r="R29" s="214">
        <v>8.8</v>
      </c>
      <c r="S29" s="214">
        <v>8.7</v>
      </c>
      <c r="T29" s="214">
        <v>8.4</v>
      </c>
      <c r="U29" s="214">
        <v>8.2</v>
      </c>
      <c r="V29" s="214">
        <v>8.2</v>
      </c>
      <c r="W29" s="214">
        <v>8.3</v>
      </c>
      <c r="X29" s="214">
        <v>7.3</v>
      </c>
      <c r="Y29" s="214">
        <v>7.1</v>
      </c>
      <c r="Z29" s="167">
        <f t="shared" si="0"/>
        <v>6.920833333333333</v>
      </c>
      <c r="AA29" s="218">
        <v>9.5</v>
      </c>
      <c r="AB29" s="219" t="s">
        <v>141</v>
      </c>
      <c r="AC29" s="1">
        <v>27</v>
      </c>
      <c r="AD29" s="218">
        <v>2.4</v>
      </c>
      <c r="AE29" s="221" t="s">
        <v>165</v>
      </c>
    </row>
    <row r="30" spans="1:31" ht="11.25" customHeight="1">
      <c r="A30" s="168">
        <v>28</v>
      </c>
      <c r="B30" s="214">
        <v>6.9</v>
      </c>
      <c r="C30" s="214">
        <v>7</v>
      </c>
      <c r="D30" s="214">
        <v>7.3</v>
      </c>
      <c r="E30" s="214">
        <v>7.6</v>
      </c>
      <c r="F30" s="214">
        <v>7.9</v>
      </c>
      <c r="G30" s="214">
        <v>8.9</v>
      </c>
      <c r="H30" s="214">
        <v>9.2</v>
      </c>
      <c r="I30" s="214">
        <v>10.4</v>
      </c>
      <c r="J30" s="214">
        <v>11</v>
      </c>
      <c r="K30" s="214">
        <v>11</v>
      </c>
      <c r="L30" s="214">
        <v>11</v>
      </c>
      <c r="M30" s="214">
        <v>10.6</v>
      </c>
      <c r="N30" s="214">
        <v>10.4</v>
      </c>
      <c r="O30" s="214">
        <v>9.1</v>
      </c>
      <c r="P30" s="214">
        <v>8.9</v>
      </c>
      <c r="Q30" s="214">
        <v>8.7</v>
      </c>
      <c r="R30" s="214">
        <v>8.4</v>
      </c>
      <c r="S30" s="214">
        <v>7.5</v>
      </c>
      <c r="T30" s="214">
        <v>7.1</v>
      </c>
      <c r="U30" s="214">
        <v>7.1</v>
      </c>
      <c r="V30" s="214">
        <v>6.9</v>
      </c>
      <c r="W30" s="214">
        <v>7</v>
      </c>
      <c r="X30" s="214">
        <v>6.5</v>
      </c>
      <c r="Y30" s="214">
        <v>6.7</v>
      </c>
      <c r="Z30" s="167">
        <f t="shared" si="0"/>
        <v>8.4625</v>
      </c>
      <c r="AA30" s="218">
        <v>11.2</v>
      </c>
      <c r="AB30" s="219" t="s">
        <v>142</v>
      </c>
      <c r="AC30" s="1">
        <v>28</v>
      </c>
      <c r="AD30" s="218">
        <v>6.4</v>
      </c>
      <c r="AE30" s="221" t="s">
        <v>166</v>
      </c>
    </row>
    <row r="31" spans="1:31" ht="11.25" customHeight="1">
      <c r="A31" s="168">
        <v>29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7"/>
      <c r="AA31" s="113"/>
      <c r="AB31" s="114"/>
      <c r="AC31" s="1"/>
      <c r="AD31" s="113"/>
      <c r="AE31" s="202"/>
    </row>
    <row r="32" spans="1:31" ht="11.25" customHeight="1">
      <c r="A32" s="168">
        <v>30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7"/>
      <c r="AA32" s="113"/>
      <c r="AB32" s="114"/>
      <c r="AC32" s="1"/>
      <c r="AD32" s="113"/>
      <c r="AE32" s="202"/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4.510714285714285</v>
      </c>
      <c r="C34" s="170">
        <f t="shared" si="1"/>
        <v>4.3535714285714295</v>
      </c>
      <c r="D34" s="170">
        <f t="shared" si="1"/>
        <v>4.039285714285714</v>
      </c>
      <c r="E34" s="170">
        <f t="shared" si="1"/>
        <v>3.9392857142857145</v>
      </c>
      <c r="F34" s="170">
        <f t="shared" si="1"/>
        <v>3.757142857142857</v>
      </c>
      <c r="G34" s="170">
        <f t="shared" si="1"/>
        <v>3.660714285714287</v>
      </c>
      <c r="H34" s="170">
        <f t="shared" si="1"/>
        <v>4.139285714285715</v>
      </c>
      <c r="I34" s="170">
        <f t="shared" si="1"/>
        <v>5.989285714285715</v>
      </c>
      <c r="J34" s="170">
        <f t="shared" si="1"/>
        <v>7.482142857142859</v>
      </c>
      <c r="K34" s="170">
        <f t="shared" si="1"/>
        <v>8.267857142857142</v>
      </c>
      <c r="L34" s="170">
        <f t="shared" si="1"/>
        <v>8.821428571428571</v>
      </c>
      <c r="M34" s="170">
        <f t="shared" si="1"/>
        <v>9.421428571428569</v>
      </c>
      <c r="N34" s="170">
        <f t="shared" si="1"/>
        <v>9.600000000000003</v>
      </c>
      <c r="O34" s="170">
        <f t="shared" si="1"/>
        <v>9.410714285714286</v>
      </c>
      <c r="P34" s="170">
        <f t="shared" si="1"/>
        <v>9.235714285714286</v>
      </c>
      <c r="Q34" s="170">
        <f t="shared" si="1"/>
        <v>8.575</v>
      </c>
      <c r="R34" s="170">
        <f>AVERAGE(R3:R33)</f>
        <v>7.80357142857143</v>
      </c>
      <c r="S34" s="170">
        <f aca="true" t="shared" si="2" ref="S34:Y34">AVERAGE(S3:S33)</f>
        <v>6.735714285714285</v>
      </c>
      <c r="T34" s="170">
        <f t="shared" si="2"/>
        <v>6.1071428571428585</v>
      </c>
      <c r="U34" s="170">
        <f t="shared" si="2"/>
        <v>5.8392857142857135</v>
      </c>
      <c r="V34" s="170">
        <f t="shared" si="2"/>
        <v>5.432142857142857</v>
      </c>
      <c r="W34" s="170">
        <f t="shared" si="2"/>
        <v>5.128571428571429</v>
      </c>
      <c r="X34" s="170">
        <f t="shared" si="2"/>
        <v>4.817857142857144</v>
      </c>
      <c r="Y34" s="170">
        <f t="shared" si="2"/>
        <v>4.835714285714286</v>
      </c>
      <c r="Z34" s="170">
        <f>AVERAGE(B3:Y33)</f>
        <v>6.329315476190472</v>
      </c>
      <c r="AA34" s="171">
        <f>(AVERAGE(最高))</f>
        <v>10.778571428571425</v>
      </c>
      <c r="AB34" s="172"/>
      <c r="AC34" s="173"/>
      <c r="AD34" s="171">
        <f>(AVERAGE(最低))</f>
        <v>1.7464285714285712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9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18.3</v>
      </c>
      <c r="C46" s="205">
        <v>4</v>
      </c>
      <c r="D46" s="223" t="s">
        <v>124</v>
      </c>
      <c r="E46" s="151"/>
      <c r="F46" s="118"/>
      <c r="G46" s="119">
        <f>MIN(最低)</f>
        <v>-2.6</v>
      </c>
      <c r="H46" s="205">
        <v>10</v>
      </c>
      <c r="I46" s="224" t="s">
        <v>151</v>
      </c>
    </row>
    <row r="47" spans="1:9" ht="11.25" customHeight="1">
      <c r="A47" s="120"/>
      <c r="B47" s="121"/>
      <c r="C47" s="211"/>
      <c r="D47" s="212"/>
      <c r="E47" s="151"/>
      <c r="F47" s="120"/>
      <c r="G47" s="121"/>
      <c r="H47" s="211"/>
      <c r="I47" s="213"/>
    </row>
    <row r="48" spans="1:9" ht="11.25" customHeight="1">
      <c r="A48" s="122"/>
      <c r="B48" s="123"/>
      <c r="C48" s="209"/>
      <c r="D48" s="117"/>
      <c r="E48" s="151"/>
      <c r="F48" s="122"/>
      <c r="G48" s="123"/>
      <c r="H48" s="209"/>
      <c r="I48" s="21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3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6.4</v>
      </c>
      <c r="C3" s="214">
        <v>6.2</v>
      </c>
      <c r="D3" s="214">
        <v>6</v>
      </c>
      <c r="E3" s="214">
        <v>6.1</v>
      </c>
      <c r="F3" s="214">
        <v>6</v>
      </c>
      <c r="G3" s="214">
        <v>6.2</v>
      </c>
      <c r="H3" s="214">
        <v>6.6</v>
      </c>
      <c r="I3" s="214">
        <v>6.9</v>
      </c>
      <c r="J3" s="214">
        <v>8.2</v>
      </c>
      <c r="K3" s="214">
        <v>10.1</v>
      </c>
      <c r="L3" s="214">
        <v>9.9</v>
      </c>
      <c r="M3" s="214">
        <v>11</v>
      </c>
      <c r="N3" s="214">
        <v>11.1</v>
      </c>
      <c r="O3" s="214">
        <v>11.2</v>
      </c>
      <c r="P3" s="214">
        <v>10.5</v>
      </c>
      <c r="Q3" s="214">
        <v>10.3</v>
      </c>
      <c r="R3" s="214">
        <v>9.8</v>
      </c>
      <c r="S3" s="214">
        <v>7.4</v>
      </c>
      <c r="T3" s="214">
        <v>6.7</v>
      </c>
      <c r="U3" s="214">
        <v>6.2</v>
      </c>
      <c r="V3" s="214">
        <v>6.3</v>
      </c>
      <c r="W3" s="214">
        <v>7.1</v>
      </c>
      <c r="X3" s="214">
        <v>7.3</v>
      </c>
      <c r="Y3" s="214">
        <v>6.8</v>
      </c>
      <c r="Z3" s="167">
        <f aca="true" t="shared" si="0" ref="Z3:Z33">AVERAGE(B3:Y3)</f>
        <v>7.929166666666668</v>
      </c>
      <c r="AA3" s="218">
        <v>12.1</v>
      </c>
      <c r="AB3" s="221" t="s">
        <v>129</v>
      </c>
      <c r="AC3" s="1">
        <v>1</v>
      </c>
      <c r="AD3" s="218">
        <v>5.9</v>
      </c>
      <c r="AE3" s="221" t="s">
        <v>188</v>
      </c>
    </row>
    <row r="4" spans="1:31" ht="11.25" customHeight="1">
      <c r="A4" s="168">
        <v>2</v>
      </c>
      <c r="B4" s="214">
        <v>6.9</v>
      </c>
      <c r="C4" s="214">
        <v>5.9</v>
      </c>
      <c r="D4" s="214">
        <v>5.5</v>
      </c>
      <c r="E4" s="214">
        <v>6.5</v>
      </c>
      <c r="F4" s="214">
        <v>5.6</v>
      </c>
      <c r="G4" s="214">
        <v>3.9</v>
      </c>
      <c r="H4" s="214">
        <v>6.1</v>
      </c>
      <c r="I4" s="214">
        <v>8.9</v>
      </c>
      <c r="J4" s="214">
        <v>9.8</v>
      </c>
      <c r="K4" s="214">
        <v>11.1</v>
      </c>
      <c r="L4" s="214">
        <v>12.3</v>
      </c>
      <c r="M4" s="214">
        <v>12.5</v>
      </c>
      <c r="N4" s="214">
        <v>13.1</v>
      </c>
      <c r="O4" s="214">
        <v>13.3</v>
      </c>
      <c r="P4" s="214">
        <v>12.3</v>
      </c>
      <c r="Q4" s="214">
        <v>12.2</v>
      </c>
      <c r="R4" s="214">
        <v>11.2</v>
      </c>
      <c r="S4" s="215">
        <v>8.9</v>
      </c>
      <c r="T4" s="214">
        <v>7.7</v>
      </c>
      <c r="U4" s="214">
        <v>6.2</v>
      </c>
      <c r="V4" s="214">
        <v>4.4</v>
      </c>
      <c r="W4" s="214">
        <v>4.4</v>
      </c>
      <c r="X4" s="214">
        <v>4.2</v>
      </c>
      <c r="Y4" s="214">
        <v>3.7</v>
      </c>
      <c r="Z4" s="167">
        <f t="shared" si="0"/>
        <v>8.191666666666665</v>
      </c>
      <c r="AA4" s="218">
        <v>14</v>
      </c>
      <c r="AB4" s="221" t="s">
        <v>121</v>
      </c>
      <c r="AC4" s="1">
        <v>2</v>
      </c>
      <c r="AD4" s="218">
        <v>3</v>
      </c>
      <c r="AE4" s="221" t="s">
        <v>189</v>
      </c>
    </row>
    <row r="5" spans="1:31" ht="11.25" customHeight="1">
      <c r="A5" s="168">
        <v>3</v>
      </c>
      <c r="B5" s="214">
        <v>4.3</v>
      </c>
      <c r="C5" s="214">
        <v>4.7</v>
      </c>
      <c r="D5" s="214">
        <v>4.4</v>
      </c>
      <c r="E5" s="214">
        <v>4.5</v>
      </c>
      <c r="F5" s="214">
        <v>4.2</v>
      </c>
      <c r="G5" s="214">
        <v>5</v>
      </c>
      <c r="H5" s="214">
        <v>5.7</v>
      </c>
      <c r="I5" s="214">
        <v>8.4</v>
      </c>
      <c r="J5" s="214">
        <v>9</v>
      </c>
      <c r="K5" s="214">
        <v>9.8</v>
      </c>
      <c r="L5" s="214">
        <v>10.1</v>
      </c>
      <c r="M5" s="214">
        <v>9.7</v>
      </c>
      <c r="N5" s="214">
        <v>9.8</v>
      </c>
      <c r="O5" s="214">
        <v>8.9</v>
      </c>
      <c r="P5" s="214">
        <v>8.9</v>
      </c>
      <c r="Q5" s="214">
        <v>9.1</v>
      </c>
      <c r="R5" s="214">
        <v>8.5</v>
      </c>
      <c r="S5" s="214">
        <v>8.1</v>
      </c>
      <c r="T5" s="214">
        <v>8</v>
      </c>
      <c r="U5" s="214">
        <v>8.3</v>
      </c>
      <c r="V5" s="214">
        <v>8.5</v>
      </c>
      <c r="W5" s="214">
        <v>8.6</v>
      </c>
      <c r="X5" s="214">
        <v>8.7</v>
      </c>
      <c r="Y5" s="214">
        <v>8.9</v>
      </c>
      <c r="Z5" s="167">
        <f t="shared" si="0"/>
        <v>7.670833333333333</v>
      </c>
      <c r="AA5" s="218">
        <v>10.3</v>
      </c>
      <c r="AB5" s="221" t="s">
        <v>59</v>
      </c>
      <c r="AC5" s="1">
        <v>3</v>
      </c>
      <c r="AD5" s="218">
        <v>3.3</v>
      </c>
      <c r="AE5" s="221" t="s">
        <v>190</v>
      </c>
    </row>
    <row r="6" spans="1:31" ht="11.25" customHeight="1">
      <c r="A6" s="168">
        <v>4</v>
      </c>
      <c r="B6" s="214">
        <v>9.1</v>
      </c>
      <c r="C6" s="214">
        <v>9.1</v>
      </c>
      <c r="D6" s="214">
        <v>9.1</v>
      </c>
      <c r="E6" s="214">
        <v>9.2</v>
      </c>
      <c r="F6" s="214">
        <v>9.1</v>
      </c>
      <c r="G6" s="214">
        <v>9.1</v>
      </c>
      <c r="H6" s="214">
        <v>9</v>
      </c>
      <c r="I6" s="214">
        <v>8.9</v>
      </c>
      <c r="J6" s="214">
        <v>8.9</v>
      </c>
      <c r="K6" s="214">
        <v>8.7</v>
      </c>
      <c r="L6" s="214">
        <v>9</v>
      </c>
      <c r="M6" s="214">
        <v>9</v>
      </c>
      <c r="N6" s="214">
        <v>8.7</v>
      </c>
      <c r="O6" s="214">
        <v>8.4</v>
      </c>
      <c r="P6" s="214">
        <v>8</v>
      </c>
      <c r="Q6" s="214">
        <v>7.6</v>
      </c>
      <c r="R6" s="214">
        <v>6.7</v>
      </c>
      <c r="S6" s="214">
        <v>6.4</v>
      </c>
      <c r="T6" s="214">
        <v>6.5</v>
      </c>
      <c r="U6" s="214">
        <v>6.3</v>
      </c>
      <c r="V6" s="214">
        <v>6.5</v>
      </c>
      <c r="W6" s="214">
        <v>6.5</v>
      </c>
      <c r="X6" s="214">
        <v>6.5</v>
      </c>
      <c r="Y6" s="214">
        <v>6.6</v>
      </c>
      <c r="Z6" s="167">
        <f t="shared" si="0"/>
        <v>8.0375</v>
      </c>
      <c r="AA6" s="218">
        <v>9.2</v>
      </c>
      <c r="AB6" s="221" t="s">
        <v>167</v>
      </c>
      <c r="AC6" s="1">
        <v>4</v>
      </c>
      <c r="AD6" s="218">
        <v>6.2</v>
      </c>
      <c r="AE6" s="221" t="s">
        <v>191</v>
      </c>
    </row>
    <row r="7" spans="1:31" ht="11.25" customHeight="1">
      <c r="A7" s="168">
        <v>5</v>
      </c>
      <c r="B7" s="214">
        <v>6.7</v>
      </c>
      <c r="C7" s="214">
        <v>6.9</v>
      </c>
      <c r="D7" s="214">
        <v>6.7</v>
      </c>
      <c r="E7" s="214">
        <v>5.8</v>
      </c>
      <c r="F7" s="214">
        <v>6.2</v>
      </c>
      <c r="G7" s="214">
        <v>6.4</v>
      </c>
      <c r="H7" s="214">
        <v>6</v>
      </c>
      <c r="I7" s="214">
        <v>8.3</v>
      </c>
      <c r="J7" s="214">
        <v>8.7</v>
      </c>
      <c r="K7" s="214">
        <v>9.4</v>
      </c>
      <c r="L7" s="214">
        <v>9.9</v>
      </c>
      <c r="M7" s="214">
        <v>9.9</v>
      </c>
      <c r="N7" s="214">
        <v>10.1</v>
      </c>
      <c r="O7" s="214">
        <v>10.5</v>
      </c>
      <c r="P7" s="214">
        <v>10.3</v>
      </c>
      <c r="Q7" s="214">
        <v>9.8</v>
      </c>
      <c r="R7" s="214">
        <v>9.5</v>
      </c>
      <c r="S7" s="214">
        <v>8.7</v>
      </c>
      <c r="T7" s="214">
        <v>7.4</v>
      </c>
      <c r="U7" s="214">
        <v>6.3</v>
      </c>
      <c r="V7" s="214">
        <v>6.2</v>
      </c>
      <c r="W7" s="214">
        <v>6.2</v>
      </c>
      <c r="X7" s="214">
        <v>6</v>
      </c>
      <c r="Y7" s="214">
        <v>6.8</v>
      </c>
      <c r="Z7" s="167">
        <f t="shared" si="0"/>
        <v>7.862500000000001</v>
      </c>
      <c r="AA7" s="218">
        <v>11</v>
      </c>
      <c r="AB7" s="221" t="s">
        <v>63</v>
      </c>
      <c r="AC7" s="1">
        <v>5</v>
      </c>
      <c r="AD7" s="218">
        <v>5.8</v>
      </c>
      <c r="AE7" s="221" t="s">
        <v>192</v>
      </c>
    </row>
    <row r="8" spans="1:31" ht="11.25" customHeight="1">
      <c r="A8" s="168">
        <v>6</v>
      </c>
      <c r="B8" s="214">
        <v>7.2</v>
      </c>
      <c r="C8" s="214">
        <v>6.2</v>
      </c>
      <c r="D8" s="214">
        <v>7</v>
      </c>
      <c r="E8" s="214">
        <v>8</v>
      </c>
      <c r="F8" s="214">
        <v>8.1</v>
      </c>
      <c r="G8" s="214">
        <v>8.4</v>
      </c>
      <c r="H8" s="214">
        <v>10</v>
      </c>
      <c r="I8" s="214">
        <v>11.1</v>
      </c>
      <c r="J8" s="214">
        <v>12</v>
      </c>
      <c r="K8" s="214">
        <v>12.5</v>
      </c>
      <c r="L8" s="214">
        <v>13</v>
      </c>
      <c r="M8" s="214">
        <v>13.3</v>
      </c>
      <c r="N8" s="214">
        <v>14.1</v>
      </c>
      <c r="O8" s="214">
        <v>14.2</v>
      </c>
      <c r="P8" s="214">
        <v>14.3</v>
      </c>
      <c r="Q8" s="214">
        <v>14.1</v>
      </c>
      <c r="R8" s="214">
        <v>13.7</v>
      </c>
      <c r="S8" s="214">
        <v>13</v>
      </c>
      <c r="T8" s="214">
        <v>11.3</v>
      </c>
      <c r="U8" s="214">
        <v>10.8</v>
      </c>
      <c r="V8" s="214">
        <v>10.8</v>
      </c>
      <c r="W8" s="214">
        <v>10.7</v>
      </c>
      <c r="X8" s="214">
        <v>11</v>
      </c>
      <c r="Y8" s="214">
        <v>11.4</v>
      </c>
      <c r="Z8" s="167">
        <f t="shared" si="0"/>
        <v>11.091666666666667</v>
      </c>
      <c r="AA8" s="218">
        <v>14.6</v>
      </c>
      <c r="AB8" s="221" t="s">
        <v>81</v>
      </c>
      <c r="AC8" s="1">
        <v>6</v>
      </c>
      <c r="AD8" s="218">
        <v>6.2</v>
      </c>
      <c r="AE8" s="221" t="s">
        <v>193</v>
      </c>
    </row>
    <row r="9" spans="1:31" ht="11.25" customHeight="1">
      <c r="A9" s="168">
        <v>7</v>
      </c>
      <c r="B9" s="214">
        <v>10.7</v>
      </c>
      <c r="C9" s="214">
        <v>10.5</v>
      </c>
      <c r="D9" s="214">
        <v>9.7</v>
      </c>
      <c r="E9" s="214">
        <v>9</v>
      </c>
      <c r="F9" s="214">
        <v>8.3</v>
      </c>
      <c r="G9" s="214">
        <v>7.6</v>
      </c>
      <c r="H9" s="214">
        <v>7.6</v>
      </c>
      <c r="I9" s="214">
        <v>7.6</v>
      </c>
      <c r="J9" s="214">
        <v>7.2</v>
      </c>
      <c r="K9" s="214">
        <v>7.8</v>
      </c>
      <c r="L9" s="214">
        <v>7.7</v>
      </c>
      <c r="M9" s="214">
        <v>8.1</v>
      </c>
      <c r="N9" s="214">
        <v>8.5</v>
      </c>
      <c r="O9" s="214">
        <v>8.8</v>
      </c>
      <c r="P9" s="214">
        <v>8.8</v>
      </c>
      <c r="Q9" s="214">
        <v>7.6</v>
      </c>
      <c r="R9" s="214">
        <v>7.1</v>
      </c>
      <c r="S9" s="214">
        <v>6.5</v>
      </c>
      <c r="T9" s="214">
        <v>5.8</v>
      </c>
      <c r="U9" s="214">
        <v>5.5</v>
      </c>
      <c r="V9" s="214">
        <v>5.4</v>
      </c>
      <c r="W9" s="214">
        <v>5.8</v>
      </c>
      <c r="X9" s="214">
        <v>5.2</v>
      </c>
      <c r="Y9" s="214">
        <v>4.6</v>
      </c>
      <c r="Z9" s="167">
        <f t="shared" si="0"/>
        <v>7.558333333333334</v>
      </c>
      <c r="AA9" s="218">
        <v>11.4</v>
      </c>
      <c r="AB9" s="221" t="s">
        <v>168</v>
      </c>
      <c r="AC9" s="1">
        <v>7</v>
      </c>
      <c r="AD9" s="218">
        <v>4.4</v>
      </c>
      <c r="AE9" s="221" t="s">
        <v>194</v>
      </c>
    </row>
    <row r="10" spans="1:31" ht="11.25" customHeight="1">
      <c r="A10" s="168">
        <v>8</v>
      </c>
      <c r="B10" s="214">
        <v>4.1</v>
      </c>
      <c r="C10" s="214">
        <v>4.5</v>
      </c>
      <c r="D10" s="214">
        <v>3.8</v>
      </c>
      <c r="E10" s="214">
        <v>2.6</v>
      </c>
      <c r="F10" s="214">
        <v>2.7</v>
      </c>
      <c r="G10" s="214">
        <v>2.3</v>
      </c>
      <c r="H10" s="214">
        <v>3.5</v>
      </c>
      <c r="I10" s="214">
        <v>5.8</v>
      </c>
      <c r="J10" s="214">
        <v>7.6</v>
      </c>
      <c r="K10" s="214">
        <v>7.3</v>
      </c>
      <c r="L10" s="214">
        <v>9</v>
      </c>
      <c r="M10" s="214">
        <v>8.8</v>
      </c>
      <c r="N10" s="214">
        <v>8.3</v>
      </c>
      <c r="O10" s="214">
        <v>9.9</v>
      </c>
      <c r="P10" s="214">
        <v>9.7</v>
      </c>
      <c r="Q10" s="214">
        <v>8.9</v>
      </c>
      <c r="R10" s="214">
        <v>7.6</v>
      </c>
      <c r="S10" s="214">
        <v>6</v>
      </c>
      <c r="T10" s="214">
        <v>5.6</v>
      </c>
      <c r="U10" s="214">
        <v>4.9</v>
      </c>
      <c r="V10" s="214">
        <v>4.5</v>
      </c>
      <c r="W10" s="214">
        <v>3.1</v>
      </c>
      <c r="X10" s="214">
        <v>2</v>
      </c>
      <c r="Y10" s="214">
        <v>1.5</v>
      </c>
      <c r="Z10" s="167">
        <f t="shared" si="0"/>
        <v>5.583333333333333</v>
      </c>
      <c r="AA10" s="218">
        <v>10.3</v>
      </c>
      <c r="AB10" s="221" t="s">
        <v>80</v>
      </c>
      <c r="AC10" s="1">
        <v>8</v>
      </c>
      <c r="AD10" s="218">
        <v>0.9</v>
      </c>
      <c r="AE10" s="221" t="s">
        <v>195</v>
      </c>
    </row>
    <row r="11" spans="1:31" ht="11.25" customHeight="1">
      <c r="A11" s="168">
        <v>9</v>
      </c>
      <c r="B11" s="214">
        <v>0.9</v>
      </c>
      <c r="C11" s="214">
        <v>1.3</v>
      </c>
      <c r="D11" s="214">
        <v>1</v>
      </c>
      <c r="E11" s="214">
        <v>1.2</v>
      </c>
      <c r="F11" s="214">
        <v>1.4</v>
      </c>
      <c r="G11" s="214">
        <v>1.1</v>
      </c>
      <c r="H11" s="214">
        <v>4</v>
      </c>
      <c r="I11" s="214">
        <v>7.7</v>
      </c>
      <c r="J11" s="214">
        <v>8.5</v>
      </c>
      <c r="K11" s="214">
        <v>9.3</v>
      </c>
      <c r="L11" s="214">
        <v>11.3</v>
      </c>
      <c r="M11" s="214">
        <v>12</v>
      </c>
      <c r="N11" s="214">
        <v>13.6</v>
      </c>
      <c r="O11" s="214">
        <v>13.8</v>
      </c>
      <c r="P11" s="214">
        <v>14.4</v>
      </c>
      <c r="Q11" s="214">
        <v>15.1</v>
      </c>
      <c r="R11" s="214">
        <v>14.4</v>
      </c>
      <c r="S11" s="214">
        <v>13.2</v>
      </c>
      <c r="T11" s="214">
        <v>12.3</v>
      </c>
      <c r="U11" s="214">
        <v>11.6</v>
      </c>
      <c r="V11" s="214">
        <v>11.3</v>
      </c>
      <c r="W11" s="214">
        <v>11.2</v>
      </c>
      <c r="X11" s="214">
        <v>10.8</v>
      </c>
      <c r="Y11" s="214">
        <v>10.1</v>
      </c>
      <c r="Z11" s="167">
        <f t="shared" si="0"/>
        <v>8.8125</v>
      </c>
      <c r="AA11" s="218">
        <v>15.1</v>
      </c>
      <c r="AB11" s="221" t="s">
        <v>169</v>
      </c>
      <c r="AC11" s="1">
        <v>9</v>
      </c>
      <c r="AD11" s="218">
        <v>0.8</v>
      </c>
      <c r="AE11" s="221" t="s">
        <v>196</v>
      </c>
    </row>
    <row r="12" spans="1:31" ht="11.25" customHeight="1">
      <c r="A12" s="176">
        <v>10</v>
      </c>
      <c r="B12" s="216">
        <v>10.1</v>
      </c>
      <c r="C12" s="216">
        <v>9.8</v>
      </c>
      <c r="D12" s="216">
        <v>6.4</v>
      </c>
      <c r="E12" s="216">
        <v>6.4</v>
      </c>
      <c r="F12" s="216">
        <v>5.7</v>
      </c>
      <c r="G12" s="216">
        <v>7</v>
      </c>
      <c r="H12" s="216">
        <v>8.4</v>
      </c>
      <c r="I12" s="216">
        <v>12</v>
      </c>
      <c r="J12" s="216">
        <v>14.1</v>
      </c>
      <c r="K12" s="216">
        <v>13.9</v>
      </c>
      <c r="L12" s="216">
        <v>15.3</v>
      </c>
      <c r="M12" s="216">
        <v>15.3</v>
      </c>
      <c r="N12" s="216">
        <v>15.9</v>
      </c>
      <c r="O12" s="216">
        <v>15.5</v>
      </c>
      <c r="P12" s="216">
        <v>14.6</v>
      </c>
      <c r="Q12" s="216">
        <v>14.4</v>
      </c>
      <c r="R12" s="216">
        <v>13.8</v>
      </c>
      <c r="S12" s="216">
        <v>12.2</v>
      </c>
      <c r="T12" s="216">
        <v>12.2</v>
      </c>
      <c r="U12" s="216">
        <v>12.6</v>
      </c>
      <c r="V12" s="216">
        <v>12.5</v>
      </c>
      <c r="W12" s="216">
        <v>12.6</v>
      </c>
      <c r="X12" s="216">
        <v>12.8</v>
      </c>
      <c r="Y12" s="216">
        <v>12</v>
      </c>
      <c r="Z12" s="177">
        <f t="shared" si="0"/>
        <v>11.895833333333334</v>
      </c>
      <c r="AA12" s="217">
        <v>16.3</v>
      </c>
      <c r="AB12" s="222" t="s">
        <v>170</v>
      </c>
      <c r="AC12" s="164">
        <v>10</v>
      </c>
      <c r="AD12" s="217">
        <v>5.3</v>
      </c>
      <c r="AE12" s="222" t="s">
        <v>197</v>
      </c>
    </row>
    <row r="13" spans="1:31" ht="11.25" customHeight="1">
      <c r="A13" s="168">
        <v>11</v>
      </c>
      <c r="B13" s="214">
        <v>12.2</v>
      </c>
      <c r="C13" s="214">
        <v>11.9</v>
      </c>
      <c r="D13" s="214">
        <v>11.4</v>
      </c>
      <c r="E13" s="214">
        <v>10.9</v>
      </c>
      <c r="F13" s="214">
        <v>11.2</v>
      </c>
      <c r="G13" s="214">
        <v>11.6</v>
      </c>
      <c r="H13" s="214">
        <v>10.1</v>
      </c>
      <c r="I13" s="214">
        <v>10.3</v>
      </c>
      <c r="J13" s="214">
        <v>10.6</v>
      </c>
      <c r="K13" s="214">
        <v>11.1</v>
      </c>
      <c r="L13" s="214">
        <v>10.9</v>
      </c>
      <c r="M13" s="214">
        <v>9.9</v>
      </c>
      <c r="N13" s="214">
        <v>10.5</v>
      </c>
      <c r="O13" s="214">
        <v>12.5</v>
      </c>
      <c r="P13" s="214">
        <v>13.3</v>
      </c>
      <c r="Q13" s="214">
        <v>12.9</v>
      </c>
      <c r="R13" s="214">
        <v>13.1</v>
      </c>
      <c r="S13" s="214">
        <v>13.1</v>
      </c>
      <c r="T13" s="214">
        <v>12.5</v>
      </c>
      <c r="U13" s="214">
        <v>12.2</v>
      </c>
      <c r="V13" s="214">
        <v>11.7</v>
      </c>
      <c r="W13" s="214">
        <v>11.1</v>
      </c>
      <c r="X13" s="214">
        <v>10.3</v>
      </c>
      <c r="Y13" s="214">
        <v>8.3</v>
      </c>
      <c r="Z13" s="167">
        <f t="shared" si="0"/>
        <v>11.399999999999999</v>
      </c>
      <c r="AA13" s="218">
        <v>13.4</v>
      </c>
      <c r="AB13" s="221" t="s">
        <v>171</v>
      </c>
      <c r="AC13" s="1">
        <v>11</v>
      </c>
      <c r="AD13" s="218">
        <v>7.9</v>
      </c>
      <c r="AE13" s="221" t="s">
        <v>198</v>
      </c>
    </row>
    <row r="14" spans="1:31" ht="11.25" customHeight="1">
      <c r="A14" s="168">
        <v>12</v>
      </c>
      <c r="B14" s="214">
        <v>6.2</v>
      </c>
      <c r="C14" s="214">
        <v>5.6</v>
      </c>
      <c r="D14" s="214">
        <v>6.8</v>
      </c>
      <c r="E14" s="214">
        <v>6</v>
      </c>
      <c r="F14" s="214">
        <v>4.3</v>
      </c>
      <c r="G14" s="214">
        <v>3.9</v>
      </c>
      <c r="H14" s="214">
        <v>6.8</v>
      </c>
      <c r="I14" s="214">
        <v>10</v>
      </c>
      <c r="J14" s="214">
        <v>11.3</v>
      </c>
      <c r="K14" s="214">
        <v>12.1</v>
      </c>
      <c r="L14" s="214">
        <v>12.8</v>
      </c>
      <c r="M14" s="214">
        <v>14.4</v>
      </c>
      <c r="N14" s="214">
        <v>13.8</v>
      </c>
      <c r="O14" s="214">
        <v>13.3</v>
      </c>
      <c r="P14" s="214">
        <v>13.6</v>
      </c>
      <c r="Q14" s="214">
        <v>13</v>
      </c>
      <c r="R14" s="214">
        <v>12.8</v>
      </c>
      <c r="S14" s="214">
        <v>10.4</v>
      </c>
      <c r="T14" s="214">
        <v>9.5</v>
      </c>
      <c r="U14" s="214">
        <v>9.2</v>
      </c>
      <c r="V14" s="214">
        <v>9.1</v>
      </c>
      <c r="W14" s="214">
        <v>8.9</v>
      </c>
      <c r="X14" s="214">
        <v>8.6</v>
      </c>
      <c r="Y14" s="214">
        <v>9.1</v>
      </c>
      <c r="Z14" s="167">
        <f t="shared" si="0"/>
        <v>9.645833333333334</v>
      </c>
      <c r="AA14" s="218">
        <v>14.4</v>
      </c>
      <c r="AB14" s="221" t="s">
        <v>172</v>
      </c>
      <c r="AC14" s="1">
        <v>12</v>
      </c>
      <c r="AD14" s="218">
        <v>3.8</v>
      </c>
      <c r="AE14" s="221" t="s">
        <v>199</v>
      </c>
    </row>
    <row r="15" spans="1:31" ht="11.25" customHeight="1">
      <c r="A15" s="168">
        <v>13</v>
      </c>
      <c r="B15" s="214">
        <v>8.4</v>
      </c>
      <c r="C15" s="214">
        <v>8.2</v>
      </c>
      <c r="D15" s="214">
        <v>7.3</v>
      </c>
      <c r="E15" s="214">
        <v>6.5</v>
      </c>
      <c r="F15" s="214">
        <v>6.8</v>
      </c>
      <c r="G15" s="214">
        <v>6.7</v>
      </c>
      <c r="H15" s="214">
        <v>8.4</v>
      </c>
      <c r="I15" s="214">
        <v>11.4</v>
      </c>
      <c r="J15" s="214">
        <v>12.7</v>
      </c>
      <c r="K15" s="214">
        <v>13.5</v>
      </c>
      <c r="L15" s="214">
        <v>14.1</v>
      </c>
      <c r="M15" s="214">
        <v>13</v>
      </c>
      <c r="N15" s="214">
        <v>14.1</v>
      </c>
      <c r="O15" s="214">
        <v>13.8</v>
      </c>
      <c r="P15" s="214">
        <v>12.9</v>
      </c>
      <c r="Q15" s="214">
        <v>13</v>
      </c>
      <c r="R15" s="214">
        <v>11.1</v>
      </c>
      <c r="S15" s="214">
        <v>9.8</v>
      </c>
      <c r="T15" s="214">
        <v>8.4</v>
      </c>
      <c r="U15" s="214">
        <v>7.1</v>
      </c>
      <c r="V15" s="214">
        <v>5.9</v>
      </c>
      <c r="W15" s="214">
        <v>4.9</v>
      </c>
      <c r="X15" s="214">
        <v>4.3</v>
      </c>
      <c r="Y15" s="214">
        <v>3.9</v>
      </c>
      <c r="Z15" s="167">
        <f t="shared" si="0"/>
        <v>9.425000000000002</v>
      </c>
      <c r="AA15" s="218">
        <v>14.9</v>
      </c>
      <c r="AB15" s="221" t="s">
        <v>173</v>
      </c>
      <c r="AC15" s="1">
        <v>13</v>
      </c>
      <c r="AD15" s="218">
        <v>3.9</v>
      </c>
      <c r="AE15" s="221" t="s">
        <v>114</v>
      </c>
    </row>
    <row r="16" spans="1:31" ht="11.25" customHeight="1">
      <c r="A16" s="168">
        <v>14</v>
      </c>
      <c r="B16" s="214">
        <v>2.3</v>
      </c>
      <c r="C16" s="214">
        <v>2.8</v>
      </c>
      <c r="D16" s="214">
        <v>0.8</v>
      </c>
      <c r="E16" s="214">
        <v>2.1</v>
      </c>
      <c r="F16" s="214">
        <v>0.9</v>
      </c>
      <c r="G16" s="214">
        <v>2.6</v>
      </c>
      <c r="H16" s="214">
        <v>4.5</v>
      </c>
      <c r="I16" s="214">
        <v>6.2</v>
      </c>
      <c r="J16" s="214">
        <v>7.7</v>
      </c>
      <c r="K16" s="214">
        <v>8.9</v>
      </c>
      <c r="L16" s="214">
        <v>10.7</v>
      </c>
      <c r="M16" s="214">
        <v>11.1</v>
      </c>
      <c r="N16" s="214">
        <v>11.9</v>
      </c>
      <c r="O16" s="214">
        <v>12.4</v>
      </c>
      <c r="P16" s="214">
        <v>12</v>
      </c>
      <c r="Q16" s="214">
        <v>10.6</v>
      </c>
      <c r="R16" s="214">
        <v>9.6</v>
      </c>
      <c r="S16" s="214">
        <v>8</v>
      </c>
      <c r="T16" s="214">
        <v>6.6</v>
      </c>
      <c r="U16" s="214">
        <v>6.1</v>
      </c>
      <c r="V16" s="214">
        <v>6</v>
      </c>
      <c r="W16" s="214">
        <v>4.3</v>
      </c>
      <c r="X16" s="214">
        <v>5.4</v>
      </c>
      <c r="Y16" s="214">
        <v>4.9</v>
      </c>
      <c r="Z16" s="167">
        <f t="shared" si="0"/>
        <v>6.6000000000000005</v>
      </c>
      <c r="AA16" s="218">
        <v>12.9</v>
      </c>
      <c r="AB16" s="221" t="s">
        <v>174</v>
      </c>
      <c r="AC16" s="1">
        <v>14</v>
      </c>
      <c r="AD16" s="218">
        <v>0.6</v>
      </c>
      <c r="AE16" s="221" t="s">
        <v>200</v>
      </c>
    </row>
    <row r="17" spans="1:31" ht="11.25" customHeight="1">
      <c r="A17" s="168">
        <v>15</v>
      </c>
      <c r="B17" s="214">
        <v>3.3</v>
      </c>
      <c r="C17" s="214">
        <v>3.3</v>
      </c>
      <c r="D17" s="214">
        <v>1.9</v>
      </c>
      <c r="E17" s="214">
        <v>1.9</v>
      </c>
      <c r="F17" s="214">
        <v>1.7</v>
      </c>
      <c r="G17" s="214">
        <v>1.4</v>
      </c>
      <c r="H17" s="214">
        <v>5.1</v>
      </c>
      <c r="I17" s="214">
        <v>7.5</v>
      </c>
      <c r="J17" s="214">
        <v>8.1</v>
      </c>
      <c r="K17" s="214">
        <v>9</v>
      </c>
      <c r="L17" s="214">
        <v>9.7</v>
      </c>
      <c r="M17" s="214">
        <v>10.4</v>
      </c>
      <c r="N17" s="214">
        <v>10.8</v>
      </c>
      <c r="O17" s="214">
        <v>10.3</v>
      </c>
      <c r="P17" s="214">
        <v>10.5</v>
      </c>
      <c r="Q17" s="214">
        <v>10.5</v>
      </c>
      <c r="R17" s="214">
        <v>10.1</v>
      </c>
      <c r="S17" s="214">
        <v>10.5</v>
      </c>
      <c r="T17" s="214">
        <v>10.8</v>
      </c>
      <c r="U17" s="214">
        <v>11</v>
      </c>
      <c r="V17" s="214">
        <v>11.6</v>
      </c>
      <c r="W17" s="214">
        <v>11.2</v>
      </c>
      <c r="X17" s="214">
        <v>10.6</v>
      </c>
      <c r="Y17" s="214">
        <v>9</v>
      </c>
      <c r="Z17" s="167">
        <f t="shared" si="0"/>
        <v>7.925</v>
      </c>
      <c r="AA17" s="218">
        <v>11.6</v>
      </c>
      <c r="AB17" s="221" t="s">
        <v>175</v>
      </c>
      <c r="AC17" s="1">
        <v>15</v>
      </c>
      <c r="AD17" s="218">
        <v>1</v>
      </c>
      <c r="AE17" s="221" t="s">
        <v>201</v>
      </c>
    </row>
    <row r="18" spans="1:31" ht="11.25" customHeight="1">
      <c r="A18" s="168">
        <v>16</v>
      </c>
      <c r="B18" s="214">
        <v>8.6</v>
      </c>
      <c r="C18" s="214">
        <v>7.9</v>
      </c>
      <c r="D18" s="214">
        <v>6.6</v>
      </c>
      <c r="E18" s="214">
        <v>6.2</v>
      </c>
      <c r="F18" s="214">
        <v>5.3</v>
      </c>
      <c r="G18" s="214">
        <v>4.3</v>
      </c>
      <c r="H18" s="214">
        <v>6.5</v>
      </c>
      <c r="I18" s="214">
        <v>7.6</v>
      </c>
      <c r="J18" s="214">
        <v>8.5</v>
      </c>
      <c r="K18" s="214">
        <v>10.1</v>
      </c>
      <c r="L18" s="214">
        <v>10.4</v>
      </c>
      <c r="M18" s="214">
        <v>11.3</v>
      </c>
      <c r="N18" s="214">
        <v>9.9</v>
      </c>
      <c r="O18" s="214">
        <v>10.3</v>
      </c>
      <c r="P18" s="214">
        <v>10</v>
      </c>
      <c r="Q18" s="214">
        <v>9.9</v>
      </c>
      <c r="R18" s="214">
        <v>9.8</v>
      </c>
      <c r="S18" s="214">
        <v>8.2</v>
      </c>
      <c r="T18" s="214">
        <v>7.6</v>
      </c>
      <c r="U18" s="214">
        <v>7.3</v>
      </c>
      <c r="V18" s="214">
        <v>6.8</v>
      </c>
      <c r="W18" s="214">
        <v>5.8</v>
      </c>
      <c r="X18" s="214">
        <v>4.5</v>
      </c>
      <c r="Y18" s="214">
        <v>4.6</v>
      </c>
      <c r="Z18" s="167">
        <f t="shared" si="0"/>
        <v>7.833333333333335</v>
      </c>
      <c r="AA18" s="218">
        <v>11.5</v>
      </c>
      <c r="AB18" s="221" t="s">
        <v>176</v>
      </c>
      <c r="AC18" s="1">
        <v>16</v>
      </c>
      <c r="AD18" s="218">
        <v>4</v>
      </c>
      <c r="AE18" s="221" t="s">
        <v>202</v>
      </c>
    </row>
    <row r="19" spans="1:31" ht="11.25" customHeight="1">
      <c r="A19" s="168">
        <v>17</v>
      </c>
      <c r="B19" s="214">
        <v>3.9</v>
      </c>
      <c r="C19" s="214">
        <v>3.7</v>
      </c>
      <c r="D19" s="214">
        <v>1.5</v>
      </c>
      <c r="E19" s="214">
        <v>0.8</v>
      </c>
      <c r="F19" s="214">
        <v>0.9</v>
      </c>
      <c r="G19" s="214">
        <v>0.8</v>
      </c>
      <c r="H19" s="214">
        <v>4.2</v>
      </c>
      <c r="I19" s="214">
        <v>6.4</v>
      </c>
      <c r="J19" s="214">
        <v>7.7</v>
      </c>
      <c r="K19" s="214">
        <v>8.6</v>
      </c>
      <c r="L19" s="214">
        <v>8.9</v>
      </c>
      <c r="M19" s="214">
        <v>10</v>
      </c>
      <c r="N19" s="214">
        <v>9.6</v>
      </c>
      <c r="O19" s="214">
        <v>9.6</v>
      </c>
      <c r="P19" s="214">
        <v>9.4</v>
      </c>
      <c r="Q19" s="214">
        <v>9.6</v>
      </c>
      <c r="R19" s="214">
        <v>9.1</v>
      </c>
      <c r="S19" s="214">
        <v>8.9</v>
      </c>
      <c r="T19" s="214">
        <v>7.9</v>
      </c>
      <c r="U19" s="214">
        <v>6.7</v>
      </c>
      <c r="V19" s="214">
        <v>6.5</v>
      </c>
      <c r="W19" s="214">
        <v>6</v>
      </c>
      <c r="X19" s="214">
        <v>5.8</v>
      </c>
      <c r="Y19" s="214">
        <v>5.2</v>
      </c>
      <c r="Z19" s="167">
        <f t="shared" si="0"/>
        <v>6.320833333333333</v>
      </c>
      <c r="AA19" s="218">
        <v>10.7</v>
      </c>
      <c r="AB19" s="221" t="s">
        <v>177</v>
      </c>
      <c r="AC19" s="1">
        <v>17</v>
      </c>
      <c r="AD19" s="218">
        <v>0.6</v>
      </c>
      <c r="AE19" s="221" t="s">
        <v>203</v>
      </c>
    </row>
    <row r="20" spans="1:31" ht="11.25" customHeight="1">
      <c r="A20" s="168">
        <v>18</v>
      </c>
      <c r="B20" s="214">
        <v>4.6</v>
      </c>
      <c r="C20" s="214">
        <v>4.6</v>
      </c>
      <c r="D20" s="214">
        <v>4.1</v>
      </c>
      <c r="E20" s="214">
        <v>3.2</v>
      </c>
      <c r="F20" s="214">
        <v>2.2</v>
      </c>
      <c r="G20" s="214">
        <v>0.4</v>
      </c>
      <c r="H20" s="214">
        <v>4.4</v>
      </c>
      <c r="I20" s="214">
        <v>6.3</v>
      </c>
      <c r="J20" s="214">
        <v>7.7</v>
      </c>
      <c r="K20" s="214">
        <v>7.7</v>
      </c>
      <c r="L20" s="214">
        <v>9</v>
      </c>
      <c r="M20" s="214">
        <v>9.1</v>
      </c>
      <c r="N20" s="214">
        <v>9.4</v>
      </c>
      <c r="O20" s="214">
        <v>9.6</v>
      </c>
      <c r="P20" s="214">
        <v>9.7</v>
      </c>
      <c r="Q20" s="214">
        <v>9.7</v>
      </c>
      <c r="R20" s="214">
        <v>9.4</v>
      </c>
      <c r="S20" s="214">
        <v>9.4</v>
      </c>
      <c r="T20" s="214">
        <v>7.8</v>
      </c>
      <c r="U20" s="214">
        <v>7.4</v>
      </c>
      <c r="V20" s="214">
        <v>7.8</v>
      </c>
      <c r="W20" s="214">
        <v>9.7</v>
      </c>
      <c r="X20" s="214">
        <v>10.5</v>
      </c>
      <c r="Y20" s="214">
        <v>10.3</v>
      </c>
      <c r="Z20" s="167">
        <f t="shared" si="0"/>
        <v>7.250000000000001</v>
      </c>
      <c r="AA20" s="218">
        <v>10.6</v>
      </c>
      <c r="AB20" s="221" t="s">
        <v>178</v>
      </c>
      <c r="AC20" s="1">
        <v>18</v>
      </c>
      <c r="AD20" s="218">
        <v>0.3</v>
      </c>
      <c r="AE20" s="221" t="s">
        <v>204</v>
      </c>
    </row>
    <row r="21" spans="1:31" ht="11.25" customHeight="1">
      <c r="A21" s="168">
        <v>19</v>
      </c>
      <c r="B21" s="214">
        <v>10</v>
      </c>
      <c r="C21" s="214">
        <v>10.7</v>
      </c>
      <c r="D21" s="214">
        <v>10</v>
      </c>
      <c r="E21" s="214">
        <v>9.2</v>
      </c>
      <c r="F21" s="214">
        <v>10</v>
      </c>
      <c r="G21" s="214">
        <v>9.6</v>
      </c>
      <c r="H21" s="214">
        <v>10.5</v>
      </c>
      <c r="I21" s="214">
        <v>12.4</v>
      </c>
      <c r="J21" s="214">
        <v>15</v>
      </c>
      <c r="K21" s="214">
        <v>14.3</v>
      </c>
      <c r="L21" s="214">
        <v>15.5</v>
      </c>
      <c r="M21" s="214">
        <v>14.8</v>
      </c>
      <c r="N21" s="214">
        <v>15.3</v>
      </c>
      <c r="O21" s="214">
        <v>16.4</v>
      </c>
      <c r="P21" s="214">
        <v>17</v>
      </c>
      <c r="Q21" s="214">
        <v>16.4</v>
      </c>
      <c r="R21" s="214">
        <v>15.5</v>
      </c>
      <c r="S21" s="214">
        <v>14</v>
      </c>
      <c r="T21" s="214">
        <v>11.9</v>
      </c>
      <c r="U21" s="214">
        <v>11.8</v>
      </c>
      <c r="V21" s="214">
        <v>11</v>
      </c>
      <c r="W21" s="214">
        <v>10.7</v>
      </c>
      <c r="X21" s="214">
        <v>11.3</v>
      </c>
      <c r="Y21" s="214">
        <v>10.8</v>
      </c>
      <c r="Z21" s="167">
        <f t="shared" si="0"/>
        <v>12.670833333333334</v>
      </c>
      <c r="AA21" s="218">
        <v>17.3</v>
      </c>
      <c r="AB21" s="221" t="s">
        <v>179</v>
      </c>
      <c r="AC21" s="1">
        <v>19</v>
      </c>
      <c r="AD21" s="218">
        <v>8.4</v>
      </c>
      <c r="AE21" s="221" t="s">
        <v>205</v>
      </c>
    </row>
    <row r="22" spans="1:31" ht="11.25" customHeight="1">
      <c r="A22" s="176">
        <v>20</v>
      </c>
      <c r="B22" s="216">
        <v>10.7</v>
      </c>
      <c r="C22" s="216">
        <v>11.4</v>
      </c>
      <c r="D22" s="216">
        <v>9.9</v>
      </c>
      <c r="E22" s="216">
        <v>9.8</v>
      </c>
      <c r="F22" s="216">
        <v>9.4</v>
      </c>
      <c r="G22" s="216">
        <v>9.5</v>
      </c>
      <c r="H22" s="216">
        <v>12.4</v>
      </c>
      <c r="I22" s="216">
        <v>13.7</v>
      </c>
      <c r="J22" s="216">
        <v>14.5</v>
      </c>
      <c r="K22" s="216">
        <v>14.8</v>
      </c>
      <c r="L22" s="216">
        <v>15.4</v>
      </c>
      <c r="M22" s="216">
        <v>15.4</v>
      </c>
      <c r="N22" s="216">
        <v>14.9</v>
      </c>
      <c r="O22" s="216">
        <v>15.4</v>
      </c>
      <c r="P22" s="216">
        <v>14.9</v>
      </c>
      <c r="Q22" s="216">
        <v>14.5</v>
      </c>
      <c r="R22" s="216">
        <v>14.3</v>
      </c>
      <c r="S22" s="216">
        <v>11.8</v>
      </c>
      <c r="T22" s="216">
        <v>10.7</v>
      </c>
      <c r="U22" s="216">
        <v>10.6</v>
      </c>
      <c r="V22" s="216">
        <v>10.9</v>
      </c>
      <c r="W22" s="216">
        <v>12</v>
      </c>
      <c r="X22" s="216">
        <v>12.9</v>
      </c>
      <c r="Y22" s="216">
        <v>13.1</v>
      </c>
      <c r="Z22" s="177">
        <f t="shared" si="0"/>
        <v>12.620833333333335</v>
      </c>
      <c r="AA22" s="217">
        <v>16.3</v>
      </c>
      <c r="AB22" s="222" t="s">
        <v>180</v>
      </c>
      <c r="AC22" s="164">
        <v>20</v>
      </c>
      <c r="AD22" s="217">
        <v>8.8</v>
      </c>
      <c r="AE22" s="222" t="s">
        <v>206</v>
      </c>
    </row>
    <row r="23" spans="1:31" ht="11.25" customHeight="1">
      <c r="A23" s="168">
        <v>21</v>
      </c>
      <c r="B23" s="214">
        <v>13.6</v>
      </c>
      <c r="C23" s="214">
        <v>13.4</v>
      </c>
      <c r="D23" s="214">
        <v>13.6</v>
      </c>
      <c r="E23" s="214">
        <v>13.4</v>
      </c>
      <c r="F23" s="214">
        <v>13.4</v>
      </c>
      <c r="G23" s="214">
        <v>13.5</v>
      </c>
      <c r="H23" s="214">
        <v>13.7</v>
      </c>
      <c r="I23" s="214">
        <v>13.9</v>
      </c>
      <c r="J23" s="214">
        <v>13.2</v>
      </c>
      <c r="K23" s="214">
        <v>14.9</v>
      </c>
      <c r="L23" s="214">
        <v>14.4</v>
      </c>
      <c r="M23" s="214">
        <v>15.9</v>
      </c>
      <c r="N23" s="214">
        <v>18.3</v>
      </c>
      <c r="O23" s="214">
        <v>19</v>
      </c>
      <c r="P23" s="214">
        <v>20.3</v>
      </c>
      <c r="Q23" s="214">
        <v>20.2</v>
      </c>
      <c r="R23" s="214">
        <v>19.1</v>
      </c>
      <c r="S23" s="214">
        <v>18.2</v>
      </c>
      <c r="T23" s="214">
        <v>17.6</v>
      </c>
      <c r="U23" s="214">
        <v>17.4</v>
      </c>
      <c r="V23" s="214">
        <v>17</v>
      </c>
      <c r="W23" s="214">
        <v>16.8</v>
      </c>
      <c r="X23" s="214">
        <v>16.8</v>
      </c>
      <c r="Y23" s="214">
        <v>16.6</v>
      </c>
      <c r="Z23" s="167">
        <f t="shared" si="0"/>
        <v>16.008333333333336</v>
      </c>
      <c r="AA23" s="218">
        <v>20.8</v>
      </c>
      <c r="AB23" s="221" t="s">
        <v>181</v>
      </c>
      <c r="AC23" s="1">
        <v>21</v>
      </c>
      <c r="AD23" s="218">
        <v>13</v>
      </c>
      <c r="AE23" s="221" t="s">
        <v>207</v>
      </c>
    </row>
    <row r="24" spans="1:31" ht="11.25" customHeight="1">
      <c r="A24" s="168">
        <v>22</v>
      </c>
      <c r="B24" s="214">
        <v>14.4</v>
      </c>
      <c r="C24" s="214">
        <v>14.6</v>
      </c>
      <c r="D24" s="214">
        <v>13.8</v>
      </c>
      <c r="E24" s="214">
        <v>13.6</v>
      </c>
      <c r="F24" s="214">
        <v>13.1</v>
      </c>
      <c r="G24" s="214">
        <v>13.2</v>
      </c>
      <c r="H24" s="214">
        <v>14.5</v>
      </c>
      <c r="I24" s="214">
        <v>14.9</v>
      </c>
      <c r="J24" s="214">
        <v>17.5</v>
      </c>
      <c r="K24" s="214">
        <v>21.2</v>
      </c>
      <c r="L24" s="214">
        <v>21.4</v>
      </c>
      <c r="M24" s="214">
        <v>21.2</v>
      </c>
      <c r="N24" s="214">
        <v>20.6</v>
      </c>
      <c r="O24" s="214">
        <v>17.6</v>
      </c>
      <c r="P24" s="214">
        <v>17.2</v>
      </c>
      <c r="Q24" s="214">
        <v>15.1</v>
      </c>
      <c r="R24" s="214">
        <v>12.9</v>
      </c>
      <c r="S24" s="214">
        <v>10.8</v>
      </c>
      <c r="T24" s="214">
        <v>9.9</v>
      </c>
      <c r="U24" s="214">
        <v>9.3</v>
      </c>
      <c r="V24" s="214">
        <v>9.2</v>
      </c>
      <c r="W24" s="214">
        <v>8.9</v>
      </c>
      <c r="X24" s="214">
        <v>8.1</v>
      </c>
      <c r="Y24" s="214">
        <v>7.8</v>
      </c>
      <c r="Z24" s="167">
        <f t="shared" si="0"/>
        <v>14.199999999999998</v>
      </c>
      <c r="AA24" s="218">
        <v>22.3</v>
      </c>
      <c r="AB24" s="221" t="s">
        <v>182</v>
      </c>
      <c r="AC24" s="1">
        <v>22</v>
      </c>
      <c r="AD24" s="218">
        <v>7.7</v>
      </c>
      <c r="AE24" s="221" t="s">
        <v>101</v>
      </c>
    </row>
    <row r="25" spans="1:31" ht="11.25" customHeight="1">
      <c r="A25" s="168">
        <v>23</v>
      </c>
      <c r="B25" s="214">
        <v>7.4</v>
      </c>
      <c r="C25" s="214">
        <v>7</v>
      </c>
      <c r="D25" s="214">
        <v>6.6</v>
      </c>
      <c r="E25" s="214">
        <v>6</v>
      </c>
      <c r="F25" s="214">
        <v>5.6</v>
      </c>
      <c r="G25" s="214">
        <v>5.4</v>
      </c>
      <c r="H25" s="214">
        <v>5.7</v>
      </c>
      <c r="I25" s="214">
        <v>6.2</v>
      </c>
      <c r="J25" s="214">
        <v>6.2</v>
      </c>
      <c r="K25" s="214">
        <v>6.3</v>
      </c>
      <c r="L25" s="214">
        <v>6.8</v>
      </c>
      <c r="M25" s="214">
        <v>6.6</v>
      </c>
      <c r="N25" s="214">
        <v>6</v>
      </c>
      <c r="O25" s="214">
        <v>5.4</v>
      </c>
      <c r="P25" s="214">
        <v>5.8</v>
      </c>
      <c r="Q25" s="214">
        <v>5.8</v>
      </c>
      <c r="R25" s="214">
        <v>5.8</v>
      </c>
      <c r="S25" s="214">
        <v>5.5</v>
      </c>
      <c r="T25" s="214">
        <v>5.1</v>
      </c>
      <c r="U25" s="214">
        <v>3.9</v>
      </c>
      <c r="V25" s="214">
        <v>3</v>
      </c>
      <c r="W25" s="214">
        <v>1.9</v>
      </c>
      <c r="X25" s="214">
        <v>0.7</v>
      </c>
      <c r="Y25" s="214">
        <v>0.1</v>
      </c>
      <c r="Z25" s="167">
        <f t="shared" si="0"/>
        <v>5.2</v>
      </c>
      <c r="AA25" s="218">
        <v>7.8</v>
      </c>
      <c r="AB25" s="221" t="s">
        <v>183</v>
      </c>
      <c r="AC25" s="1">
        <v>23</v>
      </c>
      <c r="AD25" s="218">
        <v>0.1</v>
      </c>
      <c r="AE25" s="221" t="s">
        <v>114</v>
      </c>
    </row>
    <row r="26" spans="1:31" ht="11.25" customHeight="1">
      <c r="A26" s="168">
        <v>24</v>
      </c>
      <c r="B26" s="214">
        <v>-0.1</v>
      </c>
      <c r="C26" s="214">
        <v>-0.5</v>
      </c>
      <c r="D26" s="214">
        <v>-0.3</v>
      </c>
      <c r="E26" s="214">
        <v>-0.3</v>
      </c>
      <c r="F26" s="214">
        <v>0</v>
      </c>
      <c r="G26" s="214">
        <v>0.7</v>
      </c>
      <c r="H26" s="214">
        <v>4</v>
      </c>
      <c r="I26" s="214">
        <v>5.7</v>
      </c>
      <c r="J26" s="214">
        <v>6.9</v>
      </c>
      <c r="K26" s="214">
        <v>8.1</v>
      </c>
      <c r="L26" s="214">
        <v>9.4</v>
      </c>
      <c r="M26" s="214">
        <v>11.6</v>
      </c>
      <c r="N26" s="214">
        <v>11</v>
      </c>
      <c r="O26" s="214">
        <v>11.9</v>
      </c>
      <c r="P26" s="214">
        <v>11.7</v>
      </c>
      <c r="Q26" s="214">
        <v>10.5</v>
      </c>
      <c r="R26" s="214">
        <v>9.3</v>
      </c>
      <c r="S26" s="214">
        <v>7.7</v>
      </c>
      <c r="T26" s="214">
        <v>6.7</v>
      </c>
      <c r="U26" s="214">
        <v>5.8</v>
      </c>
      <c r="V26" s="214">
        <v>5.7</v>
      </c>
      <c r="W26" s="214">
        <v>3.9</v>
      </c>
      <c r="X26" s="214">
        <v>3.3</v>
      </c>
      <c r="Y26" s="214">
        <v>2.7</v>
      </c>
      <c r="Z26" s="167">
        <f t="shared" si="0"/>
        <v>5.641666666666667</v>
      </c>
      <c r="AA26" s="218">
        <v>12.2</v>
      </c>
      <c r="AB26" s="221" t="s">
        <v>184</v>
      </c>
      <c r="AC26" s="1">
        <v>24</v>
      </c>
      <c r="AD26" s="218">
        <v>-0.8</v>
      </c>
      <c r="AE26" s="221" t="s">
        <v>208</v>
      </c>
    </row>
    <row r="27" spans="1:31" ht="11.25" customHeight="1">
      <c r="A27" s="168">
        <v>25</v>
      </c>
      <c r="B27" s="214">
        <v>2.4</v>
      </c>
      <c r="C27" s="214">
        <v>2.1</v>
      </c>
      <c r="D27" s="214">
        <v>2.6</v>
      </c>
      <c r="E27" s="214">
        <v>2.1</v>
      </c>
      <c r="F27" s="214">
        <v>2.7</v>
      </c>
      <c r="G27" s="214">
        <v>2.9</v>
      </c>
      <c r="H27" s="214">
        <v>6.4</v>
      </c>
      <c r="I27" s="214">
        <v>7.2</v>
      </c>
      <c r="J27" s="214">
        <v>8.4</v>
      </c>
      <c r="K27" s="214">
        <v>8.4</v>
      </c>
      <c r="L27" s="214">
        <v>10.3</v>
      </c>
      <c r="M27" s="214">
        <v>10.2</v>
      </c>
      <c r="N27" s="214">
        <v>10.1</v>
      </c>
      <c r="O27" s="214">
        <v>11.1</v>
      </c>
      <c r="P27" s="214">
        <v>10.8</v>
      </c>
      <c r="Q27" s="214">
        <v>11.3</v>
      </c>
      <c r="R27" s="214">
        <v>11</v>
      </c>
      <c r="S27" s="214">
        <v>11.2</v>
      </c>
      <c r="T27" s="214">
        <v>9.6</v>
      </c>
      <c r="U27" s="214">
        <v>9.2</v>
      </c>
      <c r="V27" s="214">
        <v>9.1</v>
      </c>
      <c r="W27" s="214">
        <v>8.4</v>
      </c>
      <c r="X27" s="214">
        <v>8.5</v>
      </c>
      <c r="Y27" s="214">
        <v>8.2</v>
      </c>
      <c r="Z27" s="167">
        <f t="shared" si="0"/>
        <v>7.674999999999998</v>
      </c>
      <c r="AA27" s="218">
        <v>11.7</v>
      </c>
      <c r="AB27" s="221" t="s">
        <v>77</v>
      </c>
      <c r="AC27" s="1">
        <v>25</v>
      </c>
      <c r="AD27" s="218">
        <v>1.8</v>
      </c>
      <c r="AE27" s="221" t="s">
        <v>209</v>
      </c>
    </row>
    <row r="28" spans="1:31" ht="11.25" customHeight="1">
      <c r="A28" s="168">
        <v>26</v>
      </c>
      <c r="B28" s="214">
        <v>7.6</v>
      </c>
      <c r="C28" s="214">
        <v>7.1</v>
      </c>
      <c r="D28" s="214">
        <v>6.5</v>
      </c>
      <c r="E28" s="214">
        <v>6.1</v>
      </c>
      <c r="F28" s="214">
        <v>6.3</v>
      </c>
      <c r="G28" s="214">
        <v>6.7</v>
      </c>
      <c r="H28" s="214">
        <v>8.8</v>
      </c>
      <c r="I28" s="214">
        <v>12.8</v>
      </c>
      <c r="J28" s="214">
        <v>13.1</v>
      </c>
      <c r="K28" s="214">
        <v>13.4</v>
      </c>
      <c r="L28" s="214">
        <v>13.2</v>
      </c>
      <c r="M28" s="214">
        <v>13.8</v>
      </c>
      <c r="N28" s="214">
        <v>14.3</v>
      </c>
      <c r="O28" s="214">
        <v>14.3</v>
      </c>
      <c r="P28" s="214">
        <v>14.1</v>
      </c>
      <c r="Q28" s="214">
        <v>13.6</v>
      </c>
      <c r="R28" s="214">
        <v>12.8</v>
      </c>
      <c r="S28" s="214">
        <v>11.4</v>
      </c>
      <c r="T28" s="214">
        <v>9.7</v>
      </c>
      <c r="U28" s="214">
        <v>9.5</v>
      </c>
      <c r="V28" s="214">
        <v>11.5</v>
      </c>
      <c r="W28" s="214">
        <v>11</v>
      </c>
      <c r="X28" s="214">
        <v>10.2</v>
      </c>
      <c r="Y28" s="214">
        <v>9.1</v>
      </c>
      <c r="Z28" s="167">
        <f t="shared" si="0"/>
        <v>10.704166666666666</v>
      </c>
      <c r="AA28" s="218">
        <v>14.8</v>
      </c>
      <c r="AB28" s="221" t="s">
        <v>181</v>
      </c>
      <c r="AC28" s="1">
        <v>26</v>
      </c>
      <c r="AD28" s="218">
        <v>5.9</v>
      </c>
      <c r="AE28" s="221" t="s">
        <v>210</v>
      </c>
    </row>
    <row r="29" spans="1:31" ht="11.25" customHeight="1">
      <c r="A29" s="168">
        <v>27</v>
      </c>
      <c r="B29" s="214">
        <v>8.4</v>
      </c>
      <c r="C29" s="214">
        <v>8.5</v>
      </c>
      <c r="D29" s="214">
        <v>7.5</v>
      </c>
      <c r="E29" s="214">
        <v>4.3</v>
      </c>
      <c r="F29" s="214">
        <v>3.6</v>
      </c>
      <c r="G29" s="214">
        <v>4.5</v>
      </c>
      <c r="H29" s="214">
        <v>7.1</v>
      </c>
      <c r="I29" s="214">
        <v>10.6</v>
      </c>
      <c r="J29" s="214">
        <v>11.3</v>
      </c>
      <c r="K29" s="214">
        <v>11.9</v>
      </c>
      <c r="L29" s="214">
        <v>13</v>
      </c>
      <c r="M29" s="214">
        <v>15.6</v>
      </c>
      <c r="N29" s="214">
        <v>15.2</v>
      </c>
      <c r="O29" s="214">
        <v>16.6</v>
      </c>
      <c r="P29" s="214">
        <v>18</v>
      </c>
      <c r="Q29" s="214">
        <v>17.4</v>
      </c>
      <c r="R29" s="214">
        <v>14.9</v>
      </c>
      <c r="S29" s="214">
        <v>14.1</v>
      </c>
      <c r="T29" s="214">
        <v>12.4</v>
      </c>
      <c r="U29" s="214">
        <v>11.1</v>
      </c>
      <c r="V29" s="214">
        <v>13.5</v>
      </c>
      <c r="W29" s="214">
        <v>13.6</v>
      </c>
      <c r="X29" s="214">
        <v>14.6</v>
      </c>
      <c r="Y29" s="214">
        <v>12.5</v>
      </c>
      <c r="Z29" s="167">
        <f t="shared" si="0"/>
        <v>11.674999999999999</v>
      </c>
      <c r="AA29" s="218">
        <v>18.7</v>
      </c>
      <c r="AB29" s="221" t="s">
        <v>141</v>
      </c>
      <c r="AC29" s="1">
        <v>27</v>
      </c>
      <c r="AD29" s="218">
        <v>3</v>
      </c>
      <c r="AE29" s="221" t="s">
        <v>211</v>
      </c>
    </row>
    <row r="30" spans="1:31" ht="11.25" customHeight="1">
      <c r="A30" s="168">
        <v>28</v>
      </c>
      <c r="B30" s="214">
        <v>12.9</v>
      </c>
      <c r="C30" s="214">
        <v>12.1</v>
      </c>
      <c r="D30" s="214">
        <v>10.6</v>
      </c>
      <c r="E30" s="214">
        <v>12.4</v>
      </c>
      <c r="F30" s="214">
        <v>11.5</v>
      </c>
      <c r="G30" s="214">
        <v>11.8</v>
      </c>
      <c r="H30" s="214">
        <v>8.7</v>
      </c>
      <c r="I30" s="214">
        <v>10.9</v>
      </c>
      <c r="J30" s="214">
        <v>13.3</v>
      </c>
      <c r="K30" s="214">
        <v>14</v>
      </c>
      <c r="L30" s="214">
        <v>12.1</v>
      </c>
      <c r="M30" s="214">
        <v>12.4</v>
      </c>
      <c r="N30" s="214">
        <v>14.8</v>
      </c>
      <c r="O30" s="214">
        <v>15.4</v>
      </c>
      <c r="P30" s="214">
        <v>15.1</v>
      </c>
      <c r="Q30" s="214">
        <v>9.5</v>
      </c>
      <c r="R30" s="214">
        <v>10.4</v>
      </c>
      <c r="S30" s="214">
        <v>9.4</v>
      </c>
      <c r="T30" s="214">
        <v>8.9</v>
      </c>
      <c r="U30" s="214">
        <v>6.9</v>
      </c>
      <c r="V30" s="214">
        <v>6.4</v>
      </c>
      <c r="W30" s="214">
        <v>5.8</v>
      </c>
      <c r="X30" s="214">
        <v>5.3</v>
      </c>
      <c r="Y30" s="214">
        <v>4.3</v>
      </c>
      <c r="Z30" s="167">
        <f t="shared" si="0"/>
        <v>10.620833333333337</v>
      </c>
      <c r="AA30" s="218">
        <v>16.3</v>
      </c>
      <c r="AB30" s="221" t="s">
        <v>185</v>
      </c>
      <c r="AC30" s="1">
        <v>28</v>
      </c>
      <c r="AD30" s="218">
        <v>4.3</v>
      </c>
      <c r="AE30" s="221" t="s">
        <v>114</v>
      </c>
    </row>
    <row r="31" spans="1:31" ht="11.25" customHeight="1">
      <c r="A31" s="168">
        <v>29</v>
      </c>
      <c r="B31" s="214">
        <v>3.1</v>
      </c>
      <c r="C31" s="214">
        <v>3.1</v>
      </c>
      <c r="D31" s="214">
        <v>3.6</v>
      </c>
      <c r="E31" s="214">
        <v>3.9</v>
      </c>
      <c r="F31" s="214">
        <v>3.8</v>
      </c>
      <c r="G31" s="214">
        <v>3.7</v>
      </c>
      <c r="H31" s="214">
        <v>3.9</v>
      </c>
      <c r="I31" s="214">
        <v>4.3</v>
      </c>
      <c r="J31" s="214">
        <v>4.7</v>
      </c>
      <c r="K31" s="214">
        <v>5.4</v>
      </c>
      <c r="L31" s="214">
        <v>6</v>
      </c>
      <c r="M31" s="214">
        <v>6.3</v>
      </c>
      <c r="N31" s="214">
        <v>6.1</v>
      </c>
      <c r="O31" s="214">
        <v>6.8</v>
      </c>
      <c r="P31" s="214">
        <v>6.7</v>
      </c>
      <c r="Q31" s="214">
        <v>6.8</v>
      </c>
      <c r="R31" s="214">
        <v>6.7</v>
      </c>
      <c r="S31" s="214">
        <v>6.4</v>
      </c>
      <c r="T31" s="214">
        <v>5.9</v>
      </c>
      <c r="U31" s="214">
        <v>5.9</v>
      </c>
      <c r="V31" s="214">
        <v>6.1</v>
      </c>
      <c r="W31" s="214">
        <v>6.2</v>
      </c>
      <c r="X31" s="214">
        <v>5.7</v>
      </c>
      <c r="Y31" s="214">
        <v>5.7</v>
      </c>
      <c r="Z31" s="167">
        <f t="shared" si="0"/>
        <v>5.283333333333334</v>
      </c>
      <c r="AA31" s="218">
        <v>7.3</v>
      </c>
      <c r="AB31" s="221" t="s">
        <v>186</v>
      </c>
      <c r="AC31" s="1">
        <v>29</v>
      </c>
      <c r="AD31" s="218">
        <v>2.6</v>
      </c>
      <c r="AE31" s="221" t="s">
        <v>212</v>
      </c>
    </row>
    <row r="32" spans="1:31" ht="11.25" customHeight="1">
      <c r="A32" s="168">
        <v>30</v>
      </c>
      <c r="B32" s="214">
        <v>6</v>
      </c>
      <c r="C32" s="214">
        <v>6.3</v>
      </c>
      <c r="D32" s="214">
        <v>6.4</v>
      </c>
      <c r="E32" s="214">
        <v>6.5</v>
      </c>
      <c r="F32" s="214">
        <v>6.5</v>
      </c>
      <c r="G32" s="214">
        <v>6.1</v>
      </c>
      <c r="H32" s="214">
        <v>5.5</v>
      </c>
      <c r="I32" s="214">
        <v>5.5</v>
      </c>
      <c r="J32" s="214">
        <v>5.7</v>
      </c>
      <c r="K32" s="214">
        <v>5.8</v>
      </c>
      <c r="L32" s="214">
        <v>6.1</v>
      </c>
      <c r="M32" s="214">
        <v>6.3</v>
      </c>
      <c r="N32" s="214">
        <v>6.6</v>
      </c>
      <c r="O32" s="214">
        <v>6.6</v>
      </c>
      <c r="P32" s="214">
        <v>6.5</v>
      </c>
      <c r="Q32" s="214">
        <v>6.9</v>
      </c>
      <c r="R32" s="214">
        <v>6.7</v>
      </c>
      <c r="S32" s="214">
        <v>7.2</v>
      </c>
      <c r="T32" s="214">
        <v>7.1</v>
      </c>
      <c r="U32" s="214">
        <v>7.6</v>
      </c>
      <c r="V32" s="214">
        <v>7.4</v>
      </c>
      <c r="W32" s="214">
        <v>7.8</v>
      </c>
      <c r="X32" s="214">
        <v>5.8</v>
      </c>
      <c r="Y32" s="214">
        <v>4.5</v>
      </c>
      <c r="Z32" s="167">
        <f t="shared" si="0"/>
        <v>6.391666666666667</v>
      </c>
      <c r="AA32" s="218">
        <v>8.2</v>
      </c>
      <c r="AB32" s="221" t="s">
        <v>187</v>
      </c>
      <c r="AC32" s="1">
        <v>30</v>
      </c>
      <c r="AD32" s="218">
        <v>4.4</v>
      </c>
      <c r="AE32" s="221" t="s">
        <v>114</v>
      </c>
    </row>
    <row r="33" spans="1:31" ht="11.25" customHeight="1">
      <c r="A33" s="168">
        <v>31</v>
      </c>
      <c r="B33" s="214">
        <v>4.4</v>
      </c>
      <c r="C33" s="214">
        <v>4.7</v>
      </c>
      <c r="D33" s="214">
        <v>4.8</v>
      </c>
      <c r="E33" s="214">
        <v>4.2</v>
      </c>
      <c r="F33" s="214">
        <v>4.2</v>
      </c>
      <c r="G33" s="214">
        <v>4.1</v>
      </c>
      <c r="H33" s="214">
        <v>4.4</v>
      </c>
      <c r="I33" s="214">
        <v>5.2</v>
      </c>
      <c r="J33" s="214">
        <v>5.4</v>
      </c>
      <c r="K33" s="214">
        <v>6.3</v>
      </c>
      <c r="L33" s="214">
        <v>7.4</v>
      </c>
      <c r="M33" s="214">
        <v>8.4</v>
      </c>
      <c r="N33" s="214">
        <v>8.3</v>
      </c>
      <c r="O33" s="214">
        <v>9.3</v>
      </c>
      <c r="P33" s="214">
        <v>9.6</v>
      </c>
      <c r="Q33" s="214">
        <v>9.2</v>
      </c>
      <c r="R33" s="214">
        <v>8.6</v>
      </c>
      <c r="S33" s="214">
        <v>8.4</v>
      </c>
      <c r="T33" s="214">
        <v>7.7</v>
      </c>
      <c r="U33" s="214">
        <v>6.5</v>
      </c>
      <c r="V33" s="214">
        <v>7.4</v>
      </c>
      <c r="W33" s="214">
        <v>7.9</v>
      </c>
      <c r="X33" s="214">
        <v>7.4</v>
      </c>
      <c r="Y33" s="214">
        <v>7.1</v>
      </c>
      <c r="Z33" s="167">
        <f t="shared" si="0"/>
        <v>6.704166666666667</v>
      </c>
      <c r="AA33" s="218">
        <v>10.3</v>
      </c>
      <c r="AB33" s="221" t="s">
        <v>181</v>
      </c>
      <c r="AC33" s="1">
        <v>31</v>
      </c>
      <c r="AD33" s="218">
        <v>4</v>
      </c>
      <c r="AE33" s="221" t="s">
        <v>213</v>
      </c>
    </row>
    <row r="34" spans="1:31" ht="15" customHeight="1">
      <c r="A34" s="169" t="s">
        <v>9</v>
      </c>
      <c r="B34" s="170">
        <f aca="true" t="shared" si="1" ref="B34:Q34">AVERAGE(B3:B33)</f>
        <v>6.990322580645162</v>
      </c>
      <c r="C34" s="170">
        <f t="shared" si="1"/>
        <v>6.89032258064516</v>
      </c>
      <c r="D34" s="170">
        <f t="shared" si="1"/>
        <v>6.309677419354839</v>
      </c>
      <c r="E34" s="170">
        <f t="shared" si="1"/>
        <v>6.067741935483871</v>
      </c>
      <c r="F34" s="170">
        <f t="shared" si="1"/>
        <v>5.829032258064517</v>
      </c>
      <c r="G34" s="170">
        <f t="shared" si="1"/>
        <v>5.8193548387096765</v>
      </c>
      <c r="H34" s="170">
        <f t="shared" si="1"/>
        <v>7.17741935483871</v>
      </c>
      <c r="I34" s="170">
        <f t="shared" si="1"/>
        <v>8.858064516129032</v>
      </c>
      <c r="J34" s="170">
        <f t="shared" si="1"/>
        <v>9.790322580645158</v>
      </c>
      <c r="K34" s="170">
        <f t="shared" si="1"/>
        <v>10.506451612903223</v>
      </c>
      <c r="L34" s="170">
        <f t="shared" si="1"/>
        <v>11.129032258064516</v>
      </c>
      <c r="M34" s="170">
        <f t="shared" si="1"/>
        <v>11.525806451612905</v>
      </c>
      <c r="N34" s="170">
        <f t="shared" si="1"/>
        <v>11.764516129032263</v>
      </c>
      <c r="O34" s="170">
        <f t="shared" si="1"/>
        <v>12.003225806451615</v>
      </c>
      <c r="P34" s="170">
        <f t="shared" si="1"/>
        <v>11.96451612903226</v>
      </c>
      <c r="Q34" s="170">
        <f t="shared" si="1"/>
        <v>11.46774193548387</v>
      </c>
      <c r="R34" s="170">
        <f>AVERAGE(R3:R33)</f>
        <v>10.816129032258063</v>
      </c>
      <c r="S34" s="170">
        <f aca="true" t="shared" si="2" ref="S34:Y34">AVERAGE(S3:S33)</f>
        <v>9.832258064516125</v>
      </c>
      <c r="T34" s="170">
        <f t="shared" si="2"/>
        <v>8.961290322580643</v>
      </c>
      <c r="U34" s="170">
        <f t="shared" si="2"/>
        <v>8.425806451612905</v>
      </c>
      <c r="V34" s="170">
        <f t="shared" si="2"/>
        <v>8.387096774193548</v>
      </c>
      <c r="W34" s="170">
        <f t="shared" si="2"/>
        <v>8.161290322580646</v>
      </c>
      <c r="X34" s="170">
        <f t="shared" si="2"/>
        <v>7.9064516129032265</v>
      </c>
      <c r="Y34" s="170">
        <f t="shared" si="2"/>
        <v>7.425806451612902</v>
      </c>
      <c r="Z34" s="170">
        <f>AVERAGE(B3:Y33)</f>
        <v>8.917069892473119</v>
      </c>
      <c r="AA34" s="171">
        <f>(AVERAGE(最高))</f>
        <v>13.170967741935485</v>
      </c>
      <c r="AB34" s="172"/>
      <c r="AC34" s="173"/>
      <c r="AD34" s="171">
        <f>(AVERAGE(最低))</f>
        <v>4.1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1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22.3</v>
      </c>
      <c r="C46" s="233">
        <v>22</v>
      </c>
      <c r="D46" s="234" t="s">
        <v>182</v>
      </c>
      <c r="E46" s="151"/>
      <c r="F46" s="118"/>
      <c r="G46" s="119">
        <f>MIN(最低)</f>
        <v>-0.8</v>
      </c>
      <c r="H46" s="233">
        <v>24</v>
      </c>
      <c r="I46" s="234" t="s">
        <v>208</v>
      </c>
    </row>
    <row r="47" spans="1:9" ht="11.25" customHeight="1">
      <c r="A47" s="120"/>
      <c r="B47" s="235"/>
      <c r="C47" s="229"/>
      <c r="D47" s="230"/>
      <c r="E47" s="151"/>
      <c r="F47" s="120"/>
      <c r="G47" s="235"/>
      <c r="H47" s="233"/>
      <c r="I47" s="236"/>
    </row>
    <row r="48" spans="1:9" ht="11.25" customHeight="1">
      <c r="A48" s="122"/>
      <c r="B48" s="123"/>
      <c r="C48" s="231"/>
      <c r="D48" s="232"/>
      <c r="E48" s="151"/>
      <c r="F48" s="122"/>
      <c r="G48" s="123"/>
      <c r="H48" s="231"/>
      <c r="I48" s="2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4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6.8</v>
      </c>
      <c r="C3" s="214">
        <v>6.6</v>
      </c>
      <c r="D3" s="214">
        <v>6.5</v>
      </c>
      <c r="E3" s="214">
        <v>6.7</v>
      </c>
      <c r="F3" s="214">
        <v>6.7</v>
      </c>
      <c r="G3" s="214">
        <v>7</v>
      </c>
      <c r="H3" s="214">
        <v>8.7</v>
      </c>
      <c r="I3" s="214">
        <v>10.1</v>
      </c>
      <c r="J3" s="214">
        <v>10.7</v>
      </c>
      <c r="K3" s="214">
        <v>10.7</v>
      </c>
      <c r="L3" s="214">
        <v>10.1</v>
      </c>
      <c r="M3" s="214">
        <v>9.6</v>
      </c>
      <c r="N3" s="214">
        <v>8.1</v>
      </c>
      <c r="O3" s="214">
        <v>7.8</v>
      </c>
      <c r="P3" s="214">
        <v>7.4</v>
      </c>
      <c r="Q3" s="214">
        <v>7.1</v>
      </c>
      <c r="R3" s="214">
        <v>7</v>
      </c>
      <c r="S3" s="214">
        <v>6.4</v>
      </c>
      <c r="T3" s="214">
        <v>6</v>
      </c>
      <c r="U3" s="214">
        <v>5.6</v>
      </c>
      <c r="V3" s="214">
        <v>5.4</v>
      </c>
      <c r="W3" s="214">
        <v>5.3</v>
      </c>
      <c r="X3" s="214">
        <v>5.1</v>
      </c>
      <c r="Y3" s="214">
        <v>5.1</v>
      </c>
      <c r="Z3" s="167">
        <f aca="true" t="shared" si="0" ref="Z3:Z32">AVERAGE(B3:Y3)</f>
        <v>7.354166666666667</v>
      </c>
      <c r="AA3" s="218">
        <v>12.1</v>
      </c>
      <c r="AB3" s="219" t="s">
        <v>214</v>
      </c>
      <c r="AC3" s="1">
        <v>1</v>
      </c>
      <c r="AD3" s="218">
        <v>4.9</v>
      </c>
      <c r="AE3" s="221" t="s">
        <v>234</v>
      </c>
    </row>
    <row r="4" spans="1:31" ht="11.25" customHeight="1">
      <c r="A4" s="168">
        <v>2</v>
      </c>
      <c r="B4" s="214">
        <v>4.9</v>
      </c>
      <c r="C4" s="214">
        <v>4</v>
      </c>
      <c r="D4" s="214">
        <v>3.6</v>
      </c>
      <c r="E4" s="214">
        <v>3.4</v>
      </c>
      <c r="F4" s="214">
        <v>2.9</v>
      </c>
      <c r="G4" s="214">
        <v>3.5</v>
      </c>
      <c r="H4" s="214">
        <v>6.1</v>
      </c>
      <c r="I4" s="214">
        <v>7.3</v>
      </c>
      <c r="J4" s="214">
        <v>8.4</v>
      </c>
      <c r="K4" s="214">
        <v>8.7</v>
      </c>
      <c r="L4" s="214">
        <v>8.9</v>
      </c>
      <c r="M4" s="214">
        <v>9.9</v>
      </c>
      <c r="N4" s="214">
        <v>10.4</v>
      </c>
      <c r="O4" s="214">
        <v>7.8</v>
      </c>
      <c r="P4" s="214">
        <v>9.9</v>
      </c>
      <c r="Q4" s="214">
        <v>8.9</v>
      </c>
      <c r="R4" s="214">
        <v>7.8</v>
      </c>
      <c r="S4" s="215">
        <v>6.1</v>
      </c>
      <c r="T4" s="214">
        <v>4.9</v>
      </c>
      <c r="U4" s="214">
        <v>3.4</v>
      </c>
      <c r="V4" s="214">
        <v>2.6</v>
      </c>
      <c r="W4" s="214">
        <v>1.1</v>
      </c>
      <c r="X4" s="214">
        <v>1</v>
      </c>
      <c r="Y4" s="214">
        <v>1.6</v>
      </c>
      <c r="Z4" s="167">
        <f t="shared" si="0"/>
        <v>5.7124999999999995</v>
      </c>
      <c r="AA4" s="218">
        <v>11.9</v>
      </c>
      <c r="AB4" s="219" t="s">
        <v>72</v>
      </c>
      <c r="AC4" s="1">
        <v>2</v>
      </c>
      <c r="AD4" s="218">
        <v>0.4</v>
      </c>
      <c r="AE4" s="221" t="s">
        <v>103</v>
      </c>
    </row>
    <row r="5" spans="1:31" ht="11.25" customHeight="1">
      <c r="A5" s="168">
        <v>3</v>
      </c>
      <c r="B5" s="214">
        <v>1.1</v>
      </c>
      <c r="C5" s="214">
        <v>0.2</v>
      </c>
      <c r="D5" s="214">
        <v>-0.3</v>
      </c>
      <c r="E5" s="214">
        <v>1</v>
      </c>
      <c r="F5" s="214">
        <v>1.6</v>
      </c>
      <c r="G5" s="214">
        <v>1.5</v>
      </c>
      <c r="H5" s="214">
        <v>4.7</v>
      </c>
      <c r="I5" s="214">
        <v>5.6</v>
      </c>
      <c r="J5" s="214">
        <v>7.8</v>
      </c>
      <c r="K5" s="214">
        <v>8.5</v>
      </c>
      <c r="L5" s="214">
        <v>9.8</v>
      </c>
      <c r="M5" s="214">
        <v>10.9</v>
      </c>
      <c r="N5" s="214">
        <v>10.8</v>
      </c>
      <c r="O5" s="214">
        <v>10.6</v>
      </c>
      <c r="P5" s="214">
        <v>11.1</v>
      </c>
      <c r="Q5" s="214">
        <v>10.8</v>
      </c>
      <c r="R5" s="214">
        <v>9.1</v>
      </c>
      <c r="S5" s="214">
        <v>7.7</v>
      </c>
      <c r="T5" s="214">
        <v>6.7</v>
      </c>
      <c r="U5" s="214">
        <v>6</v>
      </c>
      <c r="V5" s="214">
        <v>6.3</v>
      </c>
      <c r="W5" s="214">
        <v>5.8</v>
      </c>
      <c r="X5" s="214">
        <v>6.4</v>
      </c>
      <c r="Y5" s="214">
        <v>5.4</v>
      </c>
      <c r="Z5" s="167">
        <f t="shared" si="0"/>
        <v>6.212500000000001</v>
      </c>
      <c r="AA5" s="218">
        <v>12.2</v>
      </c>
      <c r="AB5" s="219" t="s">
        <v>58</v>
      </c>
      <c r="AC5" s="1">
        <v>3</v>
      </c>
      <c r="AD5" s="218">
        <v>-0.4</v>
      </c>
      <c r="AE5" s="221" t="s">
        <v>146</v>
      </c>
    </row>
    <row r="6" spans="1:31" ht="11.25" customHeight="1">
      <c r="A6" s="168">
        <v>4</v>
      </c>
      <c r="B6" s="214">
        <v>4.4</v>
      </c>
      <c r="C6" s="214">
        <v>3.6</v>
      </c>
      <c r="D6" s="214">
        <v>4.1</v>
      </c>
      <c r="E6" s="214">
        <v>4.2</v>
      </c>
      <c r="F6" s="214">
        <v>4.6</v>
      </c>
      <c r="G6" s="214">
        <v>4.4</v>
      </c>
      <c r="H6" s="214">
        <v>8.6</v>
      </c>
      <c r="I6" s="214">
        <v>10.4</v>
      </c>
      <c r="J6" s="214">
        <v>11.5</v>
      </c>
      <c r="K6" s="214">
        <v>13.1</v>
      </c>
      <c r="L6" s="214">
        <v>12.9</v>
      </c>
      <c r="M6" s="214">
        <v>13.9</v>
      </c>
      <c r="N6" s="214">
        <v>13.9</v>
      </c>
      <c r="O6" s="214">
        <v>14.3</v>
      </c>
      <c r="P6" s="214">
        <v>14.3</v>
      </c>
      <c r="Q6" s="214">
        <v>14.4</v>
      </c>
      <c r="R6" s="214">
        <v>13.4</v>
      </c>
      <c r="S6" s="214">
        <v>12.8</v>
      </c>
      <c r="T6" s="214">
        <v>9.9</v>
      </c>
      <c r="U6" s="214">
        <v>9.2</v>
      </c>
      <c r="V6" s="214">
        <v>8</v>
      </c>
      <c r="W6" s="214">
        <v>10.9</v>
      </c>
      <c r="X6" s="214">
        <v>10.6</v>
      </c>
      <c r="Y6" s="214">
        <v>8.5</v>
      </c>
      <c r="Z6" s="167">
        <f t="shared" si="0"/>
        <v>9.829166666666667</v>
      </c>
      <c r="AA6" s="218">
        <v>16.7</v>
      </c>
      <c r="AB6" s="219" t="s">
        <v>215</v>
      </c>
      <c r="AC6" s="1">
        <v>4</v>
      </c>
      <c r="AD6" s="218">
        <v>3</v>
      </c>
      <c r="AE6" s="221" t="s">
        <v>235</v>
      </c>
    </row>
    <row r="7" spans="1:31" ht="11.25" customHeight="1">
      <c r="A7" s="168">
        <v>5</v>
      </c>
      <c r="B7" s="214">
        <v>10.2</v>
      </c>
      <c r="C7" s="214">
        <v>8.7</v>
      </c>
      <c r="D7" s="214">
        <v>8.6</v>
      </c>
      <c r="E7" s="214">
        <v>10.4</v>
      </c>
      <c r="F7" s="214">
        <v>9.8</v>
      </c>
      <c r="G7" s="214">
        <v>10.1</v>
      </c>
      <c r="H7" s="214">
        <v>13.2</v>
      </c>
      <c r="I7" s="214">
        <v>15.2</v>
      </c>
      <c r="J7" s="214">
        <v>17.5</v>
      </c>
      <c r="K7" s="214">
        <v>18.1</v>
      </c>
      <c r="L7" s="214">
        <v>17.8</v>
      </c>
      <c r="M7" s="214">
        <v>16.8</v>
      </c>
      <c r="N7" s="214">
        <v>19.2</v>
      </c>
      <c r="O7" s="214">
        <v>21</v>
      </c>
      <c r="P7" s="214">
        <v>21</v>
      </c>
      <c r="Q7" s="214">
        <v>20.2</v>
      </c>
      <c r="R7" s="214">
        <v>19.5</v>
      </c>
      <c r="S7" s="214">
        <v>18.3</v>
      </c>
      <c r="T7" s="214">
        <v>17.2</v>
      </c>
      <c r="U7" s="214">
        <v>15.7</v>
      </c>
      <c r="V7" s="214">
        <v>12.8</v>
      </c>
      <c r="W7" s="214">
        <v>14.2</v>
      </c>
      <c r="X7" s="214">
        <v>13.7</v>
      </c>
      <c r="Y7" s="214">
        <v>14.2</v>
      </c>
      <c r="Z7" s="167">
        <f t="shared" si="0"/>
        <v>15.141666666666666</v>
      </c>
      <c r="AA7" s="218">
        <v>21.3</v>
      </c>
      <c r="AB7" s="219" t="s">
        <v>216</v>
      </c>
      <c r="AC7" s="1">
        <v>5</v>
      </c>
      <c r="AD7" s="218">
        <v>7.5</v>
      </c>
      <c r="AE7" s="221" t="s">
        <v>236</v>
      </c>
    </row>
    <row r="8" spans="1:31" ht="11.25" customHeight="1">
      <c r="A8" s="168">
        <v>6</v>
      </c>
      <c r="B8" s="214">
        <v>12.2</v>
      </c>
      <c r="C8" s="214">
        <v>11.9</v>
      </c>
      <c r="D8" s="214">
        <v>11.7</v>
      </c>
      <c r="E8" s="214">
        <v>11.4</v>
      </c>
      <c r="F8" s="214">
        <v>10.7</v>
      </c>
      <c r="G8" s="214">
        <v>11.4</v>
      </c>
      <c r="H8" s="214">
        <v>12.6</v>
      </c>
      <c r="I8" s="214">
        <v>14.4</v>
      </c>
      <c r="J8" s="214">
        <v>16.2</v>
      </c>
      <c r="K8" s="214">
        <v>17.6</v>
      </c>
      <c r="L8" s="214">
        <v>18.8</v>
      </c>
      <c r="M8" s="214">
        <v>19.3</v>
      </c>
      <c r="N8" s="214">
        <v>16.5</v>
      </c>
      <c r="O8" s="214">
        <v>15.6</v>
      </c>
      <c r="P8" s="214">
        <v>15.5</v>
      </c>
      <c r="Q8" s="214">
        <v>14.9</v>
      </c>
      <c r="R8" s="214">
        <v>14.5</v>
      </c>
      <c r="S8" s="214">
        <v>14.4</v>
      </c>
      <c r="T8" s="214">
        <v>12.2</v>
      </c>
      <c r="U8" s="214">
        <v>11.7</v>
      </c>
      <c r="V8" s="214">
        <v>12.5</v>
      </c>
      <c r="W8" s="214">
        <v>12.9</v>
      </c>
      <c r="X8" s="214">
        <v>12.9</v>
      </c>
      <c r="Y8" s="214">
        <v>12.7</v>
      </c>
      <c r="Z8" s="167">
        <f t="shared" si="0"/>
        <v>13.937499999999998</v>
      </c>
      <c r="AA8" s="218">
        <v>19.8</v>
      </c>
      <c r="AB8" s="219" t="s">
        <v>217</v>
      </c>
      <c r="AC8" s="1">
        <v>6</v>
      </c>
      <c r="AD8" s="218">
        <v>10.6</v>
      </c>
      <c r="AE8" s="221" t="s">
        <v>237</v>
      </c>
    </row>
    <row r="9" spans="1:31" ht="11.25" customHeight="1">
      <c r="A9" s="168">
        <v>7</v>
      </c>
      <c r="B9" s="214">
        <v>12.9</v>
      </c>
      <c r="C9" s="214">
        <v>12.4</v>
      </c>
      <c r="D9" s="214">
        <v>12</v>
      </c>
      <c r="E9" s="214">
        <v>11.5</v>
      </c>
      <c r="F9" s="214">
        <v>11</v>
      </c>
      <c r="G9" s="214">
        <v>11</v>
      </c>
      <c r="H9" s="214">
        <v>11.4</v>
      </c>
      <c r="I9" s="214">
        <v>12.1</v>
      </c>
      <c r="J9" s="214">
        <v>13.1</v>
      </c>
      <c r="K9" s="214">
        <v>12.7</v>
      </c>
      <c r="L9" s="214">
        <v>13.5</v>
      </c>
      <c r="M9" s="214">
        <v>14.3</v>
      </c>
      <c r="N9" s="214">
        <v>15.1</v>
      </c>
      <c r="O9" s="214">
        <v>15.1</v>
      </c>
      <c r="P9" s="214">
        <v>14.7</v>
      </c>
      <c r="Q9" s="214">
        <v>14.8</v>
      </c>
      <c r="R9" s="214">
        <v>15.2</v>
      </c>
      <c r="S9" s="214">
        <v>14</v>
      </c>
      <c r="T9" s="214">
        <v>12.7</v>
      </c>
      <c r="U9" s="214">
        <v>11.7</v>
      </c>
      <c r="V9" s="214">
        <v>11.2</v>
      </c>
      <c r="W9" s="214">
        <v>11.2</v>
      </c>
      <c r="X9" s="214">
        <v>10.7</v>
      </c>
      <c r="Y9" s="214">
        <v>9.9</v>
      </c>
      <c r="Z9" s="167">
        <f t="shared" si="0"/>
        <v>12.674999999999997</v>
      </c>
      <c r="AA9" s="218">
        <v>15.8</v>
      </c>
      <c r="AB9" s="219" t="s">
        <v>218</v>
      </c>
      <c r="AC9" s="1">
        <v>7</v>
      </c>
      <c r="AD9" s="218">
        <v>9.9</v>
      </c>
      <c r="AE9" s="221" t="s">
        <v>114</v>
      </c>
    </row>
    <row r="10" spans="1:31" ht="11.25" customHeight="1">
      <c r="A10" s="168">
        <v>8</v>
      </c>
      <c r="B10" s="214">
        <v>9.3</v>
      </c>
      <c r="C10" s="214">
        <v>8.7</v>
      </c>
      <c r="D10" s="214">
        <v>8.2</v>
      </c>
      <c r="E10" s="214">
        <v>7.5</v>
      </c>
      <c r="F10" s="214">
        <v>7</v>
      </c>
      <c r="G10" s="214">
        <v>6.9</v>
      </c>
      <c r="H10" s="214">
        <v>7</v>
      </c>
      <c r="I10" s="214">
        <v>7.4</v>
      </c>
      <c r="J10" s="214">
        <v>6.4</v>
      </c>
      <c r="K10" s="214">
        <v>7.7</v>
      </c>
      <c r="L10" s="214">
        <v>7.9</v>
      </c>
      <c r="M10" s="214">
        <v>8.8</v>
      </c>
      <c r="N10" s="214">
        <v>8.6</v>
      </c>
      <c r="O10" s="214">
        <v>9.3</v>
      </c>
      <c r="P10" s="214">
        <v>9.8</v>
      </c>
      <c r="Q10" s="214">
        <v>9.5</v>
      </c>
      <c r="R10" s="214">
        <v>8.9</v>
      </c>
      <c r="S10" s="214">
        <v>8.4</v>
      </c>
      <c r="T10" s="214">
        <v>7.3</v>
      </c>
      <c r="U10" s="214">
        <v>7.5</v>
      </c>
      <c r="V10" s="214">
        <v>7.4</v>
      </c>
      <c r="W10" s="214">
        <v>4.7</v>
      </c>
      <c r="X10" s="214">
        <v>5.1</v>
      </c>
      <c r="Y10" s="214">
        <v>5.1</v>
      </c>
      <c r="Z10" s="167">
        <f t="shared" si="0"/>
        <v>7.683333333333334</v>
      </c>
      <c r="AA10" s="218">
        <v>10.2</v>
      </c>
      <c r="AB10" s="219" t="s">
        <v>219</v>
      </c>
      <c r="AC10" s="1">
        <v>8</v>
      </c>
      <c r="AD10" s="218">
        <v>4.5</v>
      </c>
      <c r="AE10" s="221" t="s">
        <v>238</v>
      </c>
    </row>
    <row r="11" spans="1:31" ht="11.25" customHeight="1">
      <c r="A11" s="168">
        <v>9</v>
      </c>
      <c r="B11" s="214">
        <v>5.5</v>
      </c>
      <c r="C11" s="214">
        <v>4.7</v>
      </c>
      <c r="D11" s="214">
        <v>3.1</v>
      </c>
      <c r="E11" s="214">
        <v>2.5</v>
      </c>
      <c r="F11" s="214">
        <v>3</v>
      </c>
      <c r="G11" s="214">
        <v>5</v>
      </c>
      <c r="H11" s="214">
        <v>7.8</v>
      </c>
      <c r="I11" s="214">
        <v>9.7</v>
      </c>
      <c r="J11" s="214">
        <v>10.8</v>
      </c>
      <c r="K11" s="214">
        <v>12.2</v>
      </c>
      <c r="L11" s="214">
        <v>13.9</v>
      </c>
      <c r="M11" s="214">
        <v>15.1</v>
      </c>
      <c r="N11" s="214">
        <v>13.5</v>
      </c>
      <c r="O11" s="214">
        <v>13.1</v>
      </c>
      <c r="P11" s="214">
        <v>12.5</v>
      </c>
      <c r="Q11" s="214">
        <v>11.6</v>
      </c>
      <c r="R11" s="214">
        <v>10.7</v>
      </c>
      <c r="S11" s="214">
        <v>9.9</v>
      </c>
      <c r="T11" s="214">
        <v>8.7</v>
      </c>
      <c r="U11" s="214">
        <v>7.1</v>
      </c>
      <c r="V11" s="214">
        <v>8</v>
      </c>
      <c r="W11" s="214">
        <v>8.5</v>
      </c>
      <c r="X11" s="214">
        <v>7.4</v>
      </c>
      <c r="Y11" s="214">
        <v>6.9</v>
      </c>
      <c r="Z11" s="167">
        <f t="shared" si="0"/>
        <v>8.799999999999999</v>
      </c>
      <c r="AA11" s="218">
        <v>15.4</v>
      </c>
      <c r="AB11" s="219" t="s">
        <v>220</v>
      </c>
      <c r="AC11" s="1">
        <v>9</v>
      </c>
      <c r="AD11" s="218">
        <v>2.1</v>
      </c>
      <c r="AE11" s="221" t="s">
        <v>239</v>
      </c>
    </row>
    <row r="12" spans="1:31" ht="11.25" customHeight="1">
      <c r="A12" s="176">
        <v>10</v>
      </c>
      <c r="B12" s="216">
        <v>5.9</v>
      </c>
      <c r="C12" s="216">
        <v>5.3</v>
      </c>
      <c r="D12" s="216">
        <v>5.6</v>
      </c>
      <c r="E12" s="216">
        <v>6.1</v>
      </c>
      <c r="F12" s="216">
        <v>6.5</v>
      </c>
      <c r="G12" s="216">
        <v>6.7</v>
      </c>
      <c r="H12" s="216">
        <v>7.5</v>
      </c>
      <c r="I12" s="216">
        <v>7.4</v>
      </c>
      <c r="J12" s="216">
        <v>6.2</v>
      </c>
      <c r="K12" s="216">
        <v>6.4</v>
      </c>
      <c r="L12" s="216">
        <v>6.9</v>
      </c>
      <c r="M12" s="216">
        <v>6.1</v>
      </c>
      <c r="N12" s="216">
        <v>5.9</v>
      </c>
      <c r="O12" s="216">
        <v>5.3</v>
      </c>
      <c r="P12" s="216">
        <v>4.4</v>
      </c>
      <c r="Q12" s="216">
        <v>4.1</v>
      </c>
      <c r="R12" s="216">
        <v>2.7</v>
      </c>
      <c r="S12" s="216">
        <v>3.7</v>
      </c>
      <c r="T12" s="216">
        <v>4.4</v>
      </c>
      <c r="U12" s="216">
        <v>5</v>
      </c>
      <c r="V12" s="216">
        <v>4.7</v>
      </c>
      <c r="W12" s="216">
        <v>4.8</v>
      </c>
      <c r="X12" s="216">
        <v>4.8</v>
      </c>
      <c r="Y12" s="216">
        <v>5</v>
      </c>
      <c r="Z12" s="177">
        <f t="shared" si="0"/>
        <v>5.4750000000000005</v>
      </c>
      <c r="AA12" s="217">
        <v>8</v>
      </c>
      <c r="AB12" s="220" t="s">
        <v>221</v>
      </c>
      <c r="AC12" s="164">
        <v>10</v>
      </c>
      <c r="AD12" s="217">
        <v>2.7</v>
      </c>
      <c r="AE12" s="222" t="s">
        <v>240</v>
      </c>
    </row>
    <row r="13" spans="1:31" ht="11.25" customHeight="1">
      <c r="A13" s="168">
        <v>11</v>
      </c>
      <c r="B13" s="214">
        <v>5.2</v>
      </c>
      <c r="C13" s="214">
        <v>5.6</v>
      </c>
      <c r="D13" s="214">
        <v>5.5</v>
      </c>
      <c r="E13" s="214">
        <v>5.1</v>
      </c>
      <c r="F13" s="214">
        <v>5.2</v>
      </c>
      <c r="G13" s="214">
        <v>5.4</v>
      </c>
      <c r="H13" s="214">
        <v>8.2</v>
      </c>
      <c r="I13" s="214">
        <v>9.4</v>
      </c>
      <c r="J13" s="214">
        <v>10.5</v>
      </c>
      <c r="K13" s="214">
        <v>11.5</v>
      </c>
      <c r="L13" s="214">
        <v>13.2</v>
      </c>
      <c r="M13" s="214">
        <v>12.1</v>
      </c>
      <c r="N13" s="214">
        <v>13.8</v>
      </c>
      <c r="O13" s="214">
        <v>12.2</v>
      </c>
      <c r="P13" s="214">
        <v>11.6</v>
      </c>
      <c r="Q13" s="214">
        <v>11.1</v>
      </c>
      <c r="R13" s="214">
        <v>8.2</v>
      </c>
      <c r="S13" s="214">
        <v>7.7</v>
      </c>
      <c r="T13" s="214">
        <v>7.4</v>
      </c>
      <c r="U13" s="214">
        <v>7.2</v>
      </c>
      <c r="V13" s="214">
        <v>6.8</v>
      </c>
      <c r="W13" s="214">
        <v>6.2</v>
      </c>
      <c r="X13" s="214">
        <v>5.1</v>
      </c>
      <c r="Y13" s="214">
        <v>4.2</v>
      </c>
      <c r="Z13" s="167">
        <f t="shared" si="0"/>
        <v>8.266666666666664</v>
      </c>
      <c r="AA13" s="218">
        <v>13.8</v>
      </c>
      <c r="AB13" s="219" t="s">
        <v>222</v>
      </c>
      <c r="AC13" s="1">
        <v>11</v>
      </c>
      <c r="AD13" s="218">
        <v>4.2</v>
      </c>
      <c r="AE13" s="221" t="s">
        <v>114</v>
      </c>
    </row>
    <row r="14" spans="1:31" ht="11.25" customHeight="1">
      <c r="A14" s="168">
        <v>12</v>
      </c>
      <c r="B14" s="214">
        <v>4.3</v>
      </c>
      <c r="C14" s="214">
        <v>3.8</v>
      </c>
      <c r="D14" s="214">
        <v>3.6</v>
      </c>
      <c r="E14" s="214">
        <v>4.3</v>
      </c>
      <c r="F14" s="214">
        <v>3.3</v>
      </c>
      <c r="G14" s="214">
        <v>4.6</v>
      </c>
      <c r="H14" s="214">
        <v>9</v>
      </c>
      <c r="I14" s="214">
        <v>9.3</v>
      </c>
      <c r="J14" s="214">
        <v>9.3</v>
      </c>
      <c r="K14" s="214">
        <v>10</v>
      </c>
      <c r="L14" s="214">
        <v>9.9</v>
      </c>
      <c r="M14" s="214">
        <v>10.1</v>
      </c>
      <c r="N14" s="214">
        <v>10.5</v>
      </c>
      <c r="O14" s="214">
        <v>10.1</v>
      </c>
      <c r="P14" s="214">
        <v>11.1</v>
      </c>
      <c r="Q14" s="214">
        <v>10.3</v>
      </c>
      <c r="R14" s="214">
        <v>9.6</v>
      </c>
      <c r="S14" s="214">
        <v>9.3</v>
      </c>
      <c r="T14" s="214">
        <v>6.9</v>
      </c>
      <c r="U14" s="214">
        <v>6.9</v>
      </c>
      <c r="V14" s="214">
        <v>6.8</v>
      </c>
      <c r="W14" s="214">
        <v>6.7</v>
      </c>
      <c r="X14" s="214">
        <v>6.8</v>
      </c>
      <c r="Y14" s="214">
        <v>7.2</v>
      </c>
      <c r="Z14" s="167">
        <f t="shared" si="0"/>
        <v>7.654166666666668</v>
      </c>
      <c r="AA14" s="218">
        <v>11.4</v>
      </c>
      <c r="AB14" s="219" t="s">
        <v>223</v>
      </c>
      <c r="AC14" s="1">
        <v>12</v>
      </c>
      <c r="AD14" s="218">
        <v>2.8</v>
      </c>
      <c r="AE14" s="221" t="s">
        <v>241</v>
      </c>
    </row>
    <row r="15" spans="1:31" ht="11.25" customHeight="1">
      <c r="A15" s="168">
        <v>13</v>
      </c>
      <c r="B15" s="214">
        <v>6.7</v>
      </c>
      <c r="C15" s="214">
        <v>7.1</v>
      </c>
      <c r="D15" s="214">
        <v>7.8</v>
      </c>
      <c r="E15" s="214">
        <v>7.9</v>
      </c>
      <c r="F15" s="214">
        <v>7.9</v>
      </c>
      <c r="G15" s="214">
        <v>9.2</v>
      </c>
      <c r="H15" s="214">
        <v>11.8</v>
      </c>
      <c r="I15" s="214">
        <v>12.6</v>
      </c>
      <c r="J15" s="214">
        <v>12.4</v>
      </c>
      <c r="K15" s="214">
        <v>12.8</v>
      </c>
      <c r="L15" s="214">
        <v>11.6</v>
      </c>
      <c r="M15" s="214">
        <v>11.9</v>
      </c>
      <c r="N15" s="214">
        <v>11.9</v>
      </c>
      <c r="O15" s="214">
        <v>11.7</v>
      </c>
      <c r="P15" s="214">
        <v>12.3</v>
      </c>
      <c r="Q15" s="214">
        <v>12</v>
      </c>
      <c r="R15" s="214">
        <v>11.9</v>
      </c>
      <c r="S15" s="214">
        <v>11.7</v>
      </c>
      <c r="T15" s="214">
        <v>9.6</v>
      </c>
      <c r="U15" s="214">
        <v>8.8</v>
      </c>
      <c r="V15" s="214">
        <v>9.1</v>
      </c>
      <c r="W15" s="214">
        <v>9.3</v>
      </c>
      <c r="X15" s="214">
        <v>9.7</v>
      </c>
      <c r="Y15" s="214">
        <v>10</v>
      </c>
      <c r="Z15" s="167">
        <f t="shared" si="0"/>
        <v>10.320833333333333</v>
      </c>
      <c r="AA15" s="218">
        <v>13.3</v>
      </c>
      <c r="AB15" s="219" t="s">
        <v>224</v>
      </c>
      <c r="AC15" s="1">
        <v>13</v>
      </c>
      <c r="AD15" s="218">
        <v>6.3</v>
      </c>
      <c r="AE15" s="221" t="s">
        <v>242</v>
      </c>
    </row>
    <row r="16" spans="1:31" ht="11.25" customHeight="1">
      <c r="A16" s="168">
        <v>14</v>
      </c>
      <c r="B16" s="214">
        <v>10.4</v>
      </c>
      <c r="C16" s="214">
        <v>8.9</v>
      </c>
      <c r="D16" s="214">
        <v>10.1</v>
      </c>
      <c r="E16" s="214">
        <v>10.8</v>
      </c>
      <c r="F16" s="214">
        <v>11.3</v>
      </c>
      <c r="G16" s="214">
        <v>11.5</v>
      </c>
      <c r="H16" s="214">
        <v>12.6</v>
      </c>
      <c r="I16" s="214">
        <v>13.9</v>
      </c>
      <c r="J16" s="214">
        <v>15.5</v>
      </c>
      <c r="K16" s="214">
        <v>15.2</v>
      </c>
      <c r="L16" s="214">
        <v>14.8</v>
      </c>
      <c r="M16" s="214">
        <v>14.1</v>
      </c>
      <c r="N16" s="214">
        <v>14.5</v>
      </c>
      <c r="O16" s="214">
        <v>14.9</v>
      </c>
      <c r="P16" s="214">
        <v>15.5</v>
      </c>
      <c r="Q16" s="214">
        <v>17.5</v>
      </c>
      <c r="R16" s="214">
        <v>16.8</v>
      </c>
      <c r="S16" s="214">
        <v>15.9</v>
      </c>
      <c r="T16" s="214">
        <v>14.3</v>
      </c>
      <c r="U16" s="214">
        <v>14.3</v>
      </c>
      <c r="V16" s="214">
        <v>13.4</v>
      </c>
      <c r="W16" s="214">
        <v>13.1</v>
      </c>
      <c r="X16" s="214">
        <v>12.9</v>
      </c>
      <c r="Y16" s="214">
        <v>12.9</v>
      </c>
      <c r="Z16" s="167">
        <f t="shared" si="0"/>
        <v>13.545833333333333</v>
      </c>
      <c r="AA16" s="218">
        <v>17.6</v>
      </c>
      <c r="AB16" s="219" t="s">
        <v>169</v>
      </c>
      <c r="AC16" s="1">
        <v>14</v>
      </c>
      <c r="AD16" s="218">
        <v>8.8</v>
      </c>
      <c r="AE16" s="221" t="s">
        <v>243</v>
      </c>
    </row>
    <row r="17" spans="1:31" ht="11.25" customHeight="1">
      <c r="A17" s="168">
        <v>15</v>
      </c>
      <c r="B17" s="214">
        <v>13.2</v>
      </c>
      <c r="C17" s="214">
        <v>12.9</v>
      </c>
      <c r="D17" s="214">
        <v>12.5</v>
      </c>
      <c r="E17" s="214">
        <v>12.4</v>
      </c>
      <c r="F17" s="214">
        <v>12.4</v>
      </c>
      <c r="G17" s="214">
        <v>12.3</v>
      </c>
      <c r="H17" s="214">
        <v>12.8</v>
      </c>
      <c r="I17" s="214">
        <v>13.2</v>
      </c>
      <c r="J17" s="214">
        <v>14.4</v>
      </c>
      <c r="K17" s="214">
        <v>16.6</v>
      </c>
      <c r="L17" s="214">
        <v>18.8</v>
      </c>
      <c r="M17" s="214">
        <v>18.7</v>
      </c>
      <c r="N17" s="214">
        <v>20.1</v>
      </c>
      <c r="O17" s="214">
        <v>19.9</v>
      </c>
      <c r="P17" s="214">
        <v>18.9</v>
      </c>
      <c r="Q17" s="214">
        <v>17.7</v>
      </c>
      <c r="R17" s="214">
        <v>16.6</v>
      </c>
      <c r="S17" s="214">
        <v>14.6</v>
      </c>
      <c r="T17" s="214">
        <v>13.1</v>
      </c>
      <c r="U17" s="214">
        <v>12.8</v>
      </c>
      <c r="V17" s="214">
        <v>12.2</v>
      </c>
      <c r="W17" s="214">
        <v>11.6</v>
      </c>
      <c r="X17" s="214">
        <v>11</v>
      </c>
      <c r="Y17" s="214">
        <v>10.6</v>
      </c>
      <c r="Z17" s="167">
        <f t="shared" si="0"/>
        <v>14.554166666666672</v>
      </c>
      <c r="AA17" s="218">
        <v>21</v>
      </c>
      <c r="AB17" s="219" t="s">
        <v>225</v>
      </c>
      <c r="AC17" s="1">
        <v>15</v>
      </c>
      <c r="AD17" s="218">
        <v>10.6</v>
      </c>
      <c r="AE17" s="221" t="s">
        <v>114</v>
      </c>
    </row>
    <row r="18" spans="1:31" ht="11.25" customHeight="1">
      <c r="A18" s="168">
        <v>16</v>
      </c>
      <c r="B18" s="214">
        <v>9.2</v>
      </c>
      <c r="C18" s="214">
        <v>7.2</v>
      </c>
      <c r="D18" s="214">
        <v>6.5</v>
      </c>
      <c r="E18" s="214">
        <v>6.1</v>
      </c>
      <c r="F18" s="214">
        <v>5.7</v>
      </c>
      <c r="G18" s="214">
        <v>8.2</v>
      </c>
      <c r="H18" s="214">
        <v>11.7</v>
      </c>
      <c r="I18" s="214">
        <v>12.1</v>
      </c>
      <c r="J18" s="214">
        <v>12.9</v>
      </c>
      <c r="K18" s="214">
        <v>14.8</v>
      </c>
      <c r="L18" s="214">
        <v>19</v>
      </c>
      <c r="M18" s="214">
        <v>14.6</v>
      </c>
      <c r="N18" s="214">
        <v>15</v>
      </c>
      <c r="O18" s="214">
        <v>15.4</v>
      </c>
      <c r="P18" s="214">
        <v>14.7</v>
      </c>
      <c r="Q18" s="214">
        <v>14.7</v>
      </c>
      <c r="R18" s="214">
        <v>13.9</v>
      </c>
      <c r="S18" s="214">
        <v>13.8</v>
      </c>
      <c r="T18" s="214">
        <v>13.1</v>
      </c>
      <c r="U18" s="214">
        <v>10.9</v>
      </c>
      <c r="V18" s="214">
        <v>10.4</v>
      </c>
      <c r="W18" s="214">
        <v>11.1</v>
      </c>
      <c r="X18" s="214">
        <v>12.4</v>
      </c>
      <c r="Y18" s="214">
        <v>12.8</v>
      </c>
      <c r="Z18" s="167">
        <f t="shared" si="0"/>
        <v>11.924999999999999</v>
      </c>
      <c r="AA18" s="218">
        <v>19.7</v>
      </c>
      <c r="AB18" s="219" t="s">
        <v>71</v>
      </c>
      <c r="AC18" s="1">
        <v>16</v>
      </c>
      <c r="AD18" s="218">
        <v>5.4</v>
      </c>
      <c r="AE18" s="221" t="s">
        <v>244</v>
      </c>
    </row>
    <row r="19" spans="1:31" ht="11.25" customHeight="1">
      <c r="A19" s="168">
        <v>17</v>
      </c>
      <c r="B19" s="214">
        <v>11.2</v>
      </c>
      <c r="C19" s="214">
        <v>9.7</v>
      </c>
      <c r="D19" s="214">
        <v>10.3</v>
      </c>
      <c r="E19" s="214">
        <v>13</v>
      </c>
      <c r="F19" s="214">
        <v>9.7</v>
      </c>
      <c r="G19" s="214">
        <v>13.6</v>
      </c>
      <c r="H19" s="214">
        <v>14.9</v>
      </c>
      <c r="I19" s="214">
        <v>15.9</v>
      </c>
      <c r="J19" s="214">
        <v>17.2</v>
      </c>
      <c r="K19" s="214">
        <v>17.6</v>
      </c>
      <c r="L19" s="214">
        <v>18.4</v>
      </c>
      <c r="M19" s="214">
        <v>16.2</v>
      </c>
      <c r="N19" s="214">
        <v>15.7</v>
      </c>
      <c r="O19" s="214">
        <v>15.7</v>
      </c>
      <c r="P19" s="214">
        <v>15.7</v>
      </c>
      <c r="Q19" s="214">
        <v>15.7</v>
      </c>
      <c r="R19" s="214">
        <v>15.5</v>
      </c>
      <c r="S19" s="214">
        <v>15.1</v>
      </c>
      <c r="T19" s="214">
        <v>14.2</v>
      </c>
      <c r="U19" s="214">
        <v>13.3</v>
      </c>
      <c r="V19" s="214">
        <v>12.9</v>
      </c>
      <c r="W19" s="214">
        <v>12.8</v>
      </c>
      <c r="X19" s="214">
        <v>12.2</v>
      </c>
      <c r="Y19" s="214">
        <v>11.8</v>
      </c>
      <c r="Z19" s="167">
        <f t="shared" si="0"/>
        <v>14.095833333333331</v>
      </c>
      <c r="AA19" s="218">
        <v>18.7</v>
      </c>
      <c r="AB19" s="219" t="s">
        <v>226</v>
      </c>
      <c r="AC19" s="1">
        <v>17</v>
      </c>
      <c r="AD19" s="218">
        <v>9.5</v>
      </c>
      <c r="AE19" s="221" t="s">
        <v>245</v>
      </c>
    </row>
    <row r="20" spans="1:31" ht="11.25" customHeight="1">
      <c r="A20" s="168">
        <v>18</v>
      </c>
      <c r="B20" s="214">
        <v>12</v>
      </c>
      <c r="C20" s="214">
        <v>12.1</v>
      </c>
      <c r="D20" s="214">
        <v>12.2</v>
      </c>
      <c r="E20" s="214">
        <v>12.2</v>
      </c>
      <c r="F20" s="214">
        <v>12</v>
      </c>
      <c r="G20" s="214">
        <v>12.4</v>
      </c>
      <c r="H20" s="214">
        <v>14.3</v>
      </c>
      <c r="I20" s="214">
        <v>16.1</v>
      </c>
      <c r="J20" s="214">
        <v>17.3</v>
      </c>
      <c r="K20" s="214">
        <v>16.8</v>
      </c>
      <c r="L20" s="214">
        <v>18.1</v>
      </c>
      <c r="M20" s="214">
        <v>18.1</v>
      </c>
      <c r="N20" s="214">
        <v>17.4</v>
      </c>
      <c r="O20" s="214">
        <v>16.7</v>
      </c>
      <c r="P20" s="214">
        <v>16</v>
      </c>
      <c r="Q20" s="214">
        <v>16.8</v>
      </c>
      <c r="R20" s="214">
        <v>15.3</v>
      </c>
      <c r="S20" s="214">
        <v>14.5</v>
      </c>
      <c r="T20" s="214">
        <v>13.7</v>
      </c>
      <c r="U20" s="214">
        <v>13.4</v>
      </c>
      <c r="V20" s="214">
        <v>13.9</v>
      </c>
      <c r="W20" s="214">
        <v>14.4</v>
      </c>
      <c r="X20" s="214">
        <v>14.3</v>
      </c>
      <c r="Y20" s="214">
        <v>14.3</v>
      </c>
      <c r="Z20" s="167">
        <f t="shared" si="0"/>
        <v>14.762499999999998</v>
      </c>
      <c r="AA20" s="218">
        <v>18.9</v>
      </c>
      <c r="AB20" s="219" t="s">
        <v>174</v>
      </c>
      <c r="AC20" s="1">
        <v>18</v>
      </c>
      <c r="AD20" s="218">
        <v>11.8</v>
      </c>
      <c r="AE20" s="221" t="s">
        <v>246</v>
      </c>
    </row>
    <row r="21" spans="1:31" ht="11.25" customHeight="1">
      <c r="A21" s="168">
        <v>19</v>
      </c>
      <c r="B21" s="214">
        <v>14.3</v>
      </c>
      <c r="C21" s="214">
        <v>14.4</v>
      </c>
      <c r="D21" s="214">
        <v>14.1</v>
      </c>
      <c r="E21" s="214">
        <v>14.1</v>
      </c>
      <c r="F21" s="214">
        <v>14.5</v>
      </c>
      <c r="G21" s="214">
        <v>14.6</v>
      </c>
      <c r="H21" s="214">
        <v>14.9</v>
      </c>
      <c r="I21" s="214">
        <v>16.6</v>
      </c>
      <c r="J21" s="214">
        <v>16.9</v>
      </c>
      <c r="K21" s="214">
        <v>17.6</v>
      </c>
      <c r="L21" s="214">
        <v>18.5</v>
      </c>
      <c r="M21" s="214">
        <v>16.9</v>
      </c>
      <c r="N21" s="214">
        <v>17.7</v>
      </c>
      <c r="O21" s="214">
        <v>18.1</v>
      </c>
      <c r="P21" s="214">
        <v>16.9</v>
      </c>
      <c r="Q21" s="214">
        <v>16.7</v>
      </c>
      <c r="R21" s="214">
        <v>16.8</v>
      </c>
      <c r="S21" s="214">
        <v>15.8</v>
      </c>
      <c r="T21" s="214">
        <v>14.2</v>
      </c>
      <c r="U21" s="214">
        <v>13.5</v>
      </c>
      <c r="V21" s="214">
        <v>13.1</v>
      </c>
      <c r="W21" s="214">
        <v>12.8</v>
      </c>
      <c r="X21" s="214">
        <v>11.5</v>
      </c>
      <c r="Y21" s="214">
        <v>10.5</v>
      </c>
      <c r="Z21" s="167">
        <f t="shared" si="0"/>
        <v>15.208333333333336</v>
      </c>
      <c r="AA21" s="218">
        <v>19.8</v>
      </c>
      <c r="AB21" s="219" t="s">
        <v>89</v>
      </c>
      <c r="AC21" s="1">
        <v>19</v>
      </c>
      <c r="AD21" s="218">
        <v>10.5</v>
      </c>
      <c r="AE21" s="221" t="s">
        <v>114</v>
      </c>
    </row>
    <row r="22" spans="1:31" ht="11.25" customHeight="1">
      <c r="A22" s="176">
        <v>20</v>
      </c>
      <c r="B22" s="216">
        <v>9.9</v>
      </c>
      <c r="C22" s="216">
        <v>8.8</v>
      </c>
      <c r="D22" s="216">
        <v>8</v>
      </c>
      <c r="E22" s="216">
        <v>7.8</v>
      </c>
      <c r="F22" s="216">
        <v>6.7</v>
      </c>
      <c r="G22" s="216">
        <v>8.7</v>
      </c>
      <c r="H22" s="216">
        <v>9.9</v>
      </c>
      <c r="I22" s="216">
        <v>9.9</v>
      </c>
      <c r="J22" s="216">
        <v>10.3</v>
      </c>
      <c r="K22" s="216">
        <v>12.1</v>
      </c>
      <c r="L22" s="216">
        <v>11.5</v>
      </c>
      <c r="M22" s="216">
        <v>11.2</v>
      </c>
      <c r="N22" s="216">
        <v>11.5</v>
      </c>
      <c r="O22" s="216">
        <v>11.7</v>
      </c>
      <c r="P22" s="216">
        <v>11.5</v>
      </c>
      <c r="Q22" s="216">
        <v>11.3</v>
      </c>
      <c r="R22" s="216">
        <v>11</v>
      </c>
      <c r="S22" s="216">
        <v>10.9</v>
      </c>
      <c r="T22" s="216">
        <v>9.4</v>
      </c>
      <c r="U22" s="216">
        <v>9.6</v>
      </c>
      <c r="V22" s="216">
        <v>10.3</v>
      </c>
      <c r="W22" s="216">
        <v>9.9</v>
      </c>
      <c r="X22" s="216">
        <v>11.4</v>
      </c>
      <c r="Y22" s="216">
        <v>12</v>
      </c>
      <c r="Z22" s="177">
        <f t="shared" si="0"/>
        <v>10.220833333333335</v>
      </c>
      <c r="AA22" s="217">
        <v>12.9</v>
      </c>
      <c r="AB22" s="220" t="s">
        <v>128</v>
      </c>
      <c r="AC22" s="164">
        <v>20</v>
      </c>
      <c r="AD22" s="217">
        <v>6.5</v>
      </c>
      <c r="AE22" s="222" t="s">
        <v>247</v>
      </c>
    </row>
    <row r="23" spans="1:31" ht="11.25" customHeight="1">
      <c r="A23" s="168">
        <v>21</v>
      </c>
      <c r="B23" s="214">
        <v>12.6</v>
      </c>
      <c r="C23" s="214">
        <v>11.6</v>
      </c>
      <c r="D23" s="214">
        <v>11.2</v>
      </c>
      <c r="E23" s="214">
        <v>11</v>
      </c>
      <c r="F23" s="214">
        <v>10.4</v>
      </c>
      <c r="G23" s="214">
        <v>10.9</v>
      </c>
      <c r="H23" s="214">
        <v>11.9</v>
      </c>
      <c r="I23" s="214">
        <v>12.4</v>
      </c>
      <c r="J23" s="214">
        <v>12.8</v>
      </c>
      <c r="K23" s="214">
        <v>13.5</v>
      </c>
      <c r="L23" s="214">
        <v>13.4</v>
      </c>
      <c r="M23" s="214">
        <v>14.9</v>
      </c>
      <c r="N23" s="214">
        <v>14.2</v>
      </c>
      <c r="O23" s="214">
        <v>14.1</v>
      </c>
      <c r="P23" s="214">
        <v>14.5</v>
      </c>
      <c r="Q23" s="214">
        <v>14.1</v>
      </c>
      <c r="R23" s="214">
        <v>14.1</v>
      </c>
      <c r="S23" s="214">
        <v>14.4</v>
      </c>
      <c r="T23" s="214">
        <v>14.1</v>
      </c>
      <c r="U23" s="214">
        <v>14.2</v>
      </c>
      <c r="V23" s="214">
        <v>14.1</v>
      </c>
      <c r="W23" s="214">
        <v>14.1</v>
      </c>
      <c r="X23" s="214">
        <v>14.2</v>
      </c>
      <c r="Y23" s="214">
        <v>14.1</v>
      </c>
      <c r="Z23" s="167">
        <f t="shared" si="0"/>
        <v>13.200000000000003</v>
      </c>
      <c r="AA23" s="218">
        <v>15.5</v>
      </c>
      <c r="AB23" s="219" t="s">
        <v>227</v>
      </c>
      <c r="AC23" s="1">
        <v>21</v>
      </c>
      <c r="AD23" s="218">
        <v>10.3</v>
      </c>
      <c r="AE23" s="221" t="s">
        <v>161</v>
      </c>
    </row>
    <row r="24" spans="1:31" ht="11.25" customHeight="1">
      <c r="A24" s="168">
        <v>22</v>
      </c>
      <c r="B24" s="214">
        <v>13.7</v>
      </c>
      <c r="C24" s="214">
        <v>13.9</v>
      </c>
      <c r="D24" s="214">
        <v>13.7</v>
      </c>
      <c r="E24" s="214">
        <v>13.8</v>
      </c>
      <c r="F24" s="214">
        <v>13.6</v>
      </c>
      <c r="G24" s="214">
        <v>13.6</v>
      </c>
      <c r="H24" s="214">
        <v>15.9</v>
      </c>
      <c r="I24" s="214">
        <v>17.9</v>
      </c>
      <c r="J24" s="214">
        <v>17.8</v>
      </c>
      <c r="K24" s="214">
        <v>17.8</v>
      </c>
      <c r="L24" s="214">
        <v>18</v>
      </c>
      <c r="M24" s="214">
        <v>18.5</v>
      </c>
      <c r="N24" s="214">
        <v>18.3</v>
      </c>
      <c r="O24" s="214">
        <v>17.7</v>
      </c>
      <c r="P24" s="214">
        <v>17</v>
      </c>
      <c r="Q24" s="214">
        <v>16.5</v>
      </c>
      <c r="R24" s="214">
        <v>16.5</v>
      </c>
      <c r="S24" s="214">
        <v>16</v>
      </c>
      <c r="T24" s="214">
        <v>15.4</v>
      </c>
      <c r="U24" s="214">
        <v>15.5</v>
      </c>
      <c r="V24" s="214">
        <v>15.4</v>
      </c>
      <c r="W24" s="214">
        <v>14.5</v>
      </c>
      <c r="X24" s="214">
        <v>14.3</v>
      </c>
      <c r="Y24" s="214">
        <v>14.3</v>
      </c>
      <c r="Z24" s="167">
        <f t="shared" si="0"/>
        <v>15.816666666666668</v>
      </c>
      <c r="AA24" s="218">
        <v>19.7</v>
      </c>
      <c r="AB24" s="219" t="s">
        <v>59</v>
      </c>
      <c r="AC24" s="1">
        <v>22</v>
      </c>
      <c r="AD24" s="218">
        <v>13.2</v>
      </c>
      <c r="AE24" s="221" t="s">
        <v>201</v>
      </c>
    </row>
    <row r="25" spans="1:31" ht="11.25" customHeight="1">
      <c r="A25" s="168">
        <v>23</v>
      </c>
      <c r="B25" s="214">
        <v>14.1</v>
      </c>
      <c r="C25" s="214">
        <v>13.2</v>
      </c>
      <c r="D25" s="214">
        <v>13</v>
      </c>
      <c r="E25" s="214">
        <v>12</v>
      </c>
      <c r="F25" s="214">
        <v>11.5</v>
      </c>
      <c r="G25" s="214">
        <v>12.5</v>
      </c>
      <c r="H25" s="214">
        <v>16.4</v>
      </c>
      <c r="I25" s="214">
        <v>17.8</v>
      </c>
      <c r="J25" s="214">
        <v>16.7</v>
      </c>
      <c r="K25" s="214">
        <v>17.4</v>
      </c>
      <c r="L25" s="214">
        <v>17.2</v>
      </c>
      <c r="M25" s="214">
        <v>17.6</v>
      </c>
      <c r="N25" s="214">
        <v>18.2</v>
      </c>
      <c r="O25" s="214">
        <v>18</v>
      </c>
      <c r="P25" s="214">
        <v>17.7</v>
      </c>
      <c r="Q25" s="214">
        <v>17.5</v>
      </c>
      <c r="R25" s="214">
        <v>17.2</v>
      </c>
      <c r="S25" s="214">
        <v>16.8</v>
      </c>
      <c r="T25" s="214">
        <v>16.4</v>
      </c>
      <c r="U25" s="214">
        <v>16.6</v>
      </c>
      <c r="V25" s="214">
        <v>15.5</v>
      </c>
      <c r="W25" s="214">
        <v>16.5</v>
      </c>
      <c r="X25" s="214">
        <v>16.5</v>
      </c>
      <c r="Y25" s="214">
        <v>16.8</v>
      </c>
      <c r="Z25" s="167">
        <f t="shared" si="0"/>
        <v>15.962499999999999</v>
      </c>
      <c r="AA25" s="218">
        <v>19.2</v>
      </c>
      <c r="AB25" s="219" t="s">
        <v>228</v>
      </c>
      <c r="AC25" s="1">
        <v>23</v>
      </c>
      <c r="AD25" s="218">
        <v>11.4</v>
      </c>
      <c r="AE25" s="221" t="s">
        <v>248</v>
      </c>
    </row>
    <row r="26" spans="1:31" ht="11.25" customHeight="1">
      <c r="A26" s="168">
        <v>24</v>
      </c>
      <c r="B26" s="214">
        <v>17</v>
      </c>
      <c r="C26" s="214">
        <v>17.2</v>
      </c>
      <c r="D26" s="214">
        <v>17.3</v>
      </c>
      <c r="E26" s="214">
        <v>17.4</v>
      </c>
      <c r="F26" s="214">
        <v>17.3</v>
      </c>
      <c r="G26" s="214">
        <v>17.4</v>
      </c>
      <c r="H26" s="214">
        <v>17.4</v>
      </c>
      <c r="I26" s="214">
        <v>17.5</v>
      </c>
      <c r="J26" s="214">
        <v>18.1</v>
      </c>
      <c r="K26" s="214">
        <v>18.4</v>
      </c>
      <c r="L26" s="214">
        <v>18.2</v>
      </c>
      <c r="M26" s="214">
        <v>20.7</v>
      </c>
      <c r="N26" s="214">
        <v>19.7</v>
      </c>
      <c r="O26" s="214">
        <v>19.3</v>
      </c>
      <c r="P26" s="214">
        <v>19.3</v>
      </c>
      <c r="Q26" s="214">
        <v>18.5</v>
      </c>
      <c r="R26" s="214">
        <v>18.3</v>
      </c>
      <c r="S26" s="214">
        <v>18</v>
      </c>
      <c r="T26" s="214">
        <v>17.5</v>
      </c>
      <c r="U26" s="214">
        <v>17.4</v>
      </c>
      <c r="V26" s="214">
        <v>17.6</v>
      </c>
      <c r="W26" s="214">
        <v>17.5</v>
      </c>
      <c r="X26" s="214">
        <v>17.6</v>
      </c>
      <c r="Y26" s="214">
        <v>17.3</v>
      </c>
      <c r="Z26" s="167">
        <f t="shared" si="0"/>
        <v>17.995833333333334</v>
      </c>
      <c r="AA26" s="218">
        <v>20.9</v>
      </c>
      <c r="AB26" s="219" t="s">
        <v>229</v>
      </c>
      <c r="AC26" s="1">
        <v>24</v>
      </c>
      <c r="AD26" s="218">
        <v>16.8</v>
      </c>
      <c r="AE26" s="221" t="s">
        <v>249</v>
      </c>
    </row>
    <row r="27" spans="1:31" ht="11.25" customHeight="1">
      <c r="A27" s="168">
        <v>25</v>
      </c>
      <c r="B27" s="214">
        <v>17.1</v>
      </c>
      <c r="C27" s="214">
        <v>17.2</v>
      </c>
      <c r="D27" s="214">
        <v>17.2</v>
      </c>
      <c r="E27" s="214">
        <v>17.1</v>
      </c>
      <c r="F27" s="214">
        <v>16.8</v>
      </c>
      <c r="G27" s="214">
        <v>16.5</v>
      </c>
      <c r="H27" s="214">
        <v>17.1</v>
      </c>
      <c r="I27" s="214">
        <v>17.9</v>
      </c>
      <c r="J27" s="214">
        <v>18.4</v>
      </c>
      <c r="K27" s="214">
        <v>17.9</v>
      </c>
      <c r="L27" s="214">
        <v>18.4</v>
      </c>
      <c r="M27" s="214">
        <v>19.3</v>
      </c>
      <c r="N27" s="214">
        <v>20.4</v>
      </c>
      <c r="O27" s="214">
        <v>20.4</v>
      </c>
      <c r="P27" s="214">
        <v>20.1</v>
      </c>
      <c r="Q27" s="214">
        <v>19.9</v>
      </c>
      <c r="R27" s="214">
        <v>20.7</v>
      </c>
      <c r="S27" s="214">
        <v>18.9</v>
      </c>
      <c r="T27" s="214">
        <v>19</v>
      </c>
      <c r="U27" s="214">
        <v>17.1</v>
      </c>
      <c r="V27" s="214">
        <v>12.8</v>
      </c>
      <c r="W27" s="214">
        <v>12.8</v>
      </c>
      <c r="X27" s="214">
        <v>12.7</v>
      </c>
      <c r="Y27" s="214">
        <v>12.8</v>
      </c>
      <c r="Z27" s="167">
        <f t="shared" si="0"/>
        <v>17.437500000000004</v>
      </c>
      <c r="AA27" s="218">
        <v>21</v>
      </c>
      <c r="AB27" s="219" t="s">
        <v>230</v>
      </c>
      <c r="AC27" s="1">
        <v>25</v>
      </c>
      <c r="AD27" s="218">
        <v>12.6</v>
      </c>
      <c r="AE27" s="221" t="s">
        <v>111</v>
      </c>
    </row>
    <row r="28" spans="1:31" ht="11.25" customHeight="1">
      <c r="A28" s="168">
        <v>26</v>
      </c>
      <c r="B28" s="214">
        <v>12.8</v>
      </c>
      <c r="C28" s="214">
        <v>13.2</v>
      </c>
      <c r="D28" s="214">
        <v>12.7</v>
      </c>
      <c r="E28" s="214">
        <v>11.5</v>
      </c>
      <c r="F28" s="214">
        <v>9.6</v>
      </c>
      <c r="G28" s="214">
        <v>8.8</v>
      </c>
      <c r="H28" s="214">
        <v>8.4</v>
      </c>
      <c r="I28" s="214">
        <v>8.1</v>
      </c>
      <c r="J28" s="214">
        <v>8.3</v>
      </c>
      <c r="K28" s="214">
        <v>8.8</v>
      </c>
      <c r="L28" s="214">
        <v>8.2</v>
      </c>
      <c r="M28" s="214">
        <v>8.2</v>
      </c>
      <c r="N28" s="214">
        <v>8.1</v>
      </c>
      <c r="O28" s="214">
        <v>8.9</v>
      </c>
      <c r="P28" s="214">
        <v>8.5</v>
      </c>
      <c r="Q28" s="214">
        <v>7.9</v>
      </c>
      <c r="R28" s="214">
        <v>8.4</v>
      </c>
      <c r="S28" s="214">
        <v>7.7</v>
      </c>
      <c r="T28" s="214">
        <v>7.3</v>
      </c>
      <c r="U28" s="214">
        <v>7.1</v>
      </c>
      <c r="V28" s="214">
        <v>7</v>
      </c>
      <c r="W28" s="214">
        <v>7</v>
      </c>
      <c r="X28" s="214">
        <v>7</v>
      </c>
      <c r="Y28" s="214">
        <v>6.9</v>
      </c>
      <c r="Z28" s="167">
        <f t="shared" si="0"/>
        <v>8.766666666666667</v>
      </c>
      <c r="AA28" s="218">
        <v>13.3</v>
      </c>
      <c r="AB28" s="219" t="s">
        <v>231</v>
      </c>
      <c r="AC28" s="1">
        <v>26</v>
      </c>
      <c r="AD28" s="218">
        <v>6.8</v>
      </c>
      <c r="AE28" s="221" t="s">
        <v>250</v>
      </c>
    </row>
    <row r="29" spans="1:31" ht="11.25" customHeight="1">
      <c r="A29" s="168">
        <v>27</v>
      </c>
      <c r="B29" s="214">
        <v>6.6</v>
      </c>
      <c r="C29" s="214">
        <v>6</v>
      </c>
      <c r="D29" s="214">
        <v>6.1</v>
      </c>
      <c r="E29" s="214">
        <v>5.9</v>
      </c>
      <c r="F29" s="214">
        <v>5.9</v>
      </c>
      <c r="G29" s="214">
        <v>5.9</v>
      </c>
      <c r="H29" s="214">
        <v>6.1</v>
      </c>
      <c r="I29" s="214">
        <v>6.5</v>
      </c>
      <c r="J29" s="214">
        <v>7.5</v>
      </c>
      <c r="K29" s="214">
        <v>7.7</v>
      </c>
      <c r="L29" s="214">
        <v>8.1</v>
      </c>
      <c r="M29" s="214">
        <v>9.3</v>
      </c>
      <c r="N29" s="214">
        <v>8.8</v>
      </c>
      <c r="O29" s="214">
        <v>8.4</v>
      </c>
      <c r="P29" s="214">
        <v>8.5</v>
      </c>
      <c r="Q29" s="214">
        <v>8.5</v>
      </c>
      <c r="R29" s="214">
        <v>8.9</v>
      </c>
      <c r="S29" s="214">
        <v>8.8</v>
      </c>
      <c r="T29" s="214">
        <v>8.3</v>
      </c>
      <c r="U29" s="214">
        <v>8.1</v>
      </c>
      <c r="V29" s="214">
        <v>6.5</v>
      </c>
      <c r="W29" s="214">
        <v>5.4</v>
      </c>
      <c r="X29" s="214">
        <v>4.4</v>
      </c>
      <c r="Y29" s="214">
        <v>4.3</v>
      </c>
      <c r="Z29" s="167">
        <f t="shared" si="0"/>
        <v>7.104166666666668</v>
      </c>
      <c r="AA29" s="218">
        <v>10.1</v>
      </c>
      <c r="AB29" s="219" t="s">
        <v>232</v>
      </c>
      <c r="AC29" s="1">
        <v>27</v>
      </c>
      <c r="AD29" s="218">
        <v>4.1</v>
      </c>
      <c r="AE29" s="221" t="s">
        <v>115</v>
      </c>
    </row>
    <row r="30" spans="1:31" ht="11.25" customHeight="1">
      <c r="A30" s="168">
        <v>28</v>
      </c>
      <c r="B30" s="214">
        <v>5.9</v>
      </c>
      <c r="C30" s="214">
        <v>6</v>
      </c>
      <c r="D30" s="214">
        <v>4.1</v>
      </c>
      <c r="E30" s="214">
        <v>3.6</v>
      </c>
      <c r="F30" s="214">
        <v>3.6</v>
      </c>
      <c r="G30" s="214">
        <v>8</v>
      </c>
      <c r="H30" s="214">
        <v>9.6</v>
      </c>
      <c r="I30" s="214">
        <v>11.4</v>
      </c>
      <c r="J30" s="214">
        <v>12.1</v>
      </c>
      <c r="K30" s="214">
        <v>12.1</v>
      </c>
      <c r="L30" s="214">
        <v>12.7</v>
      </c>
      <c r="M30" s="214">
        <v>14</v>
      </c>
      <c r="N30" s="214">
        <v>12.4</v>
      </c>
      <c r="O30" s="214">
        <v>12.5</v>
      </c>
      <c r="P30" s="214">
        <v>12.5</v>
      </c>
      <c r="Q30" s="214">
        <v>11.9</v>
      </c>
      <c r="R30" s="214">
        <v>11.6</v>
      </c>
      <c r="S30" s="214">
        <v>11.3</v>
      </c>
      <c r="T30" s="214">
        <v>10</v>
      </c>
      <c r="U30" s="214">
        <v>9.7</v>
      </c>
      <c r="V30" s="214">
        <v>9.6</v>
      </c>
      <c r="W30" s="214">
        <v>9.5</v>
      </c>
      <c r="X30" s="214">
        <v>10.1</v>
      </c>
      <c r="Y30" s="214">
        <v>9.9</v>
      </c>
      <c r="Z30" s="167">
        <f t="shared" si="0"/>
        <v>9.754166666666666</v>
      </c>
      <c r="AA30" s="218">
        <v>14.3</v>
      </c>
      <c r="AB30" s="219" t="s">
        <v>229</v>
      </c>
      <c r="AC30" s="1">
        <v>28</v>
      </c>
      <c r="AD30" s="218">
        <v>3.4</v>
      </c>
      <c r="AE30" s="221" t="s">
        <v>251</v>
      </c>
    </row>
    <row r="31" spans="1:31" ht="11.25" customHeight="1">
      <c r="A31" s="168">
        <v>29</v>
      </c>
      <c r="B31" s="214">
        <v>9.1</v>
      </c>
      <c r="C31" s="214">
        <v>8.6</v>
      </c>
      <c r="D31" s="214">
        <v>8.3</v>
      </c>
      <c r="E31" s="214">
        <v>7.8</v>
      </c>
      <c r="F31" s="214">
        <v>7.4</v>
      </c>
      <c r="G31" s="214">
        <v>9.8</v>
      </c>
      <c r="H31" s="214">
        <v>13.1</v>
      </c>
      <c r="I31" s="214">
        <v>14.1</v>
      </c>
      <c r="J31" s="214">
        <v>14.7</v>
      </c>
      <c r="K31" s="214">
        <v>16.2</v>
      </c>
      <c r="L31" s="214">
        <v>14.7</v>
      </c>
      <c r="M31" s="214">
        <v>14.8</v>
      </c>
      <c r="N31" s="214">
        <v>15.1</v>
      </c>
      <c r="O31" s="214">
        <v>16.2</v>
      </c>
      <c r="P31" s="214">
        <v>16</v>
      </c>
      <c r="Q31" s="214">
        <v>15.4</v>
      </c>
      <c r="R31" s="214">
        <v>15.3</v>
      </c>
      <c r="S31" s="214">
        <v>14.6</v>
      </c>
      <c r="T31" s="214">
        <v>14.9</v>
      </c>
      <c r="U31" s="214">
        <v>14.9</v>
      </c>
      <c r="V31" s="214">
        <v>14.9</v>
      </c>
      <c r="W31" s="214">
        <v>14.1</v>
      </c>
      <c r="X31" s="214">
        <v>13.7</v>
      </c>
      <c r="Y31" s="214">
        <v>13.4</v>
      </c>
      <c r="Z31" s="167">
        <f t="shared" si="0"/>
        <v>13.212499999999999</v>
      </c>
      <c r="AA31" s="218">
        <v>16.4</v>
      </c>
      <c r="AB31" s="219" t="s">
        <v>233</v>
      </c>
      <c r="AC31" s="1">
        <v>29</v>
      </c>
      <c r="AD31" s="218">
        <v>7.3</v>
      </c>
      <c r="AE31" s="221" t="s">
        <v>252</v>
      </c>
    </row>
    <row r="32" spans="1:31" ht="11.25" customHeight="1">
      <c r="A32" s="168">
        <v>30</v>
      </c>
      <c r="B32" s="214">
        <v>13.7</v>
      </c>
      <c r="C32" s="214">
        <v>13.2</v>
      </c>
      <c r="D32" s="214">
        <v>12.8</v>
      </c>
      <c r="E32" s="214">
        <v>12.8</v>
      </c>
      <c r="F32" s="214">
        <v>13.3</v>
      </c>
      <c r="G32" s="214">
        <v>13.2</v>
      </c>
      <c r="H32" s="214">
        <v>13.1</v>
      </c>
      <c r="I32" s="214">
        <v>13.2</v>
      </c>
      <c r="J32" s="214">
        <v>13.5</v>
      </c>
      <c r="K32" s="214">
        <v>13.5</v>
      </c>
      <c r="L32" s="214">
        <v>13.8</v>
      </c>
      <c r="M32" s="214">
        <v>14.8</v>
      </c>
      <c r="N32" s="214">
        <v>15</v>
      </c>
      <c r="O32" s="214">
        <v>14.5</v>
      </c>
      <c r="P32" s="214">
        <v>14.9</v>
      </c>
      <c r="Q32" s="214">
        <v>14.4</v>
      </c>
      <c r="R32" s="214">
        <v>14.5</v>
      </c>
      <c r="S32" s="214">
        <v>14.9</v>
      </c>
      <c r="T32" s="214">
        <v>14.8</v>
      </c>
      <c r="U32" s="214">
        <v>14.3</v>
      </c>
      <c r="V32" s="214">
        <v>14.2</v>
      </c>
      <c r="W32" s="214">
        <v>13.8</v>
      </c>
      <c r="X32" s="214">
        <v>13.8</v>
      </c>
      <c r="Y32" s="214">
        <v>14.1</v>
      </c>
      <c r="Z32" s="167">
        <f t="shared" si="0"/>
        <v>13.920833333333336</v>
      </c>
      <c r="AA32" s="218">
        <v>15.5</v>
      </c>
      <c r="AB32" s="219" t="s">
        <v>129</v>
      </c>
      <c r="AC32" s="1">
        <v>30</v>
      </c>
      <c r="AD32" s="218">
        <v>12.6</v>
      </c>
      <c r="AE32" s="221" t="s">
        <v>253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9.74</v>
      </c>
      <c r="C34" s="170">
        <f t="shared" si="1"/>
        <v>9.223333333333333</v>
      </c>
      <c r="D34" s="170">
        <f t="shared" si="1"/>
        <v>9.003333333333332</v>
      </c>
      <c r="E34" s="170">
        <f t="shared" si="1"/>
        <v>9.043333333333333</v>
      </c>
      <c r="F34" s="170">
        <f t="shared" si="1"/>
        <v>8.73</v>
      </c>
      <c r="G34" s="170">
        <f t="shared" si="1"/>
        <v>9.486666666666668</v>
      </c>
      <c r="H34" s="170">
        <f t="shared" si="1"/>
        <v>11.223333333333336</v>
      </c>
      <c r="I34" s="170">
        <f t="shared" si="1"/>
        <v>12.18</v>
      </c>
      <c r="J34" s="170">
        <f t="shared" si="1"/>
        <v>12.840000000000002</v>
      </c>
      <c r="K34" s="170">
        <f t="shared" si="1"/>
        <v>13.466666666666667</v>
      </c>
      <c r="L34" s="170">
        <f t="shared" si="1"/>
        <v>13.9</v>
      </c>
      <c r="M34" s="170">
        <f t="shared" si="1"/>
        <v>14.023333333333332</v>
      </c>
      <c r="N34" s="170">
        <f t="shared" si="1"/>
        <v>14.01</v>
      </c>
      <c r="O34" s="170">
        <f t="shared" si="1"/>
        <v>13.876666666666663</v>
      </c>
      <c r="P34" s="170">
        <f t="shared" si="1"/>
        <v>13.793333333333333</v>
      </c>
      <c r="Q34" s="170">
        <f t="shared" si="1"/>
        <v>13.489999999999997</v>
      </c>
      <c r="R34" s="170">
        <f>AVERAGE(R3:R33)</f>
        <v>12.996666666666668</v>
      </c>
      <c r="S34" s="170">
        <f aca="true" t="shared" si="2" ref="S34:Y34">AVERAGE(S3:S33)</f>
        <v>12.413333333333334</v>
      </c>
      <c r="T34" s="170">
        <f t="shared" si="2"/>
        <v>11.453333333333331</v>
      </c>
      <c r="U34" s="170">
        <f t="shared" si="2"/>
        <v>10.950000000000001</v>
      </c>
      <c r="V34" s="170">
        <f t="shared" si="2"/>
        <v>10.513333333333332</v>
      </c>
      <c r="W34" s="170">
        <f t="shared" si="2"/>
        <v>10.416666666666666</v>
      </c>
      <c r="X34" s="170">
        <f t="shared" si="2"/>
        <v>10.31</v>
      </c>
      <c r="Y34" s="170">
        <f t="shared" si="2"/>
        <v>10.153333333333334</v>
      </c>
      <c r="Z34" s="170">
        <f>AVERAGE(B3:Y33)</f>
        <v>11.551527777777773</v>
      </c>
      <c r="AA34" s="171">
        <f>(AVERAGE(最高))</f>
        <v>15.879999999999999</v>
      </c>
      <c r="AB34" s="172"/>
      <c r="AC34" s="173"/>
      <c r="AD34" s="171">
        <f>(AVERAGE(最低))</f>
        <v>7.336666666666668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1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21.3</v>
      </c>
      <c r="C46" s="233">
        <v>5</v>
      </c>
      <c r="D46" s="238" t="s">
        <v>216</v>
      </c>
      <c r="E46" s="151"/>
      <c r="F46" s="118"/>
      <c r="G46" s="119">
        <f>MIN(最低)</f>
        <v>-0.4</v>
      </c>
      <c r="H46" s="233">
        <v>3</v>
      </c>
      <c r="I46" s="234" t="s">
        <v>146</v>
      </c>
    </row>
    <row r="47" spans="1:9" ht="11.25" customHeight="1">
      <c r="A47" s="120"/>
      <c r="B47" s="235"/>
      <c r="C47" s="229"/>
      <c r="D47" s="230"/>
      <c r="E47" s="151"/>
      <c r="F47" s="120"/>
      <c r="G47" s="235"/>
      <c r="H47" s="233"/>
      <c r="I47" s="239"/>
    </row>
    <row r="48" spans="1:9" ht="11.25" customHeight="1">
      <c r="A48" s="122"/>
      <c r="B48" s="123"/>
      <c r="C48" s="231"/>
      <c r="D48" s="232"/>
      <c r="E48" s="151"/>
      <c r="F48" s="122"/>
      <c r="G48" s="123"/>
      <c r="H48" s="240"/>
      <c r="I48" s="24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5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161">
        <v>14.4</v>
      </c>
      <c r="C3" s="161">
        <v>14.3</v>
      </c>
      <c r="D3" s="161">
        <v>14.6</v>
      </c>
      <c r="E3" s="161">
        <v>15</v>
      </c>
      <c r="F3" s="161">
        <v>15.3</v>
      </c>
      <c r="G3" s="161">
        <v>15.5</v>
      </c>
      <c r="H3" s="161">
        <v>16.4</v>
      </c>
      <c r="I3" s="161">
        <v>17</v>
      </c>
      <c r="J3" s="161">
        <v>18.1</v>
      </c>
      <c r="K3" s="161">
        <v>20.3</v>
      </c>
      <c r="L3" s="161">
        <v>19.8</v>
      </c>
      <c r="M3" s="161">
        <v>18.7</v>
      </c>
      <c r="N3" s="161">
        <v>18.8</v>
      </c>
      <c r="O3" s="161">
        <v>17.3</v>
      </c>
      <c r="P3" s="161">
        <v>17</v>
      </c>
      <c r="Q3" s="161">
        <v>16.1</v>
      </c>
      <c r="R3" s="161">
        <v>15.8</v>
      </c>
      <c r="S3" s="161">
        <v>15.3</v>
      </c>
      <c r="T3" s="161">
        <v>14.7</v>
      </c>
      <c r="U3" s="161">
        <v>15.5</v>
      </c>
      <c r="V3" s="161">
        <v>15.8</v>
      </c>
      <c r="W3" s="161">
        <v>15.4</v>
      </c>
      <c r="X3" s="161">
        <v>14.4</v>
      </c>
      <c r="Y3" s="161">
        <v>14.5</v>
      </c>
      <c r="Z3" s="167">
        <f aca="true" t="shared" si="0" ref="Z3:Z33">AVERAGE(B3:Y3)</f>
        <v>16.25</v>
      </c>
      <c r="AA3" s="113">
        <v>20.8</v>
      </c>
      <c r="AB3" s="114" t="s">
        <v>254</v>
      </c>
      <c r="AC3" s="1">
        <v>1</v>
      </c>
      <c r="AD3" s="113">
        <v>14.1</v>
      </c>
      <c r="AE3" s="202" t="s">
        <v>276</v>
      </c>
    </row>
    <row r="4" spans="1:31" ht="11.25" customHeight="1">
      <c r="A4" s="168">
        <v>2</v>
      </c>
      <c r="B4" s="161">
        <v>14</v>
      </c>
      <c r="C4" s="161">
        <v>13.5</v>
      </c>
      <c r="D4" s="161">
        <v>13.5</v>
      </c>
      <c r="E4" s="161">
        <v>13.6</v>
      </c>
      <c r="F4" s="161">
        <v>13.3</v>
      </c>
      <c r="G4" s="161">
        <v>13.9</v>
      </c>
      <c r="H4" s="161">
        <v>14.6</v>
      </c>
      <c r="I4" s="161">
        <v>15.7</v>
      </c>
      <c r="J4" s="161">
        <v>17.3</v>
      </c>
      <c r="K4" s="161">
        <v>16.2</v>
      </c>
      <c r="L4" s="161">
        <v>14.9</v>
      </c>
      <c r="M4" s="161">
        <v>16.5</v>
      </c>
      <c r="N4" s="161">
        <v>18.9</v>
      </c>
      <c r="O4" s="161">
        <v>21.5</v>
      </c>
      <c r="P4" s="161">
        <v>19.5</v>
      </c>
      <c r="Q4" s="161">
        <v>19</v>
      </c>
      <c r="R4" s="161">
        <v>18.2</v>
      </c>
      <c r="S4" s="151">
        <v>16.4</v>
      </c>
      <c r="T4" s="161">
        <v>13.9</v>
      </c>
      <c r="U4" s="161">
        <v>12.8</v>
      </c>
      <c r="V4" s="161">
        <v>12.5</v>
      </c>
      <c r="W4" s="161">
        <v>13</v>
      </c>
      <c r="X4" s="161">
        <v>12.2</v>
      </c>
      <c r="Y4" s="161">
        <v>11.9</v>
      </c>
      <c r="Z4" s="167">
        <f t="shared" si="0"/>
        <v>15.283333333333331</v>
      </c>
      <c r="AA4" s="113">
        <v>22.5</v>
      </c>
      <c r="AB4" s="114" t="s">
        <v>255</v>
      </c>
      <c r="AC4" s="1">
        <v>2</v>
      </c>
      <c r="AD4" s="113">
        <v>11.8</v>
      </c>
      <c r="AE4" s="202" t="s">
        <v>277</v>
      </c>
    </row>
    <row r="5" spans="1:31" ht="11.25" customHeight="1">
      <c r="A5" s="168">
        <v>3</v>
      </c>
      <c r="B5" s="161">
        <v>11.2</v>
      </c>
      <c r="C5" s="161">
        <v>10.5</v>
      </c>
      <c r="D5" s="161">
        <v>10.9</v>
      </c>
      <c r="E5" s="161">
        <v>11.5</v>
      </c>
      <c r="F5" s="161">
        <v>11.3</v>
      </c>
      <c r="G5" s="161">
        <v>14.4</v>
      </c>
      <c r="H5" s="161">
        <v>16.2</v>
      </c>
      <c r="I5" s="161">
        <v>18.2</v>
      </c>
      <c r="J5" s="161">
        <v>16.9</v>
      </c>
      <c r="K5" s="161">
        <v>18</v>
      </c>
      <c r="L5" s="161">
        <v>18.4</v>
      </c>
      <c r="M5" s="161">
        <v>18.2</v>
      </c>
      <c r="N5" s="161">
        <v>18.3</v>
      </c>
      <c r="O5" s="161">
        <v>18.5</v>
      </c>
      <c r="P5" s="161">
        <v>18.5</v>
      </c>
      <c r="Q5" s="161">
        <v>18</v>
      </c>
      <c r="R5" s="161">
        <v>18.2</v>
      </c>
      <c r="S5" s="161">
        <v>18.3</v>
      </c>
      <c r="T5" s="161">
        <v>16.7</v>
      </c>
      <c r="U5" s="161">
        <v>15.7</v>
      </c>
      <c r="V5" s="161">
        <v>15.2</v>
      </c>
      <c r="W5" s="161">
        <v>15</v>
      </c>
      <c r="X5" s="161">
        <v>14.9</v>
      </c>
      <c r="Y5" s="161">
        <v>14.8</v>
      </c>
      <c r="Z5" s="167">
        <f t="shared" si="0"/>
        <v>15.741666666666667</v>
      </c>
      <c r="AA5" s="113">
        <v>19.6</v>
      </c>
      <c r="AB5" s="114" t="s">
        <v>256</v>
      </c>
      <c r="AC5" s="1">
        <v>3</v>
      </c>
      <c r="AD5" s="113">
        <v>10.3</v>
      </c>
      <c r="AE5" s="202" t="s">
        <v>278</v>
      </c>
    </row>
    <row r="6" spans="1:31" ht="11.25" customHeight="1">
      <c r="A6" s="168">
        <v>4</v>
      </c>
      <c r="B6" s="161">
        <v>15.1</v>
      </c>
      <c r="C6" s="161">
        <v>15.8</v>
      </c>
      <c r="D6" s="161">
        <v>14</v>
      </c>
      <c r="E6" s="161">
        <v>13.4</v>
      </c>
      <c r="F6" s="161">
        <v>13.2</v>
      </c>
      <c r="G6" s="161">
        <v>14.3</v>
      </c>
      <c r="H6" s="161">
        <v>16.8</v>
      </c>
      <c r="I6" s="161">
        <v>16.1</v>
      </c>
      <c r="J6" s="161">
        <v>17.6</v>
      </c>
      <c r="K6" s="161">
        <v>17.1</v>
      </c>
      <c r="L6" s="161">
        <v>17.1</v>
      </c>
      <c r="M6" s="161">
        <v>17.9</v>
      </c>
      <c r="N6" s="161">
        <v>18.5</v>
      </c>
      <c r="O6" s="161">
        <v>18.6</v>
      </c>
      <c r="P6" s="161">
        <v>18</v>
      </c>
      <c r="Q6" s="161">
        <v>16</v>
      </c>
      <c r="R6" s="161">
        <v>16.7</v>
      </c>
      <c r="S6" s="161">
        <v>15.5</v>
      </c>
      <c r="T6" s="161">
        <v>15</v>
      </c>
      <c r="U6" s="161">
        <v>13.8</v>
      </c>
      <c r="V6" s="161">
        <v>13.4</v>
      </c>
      <c r="W6" s="161">
        <v>13.4</v>
      </c>
      <c r="X6" s="161">
        <v>13.4</v>
      </c>
      <c r="Y6" s="161">
        <v>13.3</v>
      </c>
      <c r="Z6" s="167">
        <f t="shared" si="0"/>
        <v>15.58333333333333</v>
      </c>
      <c r="AA6" s="113">
        <v>19.1</v>
      </c>
      <c r="AB6" s="114" t="s">
        <v>257</v>
      </c>
      <c r="AC6" s="1">
        <v>4</v>
      </c>
      <c r="AD6" s="113">
        <v>12</v>
      </c>
      <c r="AE6" s="202" t="s">
        <v>279</v>
      </c>
    </row>
    <row r="7" spans="1:31" ht="11.25" customHeight="1">
      <c r="A7" s="168">
        <v>5</v>
      </c>
      <c r="B7" s="161">
        <v>13.4</v>
      </c>
      <c r="C7" s="161">
        <v>12.8</v>
      </c>
      <c r="D7" s="161">
        <v>12.2</v>
      </c>
      <c r="E7" s="161">
        <v>12</v>
      </c>
      <c r="F7" s="161">
        <v>13</v>
      </c>
      <c r="G7" s="161">
        <v>15.9</v>
      </c>
      <c r="H7" s="161">
        <v>16.5</v>
      </c>
      <c r="I7" s="161">
        <v>16.4</v>
      </c>
      <c r="J7" s="161">
        <v>17.6</v>
      </c>
      <c r="K7" s="161">
        <v>20.3</v>
      </c>
      <c r="L7" s="161">
        <v>20.7</v>
      </c>
      <c r="M7" s="161">
        <v>21.3</v>
      </c>
      <c r="N7" s="161">
        <v>20.7</v>
      </c>
      <c r="O7" s="161">
        <v>20.8</v>
      </c>
      <c r="P7" s="161">
        <v>20</v>
      </c>
      <c r="Q7" s="161">
        <v>19.8</v>
      </c>
      <c r="R7" s="161">
        <v>19.2</v>
      </c>
      <c r="S7" s="161">
        <v>18.9</v>
      </c>
      <c r="T7" s="161">
        <v>18.2</v>
      </c>
      <c r="U7" s="161">
        <v>18.1</v>
      </c>
      <c r="V7" s="161">
        <v>17.9</v>
      </c>
      <c r="W7" s="161">
        <v>17.6</v>
      </c>
      <c r="X7" s="161">
        <v>17.7</v>
      </c>
      <c r="Y7" s="161">
        <v>17.3</v>
      </c>
      <c r="Z7" s="167">
        <f t="shared" si="0"/>
        <v>17.429166666666667</v>
      </c>
      <c r="AA7" s="113">
        <v>21.8</v>
      </c>
      <c r="AB7" s="114" t="s">
        <v>258</v>
      </c>
      <c r="AC7" s="1">
        <v>5</v>
      </c>
      <c r="AD7" s="113">
        <v>11.8</v>
      </c>
      <c r="AE7" s="202" t="s">
        <v>280</v>
      </c>
    </row>
    <row r="8" spans="1:31" ht="11.25" customHeight="1">
      <c r="A8" s="168">
        <v>6</v>
      </c>
      <c r="B8" s="161">
        <v>17.6</v>
      </c>
      <c r="C8" s="161">
        <v>17.4</v>
      </c>
      <c r="D8" s="161">
        <v>17</v>
      </c>
      <c r="E8" s="161">
        <v>17</v>
      </c>
      <c r="F8" s="161">
        <v>16.8</v>
      </c>
      <c r="G8" s="161">
        <v>17.3</v>
      </c>
      <c r="H8" s="161">
        <v>18.3</v>
      </c>
      <c r="I8" s="161">
        <v>18</v>
      </c>
      <c r="J8" s="161">
        <v>18.4</v>
      </c>
      <c r="K8" s="161">
        <v>19.7</v>
      </c>
      <c r="L8" s="161">
        <v>19.2</v>
      </c>
      <c r="M8" s="161">
        <v>20.3</v>
      </c>
      <c r="N8" s="161">
        <v>19.7</v>
      </c>
      <c r="O8" s="161">
        <v>19</v>
      </c>
      <c r="P8" s="161">
        <v>18.5</v>
      </c>
      <c r="Q8" s="161">
        <v>17.9</v>
      </c>
      <c r="R8" s="161">
        <v>17.6</v>
      </c>
      <c r="S8" s="161">
        <v>17.3</v>
      </c>
      <c r="T8" s="161">
        <v>17.5</v>
      </c>
      <c r="U8" s="161">
        <v>16.9</v>
      </c>
      <c r="V8" s="161">
        <v>17.1</v>
      </c>
      <c r="W8" s="161">
        <v>17.1</v>
      </c>
      <c r="X8" s="161">
        <v>16.5</v>
      </c>
      <c r="Y8" s="161">
        <v>16</v>
      </c>
      <c r="Z8" s="167">
        <f t="shared" si="0"/>
        <v>17.8375</v>
      </c>
      <c r="AA8" s="113">
        <v>21</v>
      </c>
      <c r="AB8" s="114" t="s">
        <v>129</v>
      </c>
      <c r="AC8" s="1">
        <v>6</v>
      </c>
      <c r="AD8" s="113">
        <v>16</v>
      </c>
      <c r="AE8" s="202" t="s">
        <v>114</v>
      </c>
    </row>
    <row r="9" spans="1:31" ht="11.25" customHeight="1">
      <c r="A9" s="168">
        <v>7</v>
      </c>
      <c r="B9" s="161">
        <v>12.6</v>
      </c>
      <c r="C9" s="161">
        <v>12.4</v>
      </c>
      <c r="D9" s="161">
        <v>12.7</v>
      </c>
      <c r="E9" s="161">
        <v>12.6</v>
      </c>
      <c r="F9" s="161">
        <v>12</v>
      </c>
      <c r="G9" s="161">
        <v>11.8</v>
      </c>
      <c r="H9" s="161">
        <v>14.3</v>
      </c>
      <c r="I9" s="161">
        <v>14.3</v>
      </c>
      <c r="J9" s="161">
        <v>14.8</v>
      </c>
      <c r="K9" s="161">
        <v>14.1</v>
      </c>
      <c r="L9" s="161">
        <v>15</v>
      </c>
      <c r="M9" s="161">
        <v>13.9</v>
      </c>
      <c r="N9" s="161">
        <v>14.8</v>
      </c>
      <c r="O9" s="161">
        <v>14.9</v>
      </c>
      <c r="P9" s="161">
        <v>15.4</v>
      </c>
      <c r="Q9" s="161">
        <v>15.5</v>
      </c>
      <c r="R9" s="161">
        <v>15.4</v>
      </c>
      <c r="S9" s="161">
        <v>13.7</v>
      </c>
      <c r="T9" s="161">
        <v>11.1</v>
      </c>
      <c r="U9" s="161">
        <v>11.7</v>
      </c>
      <c r="V9" s="161">
        <v>9.9</v>
      </c>
      <c r="W9" s="161">
        <v>9.6</v>
      </c>
      <c r="X9" s="161">
        <v>8.4</v>
      </c>
      <c r="Y9" s="161">
        <v>8</v>
      </c>
      <c r="Z9" s="167">
        <f t="shared" si="0"/>
        <v>12.870833333333332</v>
      </c>
      <c r="AA9" s="113">
        <v>16.6</v>
      </c>
      <c r="AB9" s="114" t="s">
        <v>259</v>
      </c>
      <c r="AC9" s="1">
        <v>7</v>
      </c>
      <c r="AD9" s="113">
        <v>7.5</v>
      </c>
      <c r="AE9" s="202" t="s">
        <v>281</v>
      </c>
    </row>
    <row r="10" spans="1:31" ht="11.25" customHeight="1">
      <c r="A10" s="168">
        <v>8</v>
      </c>
      <c r="B10" s="161">
        <v>8.7</v>
      </c>
      <c r="C10" s="161">
        <v>8.3</v>
      </c>
      <c r="D10" s="161">
        <v>8.7</v>
      </c>
      <c r="E10" s="161">
        <v>8.6</v>
      </c>
      <c r="F10" s="161">
        <v>8.2</v>
      </c>
      <c r="G10" s="161">
        <v>12.2</v>
      </c>
      <c r="H10" s="161">
        <v>14</v>
      </c>
      <c r="I10" s="161">
        <v>15.4</v>
      </c>
      <c r="J10" s="161">
        <v>17</v>
      </c>
      <c r="K10" s="161">
        <v>16.9</v>
      </c>
      <c r="L10" s="161">
        <v>18.7</v>
      </c>
      <c r="M10" s="161">
        <v>20.1</v>
      </c>
      <c r="N10" s="161">
        <v>21</v>
      </c>
      <c r="O10" s="161">
        <v>18.7</v>
      </c>
      <c r="P10" s="161">
        <v>18.9</v>
      </c>
      <c r="Q10" s="161">
        <v>18.5</v>
      </c>
      <c r="R10" s="161">
        <v>18.4</v>
      </c>
      <c r="S10" s="161">
        <v>19.7</v>
      </c>
      <c r="T10" s="161">
        <v>18</v>
      </c>
      <c r="U10" s="161">
        <v>17.5</v>
      </c>
      <c r="V10" s="161">
        <v>17.1</v>
      </c>
      <c r="W10" s="161">
        <v>16.7</v>
      </c>
      <c r="X10" s="161">
        <v>16.4</v>
      </c>
      <c r="Y10" s="161">
        <v>16.1</v>
      </c>
      <c r="Z10" s="167">
        <f t="shared" si="0"/>
        <v>15.575000000000001</v>
      </c>
      <c r="AA10" s="113">
        <v>21.4</v>
      </c>
      <c r="AB10" s="114" t="s">
        <v>218</v>
      </c>
      <c r="AC10" s="1">
        <v>8</v>
      </c>
      <c r="AD10" s="113">
        <v>7.5</v>
      </c>
      <c r="AE10" s="202" t="s">
        <v>282</v>
      </c>
    </row>
    <row r="11" spans="1:31" ht="11.25" customHeight="1">
      <c r="A11" s="168">
        <v>9</v>
      </c>
      <c r="B11" s="161">
        <v>15.4</v>
      </c>
      <c r="C11" s="161">
        <v>14.6</v>
      </c>
      <c r="D11" s="161">
        <v>14.5</v>
      </c>
      <c r="E11" s="161">
        <v>12.9</v>
      </c>
      <c r="F11" s="161">
        <v>12.8</v>
      </c>
      <c r="G11" s="161">
        <v>13.8</v>
      </c>
      <c r="H11" s="161">
        <v>16.7</v>
      </c>
      <c r="I11" s="161">
        <v>18.6</v>
      </c>
      <c r="J11" s="161">
        <v>20.1</v>
      </c>
      <c r="K11" s="161">
        <v>21.7</v>
      </c>
      <c r="L11" s="161">
        <v>21.2</v>
      </c>
      <c r="M11" s="161">
        <v>22.7</v>
      </c>
      <c r="N11" s="161">
        <v>22.7</v>
      </c>
      <c r="O11" s="161">
        <v>22.8</v>
      </c>
      <c r="P11" s="161">
        <v>23.3</v>
      </c>
      <c r="Q11" s="161">
        <v>23</v>
      </c>
      <c r="R11" s="161">
        <v>22.6</v>
      </c>
      <c r="S11" s="161">
        <v>21.3</v>
      </c>
      <c r="T11" s="161">
        <v>19.6</v>
      </c>
      <c r="U11" s="161">
        <v>19</v>
      </c>
      <c r="V11" s="161">
        <v>18.9</v>
      </c>
      <c r="W11" s="161">
        <v>16.9</v>
      </c>
      <c r="X11" s="161">
        <v>15.8</v>
      </c>
      <c r="Y11" s="161">
        <v>15</v>
      </c>
      <c r="Z11" s="167">
        <f t="shared" si="0"/>
        <v>18.579166666666666</v>
      </c>
      <c r="AA11" s="113">
        <v>23.6</v>
      </c>
      <c r="AB11" s="114" t="s">
        <v>260</v>
      </c>
      <c r="AC11" s="1">
        <v>9</v>
      </c>
      <c r="AD11" s="113">
        <v>12.5</v>
      </c>
      <c r="AE11" s="202" t="s">
        <v>283</v>
      </c>
    </row>
    <row r="12" spans="1:31" ht="11.25" customHeight="1">
      <c r="A12" s="176">
        <v>10</v>
      </c>
      <c r="B12" s="162">
        <v>14.9</v>
      </c>
      <c r="C12" s="162">
        <v>14.1</v>
      </c>
      <c r="D12" s="162">
        <v>13.7</v>
      </c>
      <c r="E12" s="162">
        <v>13.3</v>
      </c>
      <c r="F12" s="162">
        <v>13.4</v>
      </c>
      <c r="G12" s="162">
        <v>15.9</v>
      </c>
      <c r="H12" s="162">
        <v>20.4</v>
      </c>
      <c r="I12" s="162">
        <v>19.9</v>
      </c>
      <c r="J12" s="162">
        <v>21.3</v>
      </c>
      <c r="K12" s="162">
        <v>21.3</v>
      </c>
      <c r="L12" s="162">
        <v>21.4</v>
      </c>
      <c r="M12" s="162">
        <v>21.6</v>
      </c>
      <c r="N12" s="162">
        <v>21.9</v>
      </c>
      <c r="O12" s="162">
        <v>21.2</v>
      </c>
      <c r="P12" s="162">
        <v>20.7</v>
      </c>
      <c r="Q12" s="162">
        <v>20.8</v>
      </c>
      <c r="R12" s="162">
        <v>20.6</v>
      </c>
      <c r="S12" s="162">
        <v>20.7</v>
      </c>
      <c r="T12" s="162">
        <v>19.8</v>
      </c>
      <c r="U12" s="162">
        <v>17.9</v>
      </c>
      <c r="V12" s="162">
        <v>17.6</v>
      </c>
      <c r="W12" s="162">
        <v>19.2</v>
      </c>
      <c r="X12" s="162">
        <v>17.2</v>
      </c>
      <c r="Y12" s="162">
        <v>15.4</v>
      </c>
      <c r="Z12" s="177">
        <f t="shared" si="0"/>
        <v>18.508333333333336</v>
      </c>
      <c r="AA12" s="119">
        <v>23.1</v>
      </c>
      <c r="AB12" s="163" t="s">
        <v>261</v>
      </c>
      <c r="AC12" s="164">
        <v>10</v>
      </c>
      <c r="AD12" s="119">
        <v>12.8</v>
      </c>
      <c r="AE12" s="203" t="s">
        <v>284</v>
      </c>
    </row>
    <row r="13" spans="1:31" ht="11.25" customHeight="1">
      <c r="A13" s="168">
        <v>11</v>
      </c>
      <c r="B13" s="161">
        <v>15.1</v>
      </c>
      <c r="C13" s="161">
        <v>14.6</v>
      </c>
      <c r="D13" s="161">
        <v>14.8</v>
      </c>
      <c r="E13" s="161">
        <v>15.7</v>
      </c>
      <c r="F13" s="161">
        <v>13.7</v>
      </c>
      <c r="G13" s="161">
        <v>17.4</v>
      </c>
      <c r="H13" s="161">
        <v>19.3</v>
      </c>
      <c r="I13" s="161">
        <v>19.6</v>
      </c>
      <c r="J13" s="161">
        <v>19.6</v>
      </c>
      <c r="K13" s="161">
        <v>18.1</v>
      </c>
      <c r="L13" s="161">
        <v>20</v>
      </c>
      <c r="M13" s="161">
        <v>20.7</v>
      </c>
      <c r="N13" s="161">
        <v>19</v>
      </c>
      <c r="O13" s="161">
        <v>17.3</v>
      </c>
      <c r="P13" s="161">
        <v>16.8</v>
      </c>
      <c r="Q13" s="161">
        <v>16.7</v>
      </c>
      <c r="R13" s="161">
        <v>17.2</v>
      </c>
      <c r="S13" s="161">
        <v>18.9</v>
      </c>
      <c r="T13" s="161">
        <v>17.4</v>
      </c>
      <c r="U13" s="161">
        <v>17.4</v>
      </c>
      <c r="V13" s="161">
        <v>14.3</v>
      </c>
      <c r="W13" s="161">
        <v>12.6</v>
      </c>
      <c r="X13" s="161">
        <v>12.3</v>
      </c>
      <c r="Y13" s="161">
        <v>12.1</v>
      </c>
      <c r="Z13" s="167">
        <f t="shared" si="0"/>
        <v>16.691666666666666</v>
      </c>
      <c r="AA13" s="113">
        <v>21.3</v>
      </c>
      <c r="AB13" s="114" t="s">
        <v>262</v>
      </c>
      <c r="AC13" s="1">
        <v>11</v>
      </c>
      <c r="AD13" s="113">
        <v>11.8</v>
      </c>
      <c r="AE13" s="202" t="s">
        <v>194</v>
      </c>
    </row>
    <row r="14" spans="1:31" ht="11.25" customHeight="1">
      <c r="A14" s="168">
        <v>12</v>
      </c>
      <c r="B14" s="161">
        <v>11.8</v>
      </c>
      <c r="C14" s="161">
        <v>11.6</v>
      </c>
      <c r="D14" s="161">
        <v>11.3</v>
      </c>
      <c r="E14" s="161">
        <v>11.2</v>
      </c>
      <c r="F14" s="161">
        <v>11.2</v>
      </c>
      <c r="G14" s="161">
        <v>12.6</v>
      </c>
      <c r="H14" s="161">
        <v>12.9</v>
      </c>
      <c r="I14" s="161">
        <v>13.4</v>
      </c>
      <c r="J14" s="161">
        <v>13.5</v>
      </c>
      <c r="K14" s="161">
        <v>13.8</v>
      </c>
      <c r="L14" s="161">
        <v>13.7</v>
      </c>
      <c r="M14" s="161">
        <v>13.5</v>
      </c>
      <c r="N14" s="161">
        <v>13.5</v>
      </c>
      <c r="O14" s="161">
        <v>13.5</v>
      </c>
      <c r="P14" s="161">
        <v>13.2</v>
      </c>
      <c r="Q14" s="161">
        <v>13.6</v>
      </c>
      <c r="R14" s="161">
        <v>12.5</v>
      </c>
      <c r="S14" s="161">
        <v>11.6</v>
      </c>
      <c r="T14" s="161">
        <v>10.5</v>
      </c>
      <c r="U14" s="161">
        <v>10.4</v>
      </c>
      <c r="V14" s="161">
        <v>10.5</v>
      </c>
      <c r="W14" s="161">
        <v>10.4</v>
      </c>
      <c r="X14" s="161">
        <v>10.8</v>
      </c>
      <c r="Y14" s="161">
        <v>10.9</v>
      </c>
      <c r="Z14" s="167">
        <f t="shared" si="0"/>
        <v>12.162499999999996</v>
      </c>
      <c r="AA14" s="113">
        <v>14.4</v>
      </c>
      <c r="AB14" s="114" t="s">
        <v>263</v>
      </c>
      <c r="AC14" s="1">
        <v>12</v>
      </c>
      <c r="AD14" s="113">
        <v>10.3</v>
      </c>
      <c r="AE14" s="202" t="s">
        <v>285</v>
      </c>
    </row>
    <row r="15" spans="1:31" ht="11.25" customHeight="1">
      <c r="A15" s="168">
        <v>13</v>
      </c>
      <c r="B15" s="161">
        <v>11.2</v>
      </c>
      <c r="C15" s="161">
        <v>11.5</v>
      </c>
      <c r="D15" s="161">
        <v>11.5</v>
      </c>
      <c r="E15" s="161">
        <v>11.6</v>
      </c>
      <c r="F15" s="161">
        <v>10.6</v>
      </c>
      <c r="G15" s="161">
        <v>10.4</v>
      </c>
      <c r="H15" s="161">
        <v>11.6</v>
      </c>
      <c r="I15" s="161">
        <v>14.6</v>
      </c>
      <c r="J15" s="161">
        <v>14.7</v>
      </c>
      <c r="K15" s="161">
        <v>15</v>
      </c>
      <c r="L15" s="161">
        <v>15.4</v>
      </c>
      <c r="M15" s="161">
        <v>15</v>
      </c>
      <c r="N15" s="161">
        <v>15</v>
      </c>
      <c r="O15" s="161">
        <v>14.4</v>
      </c>
      <c r="P15" s="161">
        <v>15.1</v>
      </c>
      <c r="Q15" s="161">
        <v>15.6</v>
      </c>
      <c r="R15" s="161">
        <v>14.9</v>
      </c>
      <c r="S15" s="161">
        <v>14.5</v>
      </c>
      <c r="T15" s="161">
        <v>14.4</v>
      </c>
      <c r="U15" s="161">
        <v>13.6</v>
      </c>
      <c r="V15" s="161">
        <v>13.1</v>
      </c>
      <c r="W15" s="161">
        <v>13.3</v>
      </c>
      <c r="X15" s="161">
        <v>13.8</v>
      </c>
      <c r="Y15" s="161">
        <v>14.6</v>
      </c>
      <c r="Z15" s="167">
        <f t="shared" si="0"/>
        <v>13.558333333333337</v>
      </c>
      <c r="AA15" s="113">
        <v>16.1</v>
      </c>
      <c r="AB15" s="114" t="s">
        <v>264</v>
      </c>
      <c r="AC15" s="1">
        <v>13</v>
      </c>
      <c r="AD15" s="113">
        <v>10.4</v>
      </c>
      <c r="AE15" s="202" t="s">
        <v>286</v>
      </c>
    </row>
    <row r="16" spans="1:31" ht="11.25" customHeight="1">
      <c r="A16" s="168">
        <v>14</v>
      </c>
      <c r="B16" s="161">
        <v>14.5</v>
      </c>
      <c r="C16" s="161">
        <v>15.2</v>
      </c>
      <c r="D16" s="161">
        <v>14.7</v>
      </c>
      <c r="E16" s="161">
        <v>15</v>
      </c>
      <c r="F16" s="161">
        <v>15.7</v>
      </c>
      <c r="G16" s="161">
        <v>15.6</v>
      </c>
      <c r="H16" s="161">
        <v>16.3</v>
      </c>
      <c r="I16" s="161">
        <v>17.1</v>
      </c>
      <c r="J16" s="161">
        <v>17.5</v>
      </c>
      <c r="K16" s="161">
        <v>17.7</v>
      </c>
      <c r="L16" s="161">
        <v>17.6</v>
      </c>
      <c r="M16" s="161">
        <v>17.6</v>
      </c>
      <c r="N16" s="161">
        <v>17.8</v>
      </c>
      <c r="O16" s="161">
        <v>17.8</v>
      </c>
      <c r="P16" s="161">
        <v>17.9</v>
      </c>
      <c r="Q16" s="161">
        <v>17.9</v>
      </c>
      <c r="R16" s="161">
        <v>17.6</v>
      </c>
      <c r="S16" s="161">
        <v>17.3</v>
      </c>
      <c r="T16" s="161">
        <v>17.4</v>
      </c>
      <c r="U16" s="161">
        <v>16.7</v>
      </c>
      <c r="V16" s="161">
        <v>16.6</v>
      </c>
      <c r="W16" s="161">
        <v>15.9</v>
      </c>
      <c r="X16" s="161">
        <v>16.2</v>
      </c>
      <c r="Y16" s="161">
        <v>16</v>
      </c>
      <c r="Z16" s="167">
        <f t="shared" si="0"/>
        <v>16.65</v>
      </c>
      <c r="AA16" s="113">
        <v>18.3</v>
      </c>
      <c r="AB16" s="114" t="s">
        <v>265</v>
      </c>
      <c r="AC16" s="1">
        <v>14</v>
      </c>
      <c r="AD16" s="113">
        <v>14.4</v>
      </c>
      <c r="AE16" s="202" t="s">
        <v>287</v>
      </c>
    </row>
    <row r="17" spans="1:31" ht="11.25" customHeight="1">
      <c r="A17" s="168">
        <v>15</v>
      </c>
      <c r="B17" s="161">
        <v>15.8</v>
      </c>
      <c r="C17" s="161">
        <v>15.6</v>
      </c>
      <c r="D17" s="161">
        <v>15.1</v>
      </c>
      <c r="E17" s="161">
        <v>14.7</v>
      </c>
      <c r="F17" s="161">
        <v>15.1</v>
      </c>
      <c r="G17" s="161">
        <v>15.4</v>
      </c>
      <c r="H17" s="161">
        <v>16</v>
      </c>
      <c r="I17" s="161">
        <v>16.9</v>
      </c>
      <c r="J17" s="161">
        <v>17.1</v>
      </c>
      <c r="K17" s="161">
        <v>18.2</v>
      </c>
      <c r="L17" s="161">
        <v>18.9</v>
      </c>
      <c r="M17" s="161">
        <v>20.4</v>
      </c>
      <c r="N17" s="161">
        <v>18.7</v>
      </c>
      <c r="O17" s="161">
        <v>17.5</v>
      </c>
      <c r="P17" s="161">
        <v>18.1</v>
      </c>
      <c r="Q17" s="161">
        <v>18.2</v>
      </c>
      <c r="R17" s="161">
        <v>18.3</v>
      </c>
      <c r="S17" s="161">
        <v>18.2</v>
      </c>
      <c r="T17" s="161">
        <v>17.6</v>
      </c>
      <c r="U17" s="161">
        <v>15.9</v>
      </c>
      <c r="V17" s="161">
        <v>15.2</v>
      </c>
      <c r="W17" s="161">
        <v>15</v>
      </c>
      <c r="X17" s="161">
        <v>15.5</v>
      </c>
      <c r="Y17" s="161">
        <v>15.8</v>
      </c>
      <c r="Z17" s="167">
        <f t="shared" si="0"/>
        <v>16.8</v>
      </c>
      <c r="AA17" s="113">
        <v>20.4</v>
      </c>
      <c r="AB17" s="114" t="s">
        <v>262</v>
      </c>
      <c r="AC17" s="1">
        <v>15</v>
      </c>
      <c r="AD17" s="113">
        <v>14.5</v>
      </c>
      <c r="AE17" s="202" t="s">
        <v>288</v>
      </c>
    </row>
    <row r="18" spans="1:31" ht="11.25" customHeight="1">
      <c r="A18" s="168">
        <v>16</v>
      </c>
      <c r="B18" s="161">
        <v>15.4</v>
      </c>
      <c r="C18" s="161">
        <v>14.6</v>
      </c>
      <c r="D18" s="161">
        <v>14.9</v>
      </c>
      <c r="E18" s="161">
        <v>14.2</v>
      </c>
      <c r="F18" s="161">
        <v>13.8</v>
      </c>
      <c r="G18" s="161">
        <v>16.6</v>
      </c>
      <c r="H18" s="161">
        <v>18.5</v>
      </c>
      <c r="I18" s="161">
        <v>18.4</v>
      </c>
      <c r="J18" s="161">
        <v>18.5</v>
      </c>
      <c r="K18" s="161">
        <v>19.5</v>
      </c>
      <c r="L18" s="161">
        <v>18.4</v>
      </c>
      <c r="M18" s="161">
        <v>18.9</v>
      </c>
      <c r="N18" s="161">
        <v>18.7</v>
      </c>
      <c r="O18" s="161">
        <v>19.2</v>
      </c>
      <c r="P18" s="161">
        <v>19.5</v>
      </c>
      <c r="Q18" s="161">
        <v>19.4</v>
      </c>
      <c r="R18" s="161">
        <v>18.3</v>
      </c>
      <c r="S18" s="161">
        <v>18</v>
      </c>
      <c r="T18" s="161">
        <v>16.8</v>
      </c>
      <c r="U18" s="161">
        <v>15.7</v>
      </c>
      <c r="V18" s="161">
        <v>15.4</v>
      </c>
      <c r="W18" s="161">
        <v>15.4</v>
      </c>
      <c r="X18" s="161">
        <v>15.1</v>
      </c>
      <c r="Y18" s="161">
        <v>15</v>
      </c>
      <c r="Z18" s="167">
        <f t="shared" si="0"/>
        <v>17.008333333333333</v>
      </c>
      <c r="AA18" s="113">
        <v>20.7</v>
      </c>
      <c r="AB18" s="114" t="s">
        <v>255</v>
      </c>
      <c r="AC18" s="1">
        <v>16</v>
      </c>
      <c r="AD18" s="113">
        <v>13.6</v>
      </c>
      <c r="AE18" s="202" t="s">
        <v>283</v>
      </c>
    </row>
    <row r="19" spans="1:31" ht="11.25" customHeight="1">
      <c r="A19" s="168">
        <v>17</v>
      </c>
      <c r="B19" s="161">
        <v>14.6</v>
      </c>
      <c r="C19" s="161">
        <v>14.6</v>
      </c>
      <c r="D19" s="161">
        <v>14.1</v>
      </c>
      <c r="E19" s="161">
        <v>14.1</v>
      </c>
      <c r="F19" s="161">
        <v>14.2</v>
      </c>
      <c r="G19" s="161">
        <v>17.2</v>
      </c>
      <c r="H19" s="161">
        <v>19</v>
      </c>
      <c r="I19" s="161">
        <v>18.7</v>
      </c>
      <c r="J19" s="161">
        <v>20.4</v>
      </c>
      <c r="K19" s="161">
        <v>20</v>
      </c>
      <c r="L19" s="161">
        <v>19.8</v>
      </c>
      <c r="M19" s="161">
        <v>20.2</v>
      </c>
      <c r="N19" s="161">
        <v>20.9</v>
      </c>
      <c r="O19" s="161">
        <v>20.7</v>
      </c>
      <c r="P19" s="161">
        <v>20.3</v>
      </c>
      <c r="Q19" s="161">
        <v>20.1</v>
      </c>
      <c r="R19" s="161">
        <v>19.4</v>
      </c>
      <c r="S19" s="161">
        <v>19.1</v>
      </c>
      <c r="T19" s="161">
        <v>18.1</v>
      </c>
      <c r="U19" s="161">
        <v>16.2</v>
      </c>
      <c r="V19" s="161">
        <v>16.2</v>
      </c>
      <c r="W19" s="161">
        <v>16.1</v>
      </c>
      <c r="X19" s="161">
        <v>15.7</v>
      </c>
      <c r="Y19" s="161">
        <v>15.3</v>
      </c>
      <c r="Z19" s="167">
        <f t="shared" si="0"/>
        <v>17.708333333333336</v>
      </c>
      <c r="AA19" s="113">
        <v>21.8</v>
      </c>
      <c r="AB19" s="114" t="s">
        <v>62</v>
      </c>
      <c r="AC19" s="1">
        <v>17</v>
      </c>
      <c r="AD19" s="113">
        <v>13.9</v>
      </c>
      <c r="AE19" s="202" t="s">
        <v>289</v>
      </c>
    </row>
    <row r="20" spans="1:31" ht="11.25" customHeight="1">
      <c r="A20" s="168">
        <v>18</v>
      </c>
      <c r="B20" s="161">
        <v>15.3</v>
      </c>
      <c r="C20" s="161">
        <v>15</v>
      </c>
      <c r="D20" s="161">
        <v>15.2</v>
      </c>
      <c r="E20" s="161">
        <v>14.9</v>
      </c>
      <c r="F20" s="161">
        <v>15.2</v>
      </c>
      <c r="G20" s="161">
        <v>16.9</v>
      </c>
      <c r="H20" s="161">
        <v>18.8</v>
      </c>
      <c r="I20" s="161">
        <v>18.9</v>
      </c>
      <c r="J20" s="161">
        <v>20.3</v>
      </c>
      <c r="K20" s="161">
        <v>19.8</v>
      </c>
      <c r="L20" s="161">
        <v>20.9</v>
      </c>
      <c r="M20" s="161">
        <v>21.4</v>
      </c>
      <c r="N20" s="161">
        <v>20.8</v>
      </c>
      <c r="O20" s="161">
        <v>21.2</v>
      </c>
      <c r="P20" s="161">
        <v>20.6</v>
      </c>
      <c r="Q20" s="161">
        <v>19.5</v>
      </c>
      <c r="R20" s="161">
        <v>19</v>
      </c>
      <c r="S20" s="161">
        <v>18.7</v>
      </c>
      <c r="T20" s="161">
        <v>18.4</v>
      </c>
      <c r="U20" s="161">
        <v>18.3</v>
      </c>
      <c r="V20" s="161">
        <v>18.4</v>
      </c>
      <c r="W20" s="161">
        <v>18.4</v>
      </c>
      <c r="X20" s="161">
        <v>18.7</v>
      </c>
      <c r="Y20" s="161">
        <v>18.3</v>
      </c>
      <c r="Z20" s="167">
        <f t="shared" si="0"/>
        <v>18.454166666666666</v>
      </c>
      <c r="AA20" s="113">
        <v>21.9</v>
      </c>
      <c r="AB20" s="114" t="s">
        <v>266</v>
      </c>
      <c r="AC20" s="1">
        <v>18</v>
      </c>
      <c r="AD20" s="113">
        <v>14.8</v>
      </c>
      <c r="AE20" s="202" t="s">
        <v>290</v>
      </c>
    </row>
    <row r="21" spans="1:31" ht="11.25" customHeight="1">
      <c r="A21" s="168">
        <v>19</v>
      </c>
      <c r="B21" s="161">
        <v>18.1</v>
      </c>
      <c r="C21" s="161">
        <v>18.2</v>
      </c>
      <c r="D21" s="161">
        <v>18.1</v>
      </c>
      <c r="E21" s="161">
        <v>17.4</v>
      </c>
      <c r="F21" s="161">
        <v>17.1</v>
      </c>
      <c r="G21" s="161">
        <v>18</v>
      </c>
      <c r="H21" s="161">
        <v>18.5</v>
      </c>
      <c r="I21" s="161">
        <v>19.2</v>
      </c>
      <c r="J21" s="161">
        <v>20.7</v>
      </c>
      <c r="K21" s="161">
        <v>20.4</v>
      </c>
      <c r="L21" s="161">
        <v>21</v>
      </c>
      <c r="M21" s="161">
        <v>20.8</v>
      </c>
      <c r="N21" s="161">
        <v>21</v>
      </c>
      <c r="O21" s="161">
        <v>20</v>
      </c>
      <c r="P21" s="161">
        <v>20.2</v>
      </c>
      <c r="Q21" s="161">
        <v>19.4</v>
      </c>
      <c r="R21" s="161">
        <v>19.6</v>
      </c>
      <c r="S21" s="161">
        <v>18.7</v>
      </c>
      <c r="T21" s="161">
        <v>18.1</v>
      </c>
      <c r="U21" s="161">
        <v>17.8</v>
      </c>
      <c r="V21" s="161">
        <v>18</v>
      </c>
      <c r="W21" s="161">
        <v>17.9</v>
      </c>
      <c r="X21" s="161">
        <v>18.1</v>
      </c>
      <c r="Y21" s="161">
        <v>18.2</v>
      </c>
      <c r="Z21" s="167">
        <f t="shared" si="0"/>
        <v>18.9375</v>
      </c>
      <c r="AA21" s="113">
        <v>21.4</v>
      </c>
      <c r="AB21" s="114" t="s">
        <v>229</v>
      </c>
      <c r="AC21" s="1">
        <v>19</v>
      </c>
      <c r="AD21" s="113">
        <v>17</v>
      </c>
      <c r="AE21" s="202" t="s">
        <v>291</v>
      </c>
    </row>
    <row r="22" spans="1:31" ht="11.25" customHeight="1">
      <c r="A22" s="176">
        <v>20</v>
      </c>
      <c r="B22" s="162">
        <v>18.1</v>
      </c>
      <c r="C22" s="162">
        <v>17.5</v>
      </c>
      <c r="D22" s="162">
        <v>17.3</v>
      </c>
      <c r="E22" s="162">
        <v>17.5</v>
      </c>
      <c r="F22" s="162">
        <v>17.7</v>
      </c>
      <c r="G22" s="162">
        <v>17.6</v>
      </c>
      <c r="H22" s="162">
        <v>18.3</v>
      </c>
      <c r="I22" s="162">
        <v>19.8</v>
      </c>
      <c r="J22" s="162">
        <v>20</v>
      </c>
      <c r="K22" s="162">
        <v>19.9</v>
      </c>
      <c r="L22" s="162">
        <v>20.4</v>
      </c>
      <c r="M22" s="162">
        <v>19.6</v>
      </c>
      <c r="N22" s="162">
        <v>19.7</v>
      </c>
      <c r="O22" s="162">
        <v>20.2</v>
      </c>
      <c r="P22" s="162">
        <v>19.3</v>
      </c>
      <c r="Q22" s="162">
        <v>19.1</v>
      </c>
      <c r="R22" s="162">
        <v>19.3</v>
      </c>
      <c r="S22" s="162">
        <v>18.7</v>
      </c>
      <c r="T22" s="162">
        <v>19.1</v>
      </c>
      <c r="U22" s="162">
        <v>18.8</v>
      </c>
      <c r="V22" s="162">
        <v>19.2</v>
      </c>
      <c r="W22" s="162">
        <v>18.7</v>
      </c>
      <c r="X22" s="162">
        <v>18.3</v>
      </c>
      <c r="Y22" s="162">
        <v>18.1</v>
      </c>
      <c r="Z22" s="177">
        <f t="shared" si="0"/>
        <v>18.841666666666672</v>
      </c>
      <c r="AA22" s="119">
        <v>21.2</v>
      </c>
      <c r="AB22" s="163" t="s">
        <v>60</v>
      </c>
      <c r="AC22" s="164">
        <v>20</v>
      </c>
      <c r="AD22" s="119">
        <v>17.1</v>
      </c>
      <c r="AE22" s="203" t="s">
        <v>292</v>
      </c>
    </row>
    <row r="23" spans="1:31" ht="11.25" customHeight="1">
      <c r="A23" s="168">
        <v>21</v>
      </c>
      <c r="B23" s="161">
        <v>18.4</v>
      </c>
      <c r="C23" s="161">
        <v>18.4</v>
      </c>
      <c r="D23" s="161">
        <v>18.2</v>
      </c>
      <c r="E23" s="161">
        <v>18</v>
      </c>
      <c r="F23" s="161">
        <v>17.7</v>
      </c>
      <c r="G23" s="161">
        <v>17.7</v>
      </c>
      <c r="H23" s="161">
        <v>17.6</v>
      </c>
      <c r="I23" s="161">
        <v>17.7</v>
      </c>
      <c r="J23" s="161">
        <v>17.4</v>
      </c>
      <c r="K23" s="161">
        <v>17.2</v>
      </c>
      <c r="L23" s="161">
        <v>17.2</v>
      </c>
      <c r="M23" s="161">
        <v>17.2</v>
      </c>
      <c r="N23" s="161">
        <v>17.4</v>
      </c>
      <c r="O23" s="161">
        <v>17.5</v>
      </c>
      <c r="P23" s="161">
        <v>18.4</v>
      </c>
      <c r="Q23" s="161">
        <v>18.5</v>
      </c>
      <c r="R23" s="161">
        <v>18.9</v>
      </c>
      <c r="S23" s="161">
        <v>17.8</v>
      </c>
      <c r="T23" s="161">
        <v>16.4</v>
      </c>
      <c r="U23" s="161">
        <v>15.5</v>
      </c>
      <c r="V23" s="161">
        <v>14.4</v>
      </c>
      <c r="W23" s="161">
        <v>14.2</v>
      </c>
      <c r="X23" s="161">
        <v>14.5</v>
      </c>
      <c r="Y23" s="161">
        <v>13.8</v>
      </c>
      <c r="Z23" s="167">
        <f t="shared" si="0"/>
        <v>17.08333333333333</v>
      </c>
      <c r="AA23" s="113">
        <v>19</v>
      </c>
      <c r="AB23" s="114" t="s">
        <v>267</v>
      </c>
      <c r="AC23" s="1">
        <v>21</v>
      </c>
      <c r="AD23" s="113">
        <v>13.8</v>
      </c>
      <c r="AE23" s="202" t="s">
        <v>114</v>
      </c>
    </row>
    <row r="24" spans="1:31" ht="11.25" customHeight="1">
      <c r="A24" s="168">
        <v>22</v>
      </c>
      <c r="B24" s="161">
        <v>13.2</v>
      </c>
      <c r="C24" s="161">
        <v>12.8</v>
      </c>
      <c r="D24" s="161">
        <v>12.5</v>
      </c>
      <c r="E24" s="161">
        <v>13.6</v>
      </c>
      <c r="F24" s="161">
        <v>13.2</v>
      </c>
      <c r="G24" s="161">
        <v>14.6</v>
      </c>
      <c r="H24" s="161">
        <v>16.5</v>
      </c>
      <c r="I24" s="161">
        <v>18.1</v>
      </c>
      <c r="J24" s="161">
        <v>18.5</v>
      </c>
      <c r="K24" s="161">
        <v>19.3</v>
      </c>
      <c r="L24" s="161">
        <v>17.5</v>
      </c>
      <c r="M24" s="161">
        <v>17.8</v>
      </c>
      <c r="N24" s="161">
        <v>18.3</v>
      </c>
      <c r="O24" s="161">
        <v>17.3</v>
      </c>
      <c r="P24" s="161">
        <v>18.3</v>
      </c>
      <c r="Q24" s="161">
        <v>19.1</v>
      </c>
      <c r="R24" s="161">
        <v>18.3</v>
      </c>
      <c r="S24" s="161">
        <v>17.1</v>
      </c>
      <c r="T24" s="161">
        <v>15.4</v>
      </c>
      <c r="U24" s="161">
        <v>15.2</v>
      </c>
      <c r="V24" s="161">
        <v>15.1</v>
      </c>
      <c r="W24" s="161">
        <v>15</v>
      </c>
      <c r="X24" s="161">
        <v>14.3</v>
      </c>
      <c r="Y24" s="161">
        <v>13.9</v>
      </c>
      <c r="Z24" s="167">
        <f t="shared" si="0"/>
        <v>16.037500000000005</v>
      </c>
      <c r="AA24" s="113">
        <v>19.6</v>
      </c>
      <c r="AB24" s="114" t="s">
        <v>268</v>
      </c>
      <c r="AC24" s="1">
        <v>22</v>
      </c>
      <c r="AD24" s="113">
        <v>12.4</v>
      </c>
      <c r="AE24" s="202" t="s">
        <v>293</v>
      </c>
    </row>
    <row r="25" spans="1:31" ht="11.25" customHeight="1">
      <c r="A25" s="168">
        <v>23</v>
      </c>
      <c r="B25" s="161">
        <v>13.7</v>
      </c>
      <c r="C25" s="161">
        <v>13.5</v>
      </c>
      <c r="D25" s="161">
        <v>14.8</v>
      </c>
      <c r="E25" s="161">
        <v>14.5</v>
      </c>
      <c r="F25" s="161">
        <v>13.4</v>
      </c>
      <c r="G25" s="161">
        <v>14.4</v>
      </c>
      <c r="H25" s="161">
        <v>16.6</v>
      </c>
      <c r="I25" s="161">
        <v>18.5</v>
      </c>
      <c r="J25" s="161">
        <v>19.9</v>
      </c>
      <c r="K25" s="161">
        <v>21.1</v>
      </c>
      <c r="L25" s="161">
        <v>22.3</v>
      </c>
      <c r="M25" s="161">
        <v>22.5</v>
      </c>
      <c r="N25" s="161">
        <v>21.8</v>
      </c>
      <c r="O25" s="161">
        <v>21.5</v>
      </c>
      <c r="P25" s="161">
        <v>20.9</v>
      </c>
      <c r="Q25" s="161">
        <v>20.5</v>
      </c>
      <c r="R25" s="161">
        <v>20.5</v>
      </c>
      <c r="S25" s="161">
        <v>19.9</v>
      </c>
      <c r="T25" s="161">
        <v>17.1</v>
      </c>
      <c r="U25" s="161">
        <v>15.8</v>
      </c>
      <c r="V25" s="161">
        <v>15.5</v>
      </c>
      <c r="W25" s="161">
        <v>15.3</v>
      </c>
      <c r="X25" s="161">
        <v>15.7</v>
      </c>
      <c r="Y25" s="161">
        <v>15.3</v>
      </c>
      <c r="Z25" s="167">
        <f t="shared" si="0"/>
        <v>17.708333333333336</v>
      </c>
      <c r="AA25" s="113">
        <v>23</v>
      </c>
      <c r="AB25" s="114" t="s">
        <v>71</v>
      </c>
      <c r="AC25" s="1">
        <v>23</v>
      </c>
      <c r="AD25" s="113">
        <v>13.2</v>
      </c>
      <c r="AE25" s="202" t="s">
        <v>294</v>
      </c>
    </row>
    <row r="26" spans="1:31" ht="11.25" customHeight="1">
      <c r="A26" s="168">
        <v>24</v>
      </c>
      <c r="B26" s="161">
        <v>16.4</v>
      </c>
      <c r="C26" s="161">
        <v>14.3</v>
      </c>
      <c r="D26" s="161">
        <v>13.9</v>
      </c>
      <c r="E26" s="161">
        <v>14.3</v>
      </c>
      <c r="F26" s="161">
        <v>14.8</v>
      </c>
      <c r="G26" s="161">
        <v>17.9</v>
      </c>
      <c r="H26" s="161">
        <v>21.8</v>
      </c>
      <c r="I26" s="161">
        <v>20.8</v>
      </c>
      <c r="J26" s="161">
        <v>23.7</v>
      </c>
      <c r="K26" s="161">
        <v>23.3</v>
      </c>
      <c r="L26" s="161">
        <v>25.1</v>
      </c>
      <c r="M26" s="161">
        <v>25</v>
      </c>
      <c r="N26" s="161">
        <v>24.8</v>
      </c>
      <c r="O26" s="161">
        <v>24.3</v>
      </c>
      <c r="P26" s="161">
        <v>23.7</v>
      </c>
      <c r="Q26" s="161">
        <v>23.9</v>
      </c>
      <c r="R26" s="161">
        <v>23.4</v>
      </c>
      <c r="S26" s="161">
        <v>22.4</v>
      </c>
      <c r="T26" s="161">
        <v>20.2</v>
      </c>
      <c r="U26" s="161">
        <v>19.8</v>
      </c>
      <c r="V26" s="161">
        <v>19.2</v>
      </c>
      <c r="W26" s="161">
        <v>19.1</v>
      </c>
      <c r="X26" s="161">
        <v>18.2</v>
      </c>
      <c r="Y26" s="161">
        <v>17.7</v>
      </c>
      <c r="Z26" s="167">
        <f t="shared" si="0"/>
        <v>20.33333333333333</v>
      </c>
      <c r="AA26" s="113">
        <v>25.5</v>
      </c>
      <c r="AB26" s="114" t="s">
        <v>262</v>
      </c>
      <c r="AC26" s="1">
        <v>24</v>
      </c>
      <c r="AD26" s="113">
        <v>13.8</v>
      </c>
      <c r="AE26" s="202" t="s">
        <v>110</v>
      </c>
    </row>
    <row r="27" spans="1:31" ht="11.25" customHeight="1">
      <c r="A27" s="168">
        <v>25</v>
      </c>
      <c r="B27" s="161">
        <v>16.9</v>
      </c>
      <c r="C27" s="161">
        <v>16.4</v>
      </c>
      <c r="D27" s="161">
        <v>16</v>
      </c>
      <c r="E27" s="161">
        <v>15.8</v>
      </c>
      <c r="F27" s="161">
        <v>15.7</v>
      </c>
      <c r="G27" s="161">
        <v>18.8</v>
      </c>
      <c r="H27" s="161">
        <v>21.6</v>
      </c>
      <c r="I27" s="161">
        <v>22.9</v>
      </c>
      <c r="J27" s="161">
        <v>24.1</v>
      </c>
      <c r="K27" s="161">
        <v>23.9</v>
      </c>
      <c r="L27" s="161">
        <v>24</v>
      </c>
      <c r="M27" s="161">
        <v>25.1</v>
      </c>
      <c r="N27" s="161">
        <v>25.6</v>
      </c>
      <c r="O27" s="161">
        <v>26.1</v>
      </c>
      <c r="P27" s="161">
        <v>26.2</v>
      </c>
      <c r="Q27" s="161">
        <v>25.2</v>
      </c>
      <c r="R27" s="161">
        <v>23.5</v>
      </c>
      <c r="S27" s="161">
        <v>24</v>
      </c>
      <c r="T27" s="161">
        <v>22.3</v>
      </c>
      <c r="U27" s="161">
        <v>21</v>
      </c>
      <c r="V27" s="161">
        <v>20.7</v>
      </c>
      <c r="W27" s="161">
        <v>20.8</v>
      </c>
      <c r="X27" s="161">
        <v>20.6</v>
      </c>
      <c r="Y27" s="161">
        <v>20.3</v>
      </c>
      <c r="Z27" s="167">
        <f t="shared" si="0"/>
        <v>21.5625</v>
      </c>
      <c r="AA27" s="113">
        <v>27.4</v>
      </c>
      <c r="AB27" s="114" t="s">
        <v>269</v>
      </c>
      <c r="AC27" s="1">
        <v>25</v>
      </c>
      <c r="AD27" s="113">
        <v>15.2</v>
      </c>
      <c r="AE27" s="202" t="s">
        <v>280</v>
      </c>
    </row>
    <row r="28" spans="1:31" ht="11.25" customHeight="1">
      <c r="A28" s="168">
        <v>26</v>
      </c>
      <c r="B28" s="161">
        <v>19.3</v>
      </c>
      <c r="C28" s="161">
        <v>19.5</v>
      </c>
      <c r="D28" s="161">
        <v>18.7</v>
      </c>
      <c r="E28" s="161">
        <v>18.7</v>
      </c>
      <c r="F28" s="161">
        <v>20</v>
      </c>
      <c r="G28" s="161">
        <v>21.4</v>
      </c>
      <c r="H28" s="161">
        <v>24.6</v>
      </c>
      <c r="I28" s="161">
        <v>24.7</v>
      </c>
      <c r="J28" s="161">
        <v>26.5</v>
      </c>
      <c r="K28" s="161">
        <v>26.6</v>
      </c>
      <c r="L28" s="161">
        <v>26.3</v>
      </c>
      <c r="M28" s="161">
        <v>26.5</v>
      </c>
      <c r="N28" s="161">
        <v>26.8</v>
      </c>
      <c r="O28" s="161">
        <v>26.1</v>
      </c>
      <c r="P28" s="161">
        <v>26.9</v>
      </c>
      <c r="Q28" s="161">
        <v>28.3</v>
      </c>
      <c r="R28" s="161">
        <v>28.1</v>
      </c>
      <c r="S28" s="161">
        <v>26.6</v>
      </c>
      <c r="T28" s="161">
        <v>22.7</v>
      </c>
      <c r="U28" s="161">
        <v>22.4</v>
      </c>
      <c r="V28" s="161">
        <v>22</v>
      </c>
      <c r="W28" s="161">
        <v>21.4</v>
      </c>
      <c r="X28" s="161">
        <v>20.5</v>
      </c>
      <c r="Y28" s="161">
        <v>20.4</v>
      </c>
      <c r="Z28" s="167">
        <f t="shared" si="0"/>
        <v>23.541666666666668</v>
      </c>
      <c r="AA28" s="113">
        <v>28.3</v>
      </c>
      <c r="AB28" s="114" t="s">
        <v>270</v>
      </c>
      <c r="AC28" s="1">
        <v>26</v>
      </c>
      <c r="AD28" s="113">
        <v>18.2</v>
      </c>
      <c r="AE28" s="202" t="s">
        <v>155</v>
      </c>
    </row>
    <row r="29" spans="1:31" ht="11.25" customHeight="1">
      <c r="A29" s="168">
        <v>27</v>
      </c>
      <c r="B29" s="161">
        <v>19.9</v>
      </c>
      <c r="C29" s="161">
        <v>20</v>
      </c>
      <c r="D29" s="161">
        <v>19.6</v>
      </c>
      <c r="E29" s="161">
        <v>18.7</v>
      </c>
      <c r="F29" s="161">
        <v>18.7</v>
      </c>
      <c r="G29" s="161">
        <v>21.7</v>
      </c>
      <c r="H29" s="161">
        <v>24.2</v>
      </c>
      <c r="I29" s="161">
        <v>26.7</v>
      </c>
      <c r="J29" s="161">
        <v>25.6</v>
      </c>
      <c r="K29" s="161">
        <v>27.1</v>
      </c>
      <c r="L29" s="161">
        <v>28.4</v>
      </c>
      <c r="M29" s="161">
        <v>24.8</v>
      </c>
      <c r="N29" s="161">
        <v>25.7</v>
      </c>
      <c r="O29" s="161">
        <v>25.6</v>
      </c>
      <c r="P29" s="161">
        <v>26.6</v>
      </c>
      <c r="Q29" s="161">
        <v>26.6</v>
      </c>
      <c r="R29" s="161">
        <v>27.3</v>
      </c>
      <c r="S29" s="161">
        <v>25</v>
      </c>
      <c r="T29" s="161">
        <v>21.9</v>
      </c>
      <c r="U29" s="161">
        <v>21.3</v>
      </c>
      <c r="V29" s="161">
        <v>21</v>
      </c>
      <c r="W29" s="161">
        <v>20.2</v>
      </c>
      <c r="X29" s="161">
        <v>19.6</v>
      </c>
      <c r="Y29" s="161">
        <v>19.5</v>
      </c>
      <c r="Z29" s="167">
        <f t="shared" si="0"/>
        <v>23.15416666666667</v>
      </c>
      <c r="AA29" s="113">
        <v>29.1</v>
      </c>
      <c r="AB29" s="114" t="s">
        <v>271</v>
      </c>
      <c r="AC29" s="1">
        <v>27</v>
      </c>
      <c r="AD29" s="113">
        <v>18</v>
      </c>
      <c r="AE29" s="202" t="s">
        <v>280</v>
      </c>
    </row>
    <row r="30" spans="1:31" ht="11.25" customHeight="1">
      <c r="A30" s="168">
        <v>28</v>
      </c>
      <c r="B30" s="161">
        <v>18.5</v>
      </c>
      <c r="C30" s="161">
        <v>19.6</v>
      </c>
      <c r="D30" s="161">
        <v>20.3</v>
      </c>
      <c r="E30" s="161">
        <v>21.6</v>
      </c>
      <c r="F30" s="161">
        <v>21.4</v>
      </c>
      <c r="G30" s="161">
        <v>22.4</v>
      </c>
      <c r="H30" s="161">
        <v>23.1</v>
      </c>
      <c r="I30" s="161">
        <v>24.7</v>
      </c>
      <c r="J30" s="161">
        <v>26.3</v>
      </c>
      <c r="K30" s="161">
        <v>26.2</v>
      </c>
      <c r="L30" s="161">
        <v>26.9</v>
      </c>
      <c r="M30" s="161">
        <v>27.4</v>
      </c>
      <c r="N30" s="161">
        <v>26.9</v>
      </c>
      <c r="O30" s="161">
        <v>26.6</v>
      </c>
      <c r="P30" s="161">
        <v>26.7</v>
      </c>
      <c r="Q30" s="161">
        <v>26.2</v>
      </c>
      <c r="R30" s="161">
        <v>25.1</v>
      </c>
      <c r="S30" s="161">
        <v>24.2</v>
      </c>
      <c r="T30" s="161">
        <v>23.7</v>
      </c>
      <c r="U30" s="161">
        <v>22.9</v>
      </c>
      <c r="V30" s="161">
        <v>22.6</v>
      </c>
      <c r="W30" s="161">
        <v>22.2</v>
      </c>
      <c r="X30" s="161">
        <v>20.9</v>
      </c>
      <c r="Y30" s="161">
        <v>21.3</v>
      </c>
      <c r="Z30" s="167">
        <f t="shared" si="0"/>
        <v>23.654166666666665</v>
      </c>
      <c r="AA30" s="113">
        <v>28.6</v>
      </c>
      <c r="AB30" s="114" t="s">
        <v>272</v>
      </c>
      <c r="AC30" s="1">
        <v>28</v>
      </c>
      <c r="AD30" s="113">
        <v>18.3</v>
      </c>
      <c r="AE30" s="202" t="s">
        <v>295</v>
      </c>
    </row>
    <row r="31" spans="1:31" ht="11.25" customHeight="1">
      <c r="A31" s="168">
        <v>29</v>
      </c>
      <c r="B31" s="161">
        <v>20.8</v>
      </c>
      <c r="C31" s="161">
        <v>20.4</v>
      </c>
      <c r="D31" s="161">
        <v>20.3</v>
      </c>
      <c r="E31" s="161">
        <v>20.2</v>
      </c>
      <c r="F31" s="161">
        <v>19.2</v>
      </c>
      <c r="G31" s="161">
        <v>18.5</v>
      </c>
      <c r="H31" s="161">
        <v>17.8</v>
      </c>
      <c r="I31" s="161">
        <v>17.4</v>
      </c>
      <c r="J31" s="161">
        <v>17.3</v>
      </c>
      <c r="K31" s="161">
        <v>17.3</v>
      </c>
      <c r="L31" s="161">
        <v>16.3</v>
      </c>
      <c r="M31" s="161">
        <v>17</v>
      </c>
      <c r="N31" s="161">
        <v>16.7</v>
      </c>
      <c r="O31" s="161">
        <v>16.7</v>
      </c>
      <c r="P31" s="161">
        <v>16.2</v>
      </c>
      <c r="Q31" s="161">
        <v>16.6</v>
      </c>
      <c r="R31" s="161">
        <v>16.7</v>
      </c>
      <c r="S31" s="161">
        <v>16.2</v>
      </c>
      <c r="T31" s="161">
        <v>15.7</v>
      </c>
      <c r="U31" s="161">
        <v>15.3</v>
      </c>
      <c r="V31" s="161">
        <v>14.9</v>
      </c>
      <c r="W31" s="161">
        <v>15.2</v>
      </c>
      <c r="X31" s="161">
        <v>15.1</v>
      </c>
      <c r="Y31" s="161">
        <v>14.3</v>
      </c>
      <c r="Z31" s="167">
        <f t="shared" si="0"/>
        <v>17.170833333333334</v>
      </c>
      <c r="AA31" s="113">
        <v>21.2</v>
      </c>
      <c r="AB31" s="114" t="s">
        <v>273</v>
      </c>
      <c r="AC31" s="1">
        <v>29</v>
      </c>
      <c r="AD31" s="113">
        <v>14.3</v>
      </c>
      <c r="AE31" s="202" t="s">
        <v>114</v>
      </c>
    </row>
    <row r="32" spans="1:31" ht="11.25" customHeight="1">
      <c r="A32" s="168">
        <v>30</v>
      </c>
      <c r="B32" s="161">
        <v>13.6</v>
      </c>
      <c r="C32" s="161">
        <v>12.5</v>
      </c>
      <c r="D32" s="161">
        <v>11.7</v>
      </c>
      <c r="E32" s="161">
        <v>11.5</v>
      </c>
      <c r="F32" s="161">
        <v>11.7</v>
      </c>
      <c r="G32" s="161">
        <v>15.5</v>
      </c>
      <c r="H32" s="161">
        <v>18.7</v>
      </c>
      <c r="I32" s="161">
        <v>21.3</v>
      </c>
      <c r="J32" s="161">
        <v>19.6</v>
      </c>
      <c r="K32" s="161">
        <v>22</v>
      </c>
      <c r="L32" s="161">
        <v>22.5</v>
      </c>
      <c r="M32" s="161">
        <v>22.7</v>
      </c>
      <c r="N32" s="161">
        <v>22.4</v>
      </c>
      <c r="O32" s="161">
        <v>21.7</v>
      </c>
      <c r="P32" s="161">
        <v>19.8</v>
      </c>
      <c r="Q32" s="161">
        <v>19.9</v>
      </c>
      <c r="R32" s="161">
        <v>19.3</v>
      </c>
      <c r="S32" s="161">
        <v>19.1</v>
      </c>
      <c r="T32" s="161">
        <v>19.3</v>
      </c>
      <c r="U32" s="161">
        <v>18.4</v>
      </c>
      <c r="V32" s="161">
        <v>18.9</v>
      </c>
      <c r="W32" s="161">
        <v>19.2</v>
      </c>
      <c r="X32" s="161">
        <v>19</v>
      </c>
      <c r="Y32" s="161">
        <v>18.8</v>
      </c>
      <c r="Z32" s="167">
        <f t="shared" si="0"/>
        <v>18.29583333333333</v>
      </c>
      <c r="AA32" s="113">
        <v>23.4</v>
      </c>
      <c r="AB32" s="114" t="s">
        <v>274</v>
      </c>
      <c r="AC32" s="1">
        <v>30</v>
      </c>
      <c r="AD32" s="113">
        <v>11.3</v>
      </c>
      <c r="AE32" s="202" t="s">
        <v>284</v>
      </c>
    </row>
    <row r="33" spans="1:31" ht="11.25" customHeight="1">
      <c r="A33" s="168">
        <v>31</v>
      </c>
      <c r="B33" s="161">
        <v>18.5</v>
      </c>
      <c r="C33" s="161">
        <v>18.7</v>
      </c>
      <c r="D33" s="161">
        <v>18.9</v>
      </c>
      <c r="E33" s="161">
        <v>18.6</v>
      </c>
      <c r="F33" s="161">
        <v>18.5</v>
      </c>
      <c r="G33" s="161">
        <v>19.5</v>
      </c>
      <c r="H33" s="161">
        <v>20</v>
      </c>
      <c r="I33" s="161">
        <v>20.7</v>
      </c>
      <c r="J33" s="161">
        <v>21.7</v>
      </c>
      <c r="K33" s="161">
        <v>20.7</v>
      </c>
      <c r="L33" s="161">
        <v>20</v>
      </c>
      <c r="M33" s="161">
        <v>19.8</v>
      </c>
      <c r="N33" s="161">
        <v>19.9</v>
      </c>
      <c r="O33" s="161">
        <v>20.4</v>
      </c>
      <c r="P33" s="161">
        <v>19.6</v>
      </c>
      <c r="Q33" s="161">
        <v>20.3</v>
      </c>
      <c r="R33" s="161">
        <v>19.8</v>
      </c>
      <c r="S33" s="161">
        <v>19.4</v>
      </c>
      <c r="T33" s="161">
        <v>19.6</v>
      </c>
      <c r="U33" s="161">
        <v>19.4</v>
      </c>
      <c r="V33" s="161">
        <v>19.1</v>
      </c>
      <c r="W33" s="161">
        <v>19.3</v>
      </c>
      <c r="X33" s="161">
        <v>19.2</v>
      </c>
      <c r="Y33" s="161">
        <v>17.9</v>
      </c>
      <c r="Z33" s="167">
        <f t="shared" si="0"/>
        <v>19.5625</v>
      </c>
      <c r="AA33" s="113">
        <v>22</v>
      </c>
      <c r="AB33" s="114" t="s">
        <v>275</v>
      </c>
      <c r="AC33" s="1">
        <v>31</v>
      </c>
      <c r="AD33" s="113">
        <v>17.9</v>
      </c>
      <c r="AE33" s="202" t="s">
        <v>114</v>
      </c>
    </row>
    <row r="34" spans="1:31" ht="15" customHeight="1">
      <c r="A34" s="169" t="s">
        <v>9</v>
      </c>
      <c r="B34" s="170">
        <f aca="true" t="shared" si="1" ref="B34:Q34">AVERAGE(B3:B33)</f>
        <v>15.36774193548387</v>
      </c>
      <c r="C34" s="170">
        <f t="shared" si="1"/>
        <v>15.103225806451611</v>
      </c>
      <c r="D34" s="170">
        <f t="shared" si="1"/>
        <v>14.958064516129031</v>
      </c>
      <c r="E34" s="170">
        <f t="shared" si="1"/>
        <v>14.893548387096773</v>
      </c>
      <c r="F34" s="170">
        <f t="shared" si="1"/>
        <v>14.770967741935479</v>
      </c>
      <c r="G34" s="170">
        <f t="shared" si="1"/>
        <v>16.29354838709677</v>
      </c>
      <c r="H34" s="170">
        <f t="shared" si="1"/>
        <v>17.932258064516137</v>
      </c>
      <c r="I34" s="170">
        <f t="shared" si="1"/>
        <v>18.7</v>
      </c>
      <c r="J34" s="170">
        <f t="shared" si="1"/>
        <v>19.419354838709673</v>
      </c>
      <c r="K34" s="170">
        <f t="shared" si="1"/>
        <v>19.76451612903226</v>
      </c>
      <c r="L34" s="170">
        <f t="shared" si="1"/>
        <v>19.96774193548387</v>
      </c>
      <c r="M34" s="170">
        <f t="shared" si="1"/>
        <v>20.164516129032254</v>
      </c>
      <c r="N34" s="170">
        <f t="shared" si="1"/>
        <v>20.216129032258067</v>
      </c>
      <c r="O34" s="170">
        <f t="shared" si="1"/>
        <v>19.964516129032262</v>
      </c>
      <c r="P34" s="170">
        <f t="shared" si="1"/>
        <v>19.809677419354838</v>
      </c>
      <c r="Q34" s="170">
        <f t="shared" si="1"/>
        <v>19.651612903225804</v>
      </c>
      <c r="R34" s="170">
        <f>AVERAGE(R3:R33)</f>
        <v>19.34516129032258</v>
      </c>
      <c r="S34" s="170">
        <f aca="true" t="shared" si="2" ref="S34:Y34">AVERAGE(S3:S33)</f>
        <v>18.790322580645164</v>
      </c>
      <c r="T34" s="170">
        <f t="shared" si="2"/>
        <v>17.63225806451613</v>
      </c>
      <c r="U34" s="170">
        <f t="shared" si="2"/>
        <v>16.990322580645163</v>
      </c>
      <c r="V34" s="170">
        <f t="shared" si="2"/>
        <v>16.63548387096774</v>
      </c>
      <c r="W34" s="170">
        <f t="shared" si="2"/>
        <v>16.43548387096774</v>
      </c>
      <c r="X34" s="170">
        <f t="shared" si="2"/>
        <v>16.096774193548388</v>
      </c>
      <c r="Y34" s="170">
        <f t="shared" si="2"/>
        <v>15.8</v>
      </c>
      <c r="Z34" s="170">
        <f>AVERAGE(B3:Y33)</f>
        <v>17.695967741935473</v>
      </c>
      <c r="AA34" s="171">
        <f>(AVERAGE(最高))</f>
        <v>21.74516129032258</v>
      </c>
      <c r="AB34" s="172"/>
      <c r="AC34" s="173"/>
      <c r="AD34" s="171">
        <f>(AVERAGE(最低))</f>
        <v>13.564516129032258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5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29.1</v>
      </c>
      <c r="C46" s="233">
        <v>27</v>
      </c>
      <c r="D46" s="236" t="s">
        <v>271</v>
      </c>
      <c r="E46" s="151"/>
      <c r="F46" s="118"/>
      <c r="G46" s="119">
        <f>MIN(最低)</f>
        <v>7.5</v>
      </c>
      <c r="H46" s="233">
        <v>7</v>
      </c>
      <c r="I46" s="239" t="s">
        <v>281</v>
      </c>
    </row>
    <row r="47" spans="1:9" ht="11.25" customHeight="1">
      <c r="A47" s="120"/>
      <c r="B47" s="235"/>
      <c r="C47" s="233"/>
      <c r="D47" s="236"/>
      <c r="E47" s="151"/>
      <c r="F47" s="120"/>
      <c r="G47" s="235"/>
      <c r="H47" s="233">
        <v>8</v>
      </c>
      <c r="I47" s="239" t="s">
        <v>282</v>
      </c>
    </row>
    <row r="48" spans="1:9" ht="11.25" customHeight="1">
      <c r="A48" s="122"/>
      <c r="B48" s="123"/>
      <c r="C48" s="231"/>
      <c r="D48" s="232"/>
      <c r="E48" s="151"/>
      <c r="F48" s="122"/>
      <c r="G48" s="123"/>
      <c r="H48" s="231"/>
      <c r="I48" s="2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6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16.7</v>
      </c>
      <c r="C3" s="214">
        <v>15.8</v>
      </c>
      <c r="D3" s="214">
        <v>15.6</v>
      </c>
      <c r="E3" s="214">
        <v>15.7</v>
      </c>
      <c r="F3" s="214">
        <v>15.5</v>
      </c>
      <c r="G3" s="214">
        <v>16.9</v>
      </c>
      <c r="H3" s="214">
        <v>19.7</v>
      </c>
      <c r="I3" s="214">
        <v>22</v>
      </c>
      <c r="J3" s="214">
        <v>21.6</v>
      </c>
      <c r="K3" s="214">
        <v>21.6</v>
      </c>
      <c r="L3" s="214">
        <v>21.2</v>
      </c>
      <c r="M3" s="214">
        <v>21.7</v>
      </c>
      <c r="N3" s="214">
        <v>21.5</v>
      </c>
      <c r="O3" s="214">
        <v>21.3</v>
      </c>
      <c r="P3" s="214">
        <v>21.4</v>
      </c>
      <c r="Q3" s="214">
        <v>20.9</v>
      </c>
      <c r="R3" s="214">
        <v>21</v>
      </c>
      <c r="S3" s="214">
        <v>20.6</v>
      </c>
      <c r="T3" s="214">
        <v>20.3</v>
      </c>
      <c r="U3" s="214">
        <v>18.9</v>
      </c>
      <c r="V3" s="214">
        <v>18.4</v>
      </c>
      <c r="W3" s="214">
        <v>18.2</v>
      </c>
      <c r="X3" s="214">
        <v>17.9</v>
      </c>
      <c r="Y3" s="214">
        <v>17.9</v>
      </c>
      <c r="Z3" s="167">
        <f aca="true" t="shared" si="0" ref="Z3:Z32">AVERAGE(B3:Y3)</f>
        <v>19.262499999999992</v>
      </c>
      <c r="AA3" s="225">
        <v>23</v>
      </c>
      <c r="AB3" s="226" t="s">
        <v>296</v>
      </c>
      <c r="AC3" s="1">
        <v>1</v>
      </c>
      <c r="AD3" s="218">
        <v>15.4</v>
      </c>
      <c r="AE3" s="221" t="s">
        <v>320</v>
      </c>
    </row>
    <row r="4" spans="1:31" ht="11.25" customHeight="1">
      <c r="A4" s="168">
        <v>2</v>
      </c>
      <c r="B4" s="214">
        <v>17.8</v>
      </c>
      <c r="C4" s="214">
        <v>17.9</v>
      </c>
      <c r="D4" s="214">
        <v>18</v>
      </c>
      <c r="E4" s="214">
        <v>17.9</v>
      </c>
      <c r="F4" s="214">
        <v>18.1</v>
      </c>
      <c r="G4" s="214">
        <v>19.3</v>
      </c>
      <c r="H4" s="214">
        <v>21.2</v>
      </c>
      <c r="I4" s="214">
        <v>22.1</v>
      </c>
      <c r="J4" s="214">
        <v>22.8</v>
      </c>
      <c r="K4" s="214">
        <v>22.6</v>
      </c>
      <c r="L4" s="214">
        <v>22.6</v>
      </c>
      <c r="M4" s="214">
        <v>22.8</v>
      </c>
      <c r="N4" s="214">
        <v>23.6</v>
      </c>
      <c r="O4" s="214">
        <v>22.5</v>
      </c>
      <c r="P4" s="214">
        <v>21.1</v>
      </c>
      <c r="Q4" s="214">
        <v>21.9</v>
      </c>
      <c r="R4" s="214">
        <v>22</v>
      </c>
      <c r="S4" s="215">
        <v>21.8</v>
      </c>
      <c r="T4" s="214">
        <v>20.8</v>
      </c>
      <c r="U4" s="214">
        <v>19.9</v>
      </c>
      <c r="V4" s="214">
        <v>19.6</v>
      </c>
      <c r="W4" s="214">
        <v>19.1</v>
      </c>
      <c r="X4" s="214">
        <v>18.8</v>
      </c>
      <c r="Y4" s="214">
        <v>19.1</v>
      </c>
      <c r="Z4" s="167">
        <f t="shared" si="0"/>
        <v>20.55416666666667</v>
      </c>
      <c r="AA4" s="225">
        <v>23.8</v>
      </c>
      <c r="AB4" s="226" t="s">
        <v>297</v>
      </c>
      <c r="AC4" s="1">
        <v>2</v>
      </c>
      <c r="AD4" s="218">
        <v>17.7</v>
      </c>
      <c r="AE4" s="221" t="s">
        <v>321</v>
      </c>
    </row>
    <row r="5" spans="1:31" ht="11.25" customHeight="1">
      <c r="A5" s="168">
        <v>3</v>
      </c>
      <c r="B5" s="214">
        <v>19.6</v>
      </c>
      <c r="C5" s="214">
        <v>19.9</v>
      </c>
      <c r="D5" s="214">
        <v>20.2</v>
      </c>
      <c r="E5" s="214">
        <v>20.2</v>
      </c>
      <c r="F5" s="214">
        <v>19.6</v>
      </c>
      <c r="G5" s="214">
        <v>19.9</v>
      </c>
      <c r="H5" s="214">
        <v>20</v>
      </c>
      <c r="I5" s="214">
        <v>20.9</v>
      </c>
      <c r="J5" s="214">
        <v>20.2</v>
      </c>
      <c r="K5" s="214">
        <v>20.2</v>
      </c>
      <c r="L5" s="214">
        <v>22.6</v>
      </c>
      <c r="M5" s="214">
        <v>23.3</v>
      </c>
      <c r="N5" s="214">
        <v>22.5</v>
      </c>
      <c r="O5" s="214">
        <v>23.4</v>
      </c>
      <c r="P5" s="214">
        <v>21.8</v>
      </c>
      <c r="Q5" s="214">
        <v>21.8</v>
      </c>
      <c r="R5" s="214">
        <v>21.7</v>
      </c>
      <c r="S5" s="214">
        <v>21.1</v>
      </c>
      <c r="T5" s="214">
        <v>20.4</v>
      </c>
      <c r="U5" s="214">
        <v>19.5</v>
      </c>
      <c r="V5" s="214">
        <v>18.5</v>
      </c>
      <c r="W5" s="214">
        <v>17.8</v>
      </c>
      <c r="X5" s="214">
        <v>17.7</v>
      </c>
      <c r="Y5" s="214">
        <v>17.4</v>
      </c>
      <c r="Z5" s="167">
        <f t="shared" si="0"/>
        <v>20.425</v>
      </c>
      <c r="AA5" s="225">
        <v>25.1</v>
      </c>
      <c r="AB5" s="226" t="s">
        <v>298</v>
      </c>
      <c r="AC5" s="1">
        <v>3</v>
      </c>
      <c r="AD5" s="218">
        <v>17.4</v>
      </c>
      <c r="AE5" s="221" t="s">
        <v>114</v>
      </c>
    </row>
    <row r="6" spans="1:31" ht="11.25" customHeight="1">
      <c r="A6" s="168">
        <v>4</v>
      </c>
      <c r="B6" s="214">
        <v>17.2</v>
      </c>
      <c r="C6" s="214">
        <v>17</v>
      </c>
      <c r="D6" s="214">
        <v>16.9</v>
      </c>
      <c r="E6" s="214">
        <v>17</v>
      </c>
      <c r="F6" s="214">
        <v>18.1</v>
      </c>
      <c r="G6" s="214">
        <v>19.7</v>
      </c>
      <c r="H6" s="214">
        <v>20.5</v>
      </c>
      <c r="I6" s="214">
        <v>21.9</v>
      </c>
      <c r="J6" s="214">
        <v>22.5</v>
      </c>
      <c r="K6" s="214">
        <v>22.8</v>
      </c>
      <c r="L6" s="214">
        <v>22.5</v>
      </c>
      <c r="M6" s="214">
        <v>22.8</v>
      </c>
      <c r="N6" s="214">
        <v>23</v>
      </c>
      <c r="O6" s="214">
        <v>22.5</v>
      </c>
      <c r="P6" s="214">
        <v>22.4</v>
      </c>
      <c r="Q6" s="214">
        <v>22.7</v>
      </c>
      <c r="R6" s="214">
        <v>21.9</v>
      </c>
      <c r="S6" s="214">
        <v>21.4</v>
      </c>
      <c r="T6" s="214">
        <v>21.3</v>
      </c>
      <c r="U6" s="214">
        <v>21.1</v>
      </c>
      <c r="V6" s="214">
        <v>21</v>
      </c>
      <c r="W6" s="214">
        <v>20.8</v>
      </c>
      <c r="X6" s="214">
        <v>20.3</v>
      </c>
      <c r="Y6" s="214">
        <v>20.2</v>
      </c>
      <c r="Z6" s="167">
        <f t="shared" si="0"/>
        <v>20.729166666666664</v>
      </c>
      <c r="AA6" s="225">
        <v>23.7</v>
      </c>
      <c r="AB6" s="226" t="s">
        <v>299</v>
      </c>
      <c r="AC6" s="1">
        <v>4</v>
      </c>
      <c r="AD6" s="218">
        <v>16.6</v>
      </c>
      <c r="AE6" s="221" t="s">
        <v>322</v>
      </c>
    </row>
    <row r="7" spans="1:31" ht="11.25" customHeight="1">
      <c r="A7" s="168">
        <v>5</v>
      </c>
      <c r="B7" s="214">
        <v>20.2</v>
      </c>
      <c r="C7" s="214">
        <v>20.1</v>
      </c>
      <c r="D7" s="214">
        <v>19.8</v>
      </c>
      <c r="E7" s="214">
        <v>19.7</v>
      </c>
      <c r="F7" s="214">
        <v>19.4</v>
      </c>
      <c r="G7" s="214">
        <v>20.4</v>
      </c>
      <c r="H7" s="214">
        <v>21.1</v>
      </c>
      <c r="I7" s="214">
        <v>21.6</v>
      </c>
      <c r="J7" s="214">
        <v>22.1</v>
      </c>
      <c r="K7" s="214">
        <v>22.2</v>
      </c>
      <c r="L7" s="214">
        <v>22.2</v>
      </c>
      <c r="M7" s="214">
        <v>22.3</v>
      </c>
      <c r="N7" s="214">
        <v>22.4</v>
      </c>
      <c r="O7" s="214">
        <v>22.8</v>
      </c>
      <c r="P7" s="214">
        <v>22</v>
      </c>
      <c r="Q7" s="214">
        <v>22.5</v>
      </c>
      <c r="R7" s="214">
        <v>22</v>
      </c>
      <c r="S7" s="214">
        <v>21.6</v>
      </c>
      <c r="T7" s="214">
        <v>21.5</v>
      </c>
      <c r="U7" s="214">
        <v>20.5</v>
      </c>
      <c r="V7" s="214">
        <v>20.6</v>
      </c>
      <c r="W7" s="214">
        <v>19.8</v>
      </c>
      <c r="X7" s="214">
        <v>20.4</v>
      </c>
      <c r="Y7" s="214">
        <v>20.2</v>
      </c>
      <c r="Z7" s="167">
        <f t="shared" si="0"/>
        <v>21.141666666666666</v>
      </c>
      <c r="AA7" s="225">
        <v>23.3</v>
      </c>
      <c r="AB7" s="226" t="s">
        <v>300</v>
      </c>
      <c r="AC7" s="1">
        <v>5</v>
      </c>
      <c r="AD7" s="218">
        <v>19.3</v>
      </c>
      <c r="AE7" s="221" t="s">
        <v>323</v>
      </c>
    </row>
    <row r="8" spans="1:31" ht="11.25" customHeight="1">
      <c r="A8" s="168">
        <v>6</v>
      </c>
      <c r="B8" s="214">
        <v>19.5</v>
      </c>
      <c r="C8" s="214">
        <v>19.7</v>
      </c>
      <c r="D8" s="214">
        <v>19.5</v>
      </c>
      <c r="E8" s="214">
        <v>18.6</v>
      </c>
      <c r="F8" s="214">
        <v>19</v>
      </c>
      <c r="G8" s="214">
        <v>21.1</v>
      </c>
      <c r="H8" s="214">
        <v>22.7</v>
      </c>
      <c r="I8" s="214">
        <v>25.3</v>
      </c>
      <c r="J8" s="214">
        <v>24.7</v>
      </c>
      <c r="K8" s="214">
        <v>26.2</v>
      </c>
      <c r="L8" s="214">
        <v>26.3</v>
      </c>
      <c r="M8" s="214">
        <v>25.8</v>
      </c>
      <c r="N8" s="214">
        <v>23.9</v>
      </c>
      <c r="O8" s="214">
        <v>25.5</v>
      </c>
      <c r="P8" s="214">
        <v>23.9</v>
      </c>
      <c r="Q8" s="214">
        <v>23.6</v>
      </c>
      <c r="R8" s="214">
        <v>22.7</v>
      </c>
      <c r="S8" s="214">
        <v>22.1</v>
      </c>
      <c r="T8" s="214">
        <v>21.5</v>
      </c>
      <c r="U8" s="214">
        <v>20.7</v>
      </c>
      <c r="V8" s="214">
        <v>19.9</v>
      </c>
      <c r="W8" s="214">
        <v>17.6</v>
      </c>
      <c r="X8" s="214">
        <v>17.6</v>
      </c>
      <c r="Y8" s="214">
        <v>17.5</v>
      </c>
      <c r="Z8" s="167">
        <f t="shared" si="0"/>
        <v>21.870833333333334</v>
      </c>
      <c r="AA8" s="225">
        <v>27.3</v>
      </c>
      <c r="AB8" s="226" t="s">
        <v>301</v>
      </c>
      <c r="AC8" s="1">
        <v>6</v>
      </c>
      <c r="AD8" s="218">
        <v>17.4</v>
      </c>
      <c r="AE8" s="221" t="s">
        <v>114</v>
      </c>
    </row>
    <row r="9" spans="1:31" ht="11.25" customHeight="1">
      <c r="A9" s="168">
        <v>7</v>
      </c>
      <c r="B9" s="214">
        <v>17.7</v>
      </c>
      <c r="C9" s="214">
        <v>16.8</v>
      </c>
      <c r="D9" s="214">
        <v>16.6</v>
      </c>
      <c r="E9" s="214">
        <v>17.1</v>
      </c>
      <c r="F9" s="214">
        <v>18.2</v>
      </c>
      <c r="G9" s="214">
        <v>19.2</v>
      </c>
      <c r="H9" s="214">
        <v>19</v>
      </c>
      <c r="I9" s="214">
        <v>18.4</v>
      </c>
      <c r="J9" s="214">
        <v>18.2</v>
      </c>
      <c r="K9" s="214">
        <v>18.4</v>
      </c>
      <c r="L9" s="214">
        <v>20.3</v>
      </c>
      <c r="M9" s="214">
        <v>21.3</v>
      </c>
      <c r="N9" s="214">
        <v>18.5</v>
      </c>
      <c r="O9" s="214">
        <v>19.5</v>
      </c>
      <c r="P9" s="214">
        <v>19.4</v>
      </c>
      <c r="Q9" s="214">
        <v>19.5</v>
      </c>
      <c r="R9" s="214">
        <v>19.3</v>
      </c>
      <c r="S9" s="214">
        <v>19.5</v>
      </c>
      <c r="T9" s="214">
        <v>18.5</v>
      </c>
      <c r="U9" s="214">
        <v>18.2</v>
      </c>
      <c r="V9" s="214">
        <v>18.2</v>
      </c>
      <c r="W9" s="214">
        <v>18.4</v>
      </c>
      <c r="X9" s="214">
        <v>18.5</v>
      </c>
      <c r="Y9" s="214">
        <v>18.7</v>
      </c>
      <c r="Z9" s="167">
        <f t="shared" si="0"/>
        <v>18.641666666666666</v>
      </c>
      <c r="AA9" s="225">
        <v>21.4</v>
      </c>
      <c r="AB9" s="226" t="s">
        <v>302</v>
      </c>
      <c r="AC9" s="1">
        <v>7</v>
      </c>
      <c r="AD9" s="218">
        <v>16.5</v>
      </c>
      <c r="AE9" s="221" t="s">
        <v>324</v>
      </c>
    </row>
    <row r="10" spans="1:31" ht="11.25" customHeight="1">
      <c r="A10" s="168">
        <v>8</v>
      </c>
      <c r="B10" s="214">
        <v>18.9</v>
      </c>
      <c r="C10" s="214">
        <v>18.5</v>
      </c>
      <c r="D10" s="214">
        <v>18.7</v>
      </c>
      <c r="E10" s="214">
        <v>19</v>
      </c>
      <c r="F10" s="214">
        <v>19.1</v>
      </c>
      <c r="G10" s="214">
        <v>19.6</v>
      </c>
      <c r="H10" s="214">
        <v>19.9</v>
      </c>
      <c r="I10" s="214">
        <v>20.9</v>
      </c>
      <c r="J10" s="214">
        <v>18.3</v>
      </c>
      <c r="K10" s="214">
        <v>19.8</v>
      </c>
      <c r="L10" s="214">
        <v>20.1</v>
      </c>
      <c r="M10" s="214">
        <v>19.8</v>
      </c>
      <c r="N10" s="214">
        <v>19.2</v>
      </c>
      <c r="O10" s="214">
        <v>18.3</v>
      </c>
      <c r="P10" s="214">
        <v>18.4</v>
      </c>
      <c r="Q10" s="214">
        <v>18.8</v>
      </c>
      <c r="R10" s="214">
        <v>17.9</v>
      </c>
      <c r="S10" s="214">
        <v>18.1</v>
      </c>
      <c r="T10" s="214">
        <v>17.9</v>
      </c>
      <c r="U10" s="214">
        <v>16.3</v>
      </c>
      <c r="V10" s="214">
        <v>16</v>
      </c>
      <c r="W10" s="214">
        <v>16.1</v>
      </c>
      <c r="X10" s="214">
        <v>16.1</v>
      </c>
      <c r="Y10" s="214">
        <v>15.5</v>
      </c>
      <c r="Z10" s="167">
        <f t="shared" si="0"/>
        <v>18.383333333333336</v>
      </c>
      <c r="AA10" s="225">
        <v>21.1</v>
      </c>
      <c r="AB10" s="226" t="s">
        <v>303</v>
      </c>
      <c r="AC10" s="1">
        <v>8</v>
      </c>
      <c r="AD10" s="218">
        <v>15.5</v>
      </c>
      <c r="AE10" s="221" t="s">
        <v>114</v>
      </c>
    </row>
    <row r="11" spans="1:31" ht="11.25" customHeight="1">
      <c r="A11" s="168">
        <v>9</v>
      </c>
      <c r="B11" s="214">
        <v>15.2</v>
      </c>
      <c r="C11" s="214">
        <v>15.2</v>
      </c>
      <c r="D11" s="214">
        <v>15</v>
      </c>
      <c r="E11" s="214">
        <v>15</v>
      </c>
      <c r="F11" s="214">
        <v>15.1</v>
      </c>
      <c r="G11" s="214">
        <v>15.4</v>
      </c>
      <c r="H11" s="214">
        <v>15.5</v>
      </c>
      <c r="I11" s="214">
        <v>15.5</v>
      </c>
      <c r="J11" s="214">
        <v>17</v>
      </c>
      <c r="K11" s="214">
        <v>17.6</v>
      </c>
      <c r="L11" s="214">
        <v>17.8</v>
      </c>
      <c r="M11" s="214">
        <v>17.6</v>
      </c>
      <c r="N11" s="214">
        <v>18.9</v>
      </c>
      <c r="O11" s="214">
        <v>18.6</v>
      </c>
      <c r="P11" s="214">
        <v>17.6</v>
      </c>
      <c r="Q11" s="214">
        <v>16.9</v>
      </c>
      <c r="R11" s="214">
        <v>16.4</v>
      </c>
      <c r="S11" s="214">
        <v>15.8</v>
      </c>
      <c r="T11" s="214">
        <v>15.9</v>
      </c>
      <c r="U11" s="214">
        <v>15.9</v>
      </c>
      <c r="V11" s="214">
        <v>15.1</v>
      </c>
      <c r="W11" s="214">
        <v>15.4</v>
      </c>
      <c r="X11" s="214">
        <v>15.1</v>
      </c>
      <c r="Y11" s="214">
        <v>15.2</v>
      </c>
      <c r="Z11" s="167">
        <f t="shared" si="0"/>
        <v>16.19583333333333</v>
      </c>
      <c r="AA11" s="227">
        <v>19.4</v>
      </c>
      <c r="AB11" s="228" t="s">
        <v>227</v>
      </c>
      <c r="AC11" s="1">
        <v>9</v>
      </c>
      <c r="AD11" s="218">
        <v>14.8</v>
      </c>
      <c r="AE11" s="221" t="s">
        <v>288</v>
      </c>
    </row>
    <row r="12" spans="1:31" ht="11.25" customHeight="1">
      <c r="A12" s="176">
        <v>10</v>
      </c>
      <c r="B12" s="216">
        <v>15.3</v>
      </c>
      <c r="C12" s="216">
        <v>15.3</v>
      </c>
      <c r="D12" s="216">
        <v>15.4</v>
      </c>
      <c r="E12" s="216">
        <v>15.4</v>
      </c>
      <c r="F12" s="216">
        <v>15.5</v>
      </c>
      <c r="G12" s="216">
        <v>15.6</v>
      </c>
      <c r="H12" s="216">
        <v>15.7</v>
      </c>
      <c r="I12" s="216">
        <v>15.9</v>
      </c>
      <c r="J12" s="216">
        <v>16.6</v>
      </c>
      <c r="K12" s="216">
        <v>16.4</v>
      </c>
      <c r="L12" s="216">
        <v>16.3</v>
      </c>
      <c r="M12" s="216">
        <v>16.5</v>
      </c>
      <c r="N12" s="216">
        <v>16.2</v>
      </c>
      <c r="O12" s="216">
        <v>16.2</v>
      </c>
      <c r="P12" s="216">
        <v>16.2</v>
      </c>
      <c r="Q12" s="216">
        <v>15.9</v>
      </c>
      <c r="R12" s="216">
        <v>15.8</v>
      </c>
      <c r="S12" s="216">
        <v>15.8</v>
      </c>
      <c r="T12" s="216">
        <v>15.7</v>
      </c>
      <c r="U12" s="216">
        <v>15.6</v>
      </c>
      <c r="V12" s="216">
        <v>15.7</v>
      </c>
      <c r="W12" s="216">
        <v>15.8</v>
      </c>
      <c r="X12" s="216">
        <v>15.7</v>
      </c>
      <c r="Y12" s="216">
        <v>15.6</v>
      </c>
      <c r="Z12" s="177">
        <f t="shared" si="0"/>
        <v>15.8375</v>
      </c>
      <c r="AA12" s="225">
        <v>16.8</v>
      </c>
      <c r="AB12" s="226" t="s">
        <v>304</v>
      </c>
      <c r="AC12" s="164">
        <v>10</v>
      </c>
      <c r="AD12" s="217">
        <v>15.2</v>
      </c>
      <c r="AE12" s="222" t="s">
        <v>325</v>
      </c>
    </row>
    <row r="13" spans="1:31" ht="11.25" customHeight="1">
      <c r="A13" s="168">
        <v>11</v>
      </c>
      <c r="B13" s="214">
        <v>15.3</v>
      </c>
      <c r="C13" s="214">
        <v>14.8</v>
      </c>
      <c r="D13" s="214">
        <v>14.4</v>
      </c>
      <c r="E13" s="214">
        <v>14.4</v>
      </c>
      <c r="F13" s="214">
        <v>14.4</v>
      </c>
      <c r="G13" s="214">
        <v>14.5</v>
      </c>
      <c r="H13" s="214">
        <v>15.8</v>
      </c>
      <c r="I13" s="214">
        <v>16.6</v>
      </c>
      <c r="J13" s="214">
        <v>19.1</v>
      </c>
      <c r="K13" s="214">
        <v>19.8</v>
      </c>
      <c r="L13" s="214">
        <v>19.7</v>
      </c>
      <c r="M13" s="214">
        <v>19.3</v>
      </c>
      <c r="N13" s="214">
        <v>20.7</v>
      </c>
      <c r="O13" s="214">
        <v>20.3</v>
      </c>
      <c r="P13" s="214">
        <v>20.1</v>
      </c>
      <c r="Q13" s="214">
        <v>20.6</v>
      </c>
      <c r="R13" s="214">
        <v>19.2</v>
      </c>
      <c r="S13" s="214">
        <v>18.2</v>
      </c>
      <c r="T13" s="214">
        <v>17.4</v>
      </c>
      <c r="U13" s="214">
        <v>16.6</v>
      </c>
      <c r="V13" s="214">
        <v>16.2</v>
      </c>
      <c r="W13" s="214">
        <v>15.9</v>
      </c>
      <c r="X13" s="214">
        <v>15.5</v>
      </c>
      <c r="Y13" s="214">
        <v>15.1</v>
      </c>
      <c r="Z13" s="167">
        <f t="shared" si="0"/>
        <v>17.245833333333334</v>
      </c>
      <c r="AA13" s="225">
        <v>21.3</v>
      </c>
      <c r="AB13" s="226" t="s">
        <v>133</v>
      </c>
      <c r="AC13" s="1">
        <v>11</v>
      </c>
      <c r="AD13" s="218">
        <v>14.1</v>
      </c>
      <c r="AE13" s="221" t="s">
        <v>151</v>
      </c>
    </row>
    <row r="14" spans="1:31" ht="11.25" customHeight="1">
      <c r="A14" s="168">
        <v>12</v>
      </c>
      <c r="B14" s="214">
        <v>15.2</v>
      </c>
      <c r="C14" s="214">
        <v>15.1</v>
      </c>
      <c r="D14" s="214">
        <v>15.6</v>
      </c>
      <c r="E14" s="214">
        <v>15.5</v>
      </c>
      <c r="F14" s="214">
        <v>15.3</v>
      </c>
      <c r="G14" s="214">
        <v>15.7</v>
      </c>
      <c r="H14" s="214">
        <v>16.5</v>
      </c>
      <c r="I14" s="214">
        <v>17.5</v>
      </c>
      <c r="J14" s="214">
        <v>18.1</v>
      </c>
      <c r="K14" s="214">
        <v>17.1</v>
      </c>
      <c r="L14" s="214">
        <v>17.1</v>
      </c>
      <c r="M14" s="214">
        <v>17.1</v>
      </c>
      <c r="N14" s="214">
        <v>17.2</v>
      </c>
      <c r="O14" s="214">
        <v>17</v>
      </c>
      <c r="P14" s="214">
        <v>17.6</v>
      </c>
      <c r="Q14" s="214">
        <v>17.2</v>
      </c>
      <c r="R14" s="214">
        <v>17.1</v>
      </c>
      <c r="S14" s="214">
        <v>17</v>
      </c>
      <c r="T14" s="214">
        <v>16.1</v>
      </c>
      <c r="U14" s="214">
        <v>15.8</v>
      </c>
      <c r="V14" s="214">
        <v>15.5</v>
      </c>
      <c r="W14" s="214">
        <v>15.2</v>
      </c>
      <c r="X14" s="214">
        <v>14.8</v>
      </c>
      <c r="Y14" s="214">
        <v>14.9</v>
      </c>
      <c r="Z14" s="167">
        <f t="shared" si="0"/>
        <v>16.3</v>
      </c>
      <c r="AA14" s="225">
        <v>18.5</v>
      </c>
      <c r="AB14" s="226" t="s">
        <v>305</v>
      </c>
      <c r="AC14" s="1">
        <v>12</v>
      </c>
      <c r="AD14" s="218">
        <v>14.5</v>
      </c>
      <c r="AE14" s="221" t="s">
        <v>162</v>
      </c>
    </row>
    <row r="15" spans="1:31" ht="11.25" customHeight="1">
      <c r="A15" s="168">
        <v>13</v>
      </c>
      <c r="B15" s="214">
        <v>14.6</v>
      </c>
      <c r="C15" s="214">
        <v>14</v>
      </c>
      <c r="D15" s="214">
        <v>13.4</v>
      </c>
      <c r="E15" s="214">
        <v>13</v>
      </c>
      <c r="F15" s="214">
        <v>13.8</v>
      </c>
      <c r="G15" s="214">
        <v>16.4</v>
      </c>
      <c r="H15" s="214">
        <v>19.7</v>
      </c>
      <c r="I15" s="214">
        <v>21.1</v>
      </c>
      <c r="J15" s="214">
        <v>21.5</v>
      </c>
      <c r="K15" s="214">
        <v>22.5</v>
      </c>
      <c r="L15" s="214">
        <v>21.4</v>
      </c>
      <c r="M15" s="214">
        <v>21.1</v>
      </c>
      <c r="N15" s="214">
        <v>20.8</v>
      </c>
      <c r="O15" s="214">
        <v>20.8</v>
      </c>
      <c r="P15" s="214">
        <v>21.4</v>
      </c>
      <c r="Q15" s="214">
        <v>21.5</v>
      </c>
      <c r="R15" s="214">
        <v>20.8</v>
      </c>
      <c r="S15" s="214">
        <v>20.2</v>
      </c>
      <c r="T15" s="214">
        <v>20.2</v>
      </c>
      <c r="U15" s="214">
        <v>19.2</v>
      </c>
      <c r="V15" s="214">
        <v>18.4</v>
      </c>
      <c r="W15" s="214">
        <v>19.3</v>
      </c>
      <c r="X15" s="214">
        <v>19.2</v>
      </c>
      <c r="Y15" s="214">
        <v>19.3</v>
      </c>
      <c r="Z15" s="167">
        <f t="shared" si="0"/>
        <v>18.9</v>
      </c>
      <c r="AA15" s="225">
        <v>23</v>
      </c>
      <c r="AB15" s="226" t="s">
        <v>306</v>
      </c>
      <c r="AC15" s="1">
        <v>13</v>
      </c>
      <c r="AD15" s="218">
        <v>12.9</v>
      </c>
      <c r="AE15" s="221" t="s">
        <v>105</v>
      </c>
    </row>
    <row r="16" spans="1:31" ht="11.25" customHeight="1">
      <c r="A16" s="168">
        <v>14</v>
      </c>
      <c r="B16" s="214">
        <v>19</v>
      </c>
      <c r="C16" s="214">
        <v>18.9</v>
      </c>
      <c r="D16" s="214">
        <v>18.7</v>
      </c>
      <c r="E16" s="214">
        <v>18.6</v>
      </c>
      <c r="F16" s="214">
        <v>17.4</v>
      </c>
      <c r="G16" s="214">
        <v>19.6</v>
      </c>
      <c r="H16" s="214">
        <v>20.4</v>
      </c>
      <c r="I16" s="214">
        <v>21</v>
      </c>
      <c r="J16" s="214">
        <v>21.8</v>
      </c>
      <c r="K16" s="214">
        <v>22.4</v>
      </c>
      <c r="L16" s="214">
        <v>22.3</v>
      </c>
      <c r="M16" s="214">
        <v>22.3</v>
      </c>
      <c r="N16" s="214">
        <v>22.1</v>
      </c>
      <c r="O16" s="214">
        <v>22.9</v>
      </c>
      <c r="P16" s="214">
        <v>22.4</v>
      </c>
      <c r="Q16" s="214">
        <v>21.7</v>
      </c>
      <c r="R16" s="214">
        <v>20.8</v>
      </c>
      <c r="S16" s="214">
        <v>20.4</v>
      </c>
      <c r="T16" s="214">
        <v>20</v>
      </c>
      <c r="U16" s="214">
        <v>20.1</v>
      </c>
      <c r="V16" s="214">
        <v>20.2</v>
      </c>
      <c r="W16" s="214">
        <v>20</v>
      </c>
      <c r="X16" s="214">
        <v>19.9</v>
      </c>
      <c r="Y16" s="214">
        <v>19.7</v>
      </c>
      <c r="Z16" s="167">
        <f t="shared" si="0"/>
        <v>20.525</v>
      </c>
      <c r="AA16" s="225">
        <v>23.3</v>
      </c>
      <c r="AB16" s="226" t="s">
        <v>307</v>
      </c>
      <c r="AC16" s="1">
        <v>14</v>
      </c>
      <c r="AD16" s="218">
        <v>17.2</v>
      </c>
      <c r="AE16" s="221" t="s">
        <v>326</v>
      </c>
    </row>
    <row r="17" spans="1:31" ht="11.25" customHeight="1">
      <c r="A17" s="168">
        <v>15</v>
      </c>
      <c r="B17" s="214">
        <v>19.9</v>
      </c>
      <c r="C17" s="214">
        <v>19.4</v>
      </c>
      <c r="D17" s="214">
        <v>19.5</v>
      </c>
      <c r="E17" s="214">
        <v>19.2</v>
      </c>
      <c r="F17" s="214">
        <v>18.5</v>
      </c>
      <c r="G17" s="214">
        <v>18.1</v>
      </c>
      <c r="H17" s="214">
        <v>16.7</v>
      </c>
      <c r="I17" s="214">
        <v>16.2</v>
      </c>
      <c r="J17" s="214">
        <v>15.9</v>
      </c>
      <c r="K17" s="214">
        <v>15.5</v>
      </c>
      <c r="L17" s="214">
        <v>16.4</v>
      </c>
      <c r="M17" s="214">
        <v>16</v>
      </c>
      <c r="N17" s="214">
        <v>16.3</v>
      </c>
      <c r="O17" s="214">
        <v>16.6</v>
      </c>
      <c r="P17" s="214">
        <v>16.9</v>
      </c>
      <c r="Q17" s="214">
        <v>17.1</v>
      </c>
      <c r="R17" s="214">
        <v>17.2</v>
      </c>
      <c r="S17" s="214">
        <v>17.8</v>
      </c>
      <c r="T17" s="214">
        <v>18.4</v>
      </c>
      <c r="U17" s="214">
        <v>19.4</v>
      </c>
      <c r="V17" s="214">
        <v>19.6</v>
      </c>
      <c r="W17" s="214">
        <v>19.6</v>
      </c>
      <c r="X17" s="214">
        <v>19.5</v>
      </c>
      <c r="Y17" s="214">
        <v>19.2</v>
      </c>
      <c r="Z17" s="167">
        <f t="shared" si="0"/>
        <v>17.870833333333334</v>
      </c>
      <c r="AA17" s="225">
        <v>20</v>
      </c>
      <c r="AB17" s="226" t="s">
        <v>308</v>
      </c>
      <c r="AC17" s="1">
        <v>15</v>
      </c>
      <c r="AD17" s="218">
        <v>15.4</v>
      </c>
      <c r="AE17" s="221" t="s">
        <v>327</v>
      </c>
    </row>
    <row r="18" spans="1:31" ht="11.25" customHeight="1">
      <c r="A18" s="168">
        <v>16</v>
      </c>
      <c r="B18" s="214">
        <v>19.1</v>
      </c>
      <c r="C18" s="214">
        <v>18.8</v>
      </c>
      <c r="D18" s="214">
        <v>18.7</v>
      </c>
      <c r="E18" s="214">
        <v>18.9</v>
      </c>
      <c r="F18" s="214">
        <v>19.3</v>
      </c>
      <c r="G18" s="214">
        <v>20</v>
      </c>
      <c r="H18" s="214">
        <v>19.8</v>
      </c>
      <c r="I18" s="214">
        <v>20.9</v>
      </c>
      <c r="J18" s="214">
        <v>22.5</v>
      </c>
      <c r="K18" s="214">
        <v>23.9</v>
      </c>
      <c r="L18" s="214">
        <v>24.8</v>
      </c>
      <c r="M18" s="214">
        <v>26.6</v>
      </c>
      <c r="N18" s="214">
        <v>28.5</v>
      </c>
      <c r="O18" s="214">
        <v>28.5</v>
      </c>
      <c r="P18" s="214">
        <v>27.4</v>
      </c>
      <c r="Q18" s="214">
        <v>25.6</v>
      </c>
      <c r="R18" s="214">
        <v>24.8</v>
      </c>
      <c r="S18" s="214">
        <v>24.5</v>
      </c>
      <c r="T18" s="214">
        <v>23.3</v>
      </c>
      <c r="U18" s="214">
        <v>22.8</v>
      </c>
      <c r="V18" s="214">
        <v>21.3</v>
      </c>
      <c r="W18" s="214">
        <v>20.1</v>
      </c>
      <c r="X18" s="214">
        <v>18</v>
      </c>
      <c r="Y18" s="214">
        <v>18.1</v>
      </c>
      <c r="Z18" s="167">
        <f t="shared" si="0"/>
        <v>22.341666666666672</v>
      </c>
      <c r="AA18" s="225">
        <v>29.3</v>
      </c>
      <c r="AB18" s="226" t="s">
        <v>309</v>
      </c>
      <c r="AC18" s="1">
        <v>16</v>
      </c>
      <c r="AD18" s="218">
        <v>17.3</v>
      </c>
      <c r="AE18" s="221" t="s">
        <v>250</v>
      </c>
    </row>
    <row r="19" spans="1:31" ht="11.25" customHeight="1">
      <c r="A19" s="168">
        <v>17</v>
      </c>
      <c r="B19" s="214">
        <v>18.8</v>
      </c>
      <c r="C19" s="214">
        <v>16.9</v>
      </c>
      <c r="D19" s="214">
        <v>18.1</v>
      </c>
      <c r="E19" s="214">
        <v>16.7</v>
      </c>
      <c r="F19" s="214">
        <v>16.6</v>
      </c>
      <c r="G19" s="214">
        <v>19.6</v>
      </c>
      <c r="H19" s="214">
        <v>21.5</v>
      </c>
      <c r="I19" s="214">
        <v>21.9</v>
      </c>
      <c r="J19" s="214">
        <v>23.1</v>
      </c>
      <c r="K19" s="214">
        <v>22.8</v>
      </c>
      <c r="L19" s="214">
        <v>23.5</v>
      </c>
      <c r="M19" s="214">
        <v>26.2</v>
      </c>
      <c r="N19" s="214">
        <v>24.2</v>
      </c>
      <c r="O19" s="214">
        <v>22.9</v>
      </c>
      <c r="P19" s="214">
        <v>22.8</v>
      </c>
      <c r="Q19" s="214">
        <v>22.5</v>
      </c>
      <c r="R19" s="214">
        <v>22.2</v>
      </c>
      <c r="S19" s="214">
        <v>21.6</v>
      </c>
      <c r="T19" s="214">
        <v>19.7</v>
      </c>
      <c r="U19" s="214">
        <v>18.3</v>
      </c>
      <c r="V19" s="214">
        <v>18.5</v>
      </c>
      <c r="W19" s="214">
        <v>18.9</v>
      </c>
      <c r="X19" s="214">
        <v>19.4</v>
      </c>
      <c r="Y19" s="214">
        <v>20</v>
      </c>
      <c r="Z19" s="167">
        <f t="shared" si="0"/>
        <v>20.69583333333333</v>
      </c>
      <c r="AA19" s="225">
        <v>27.2</v>
      </c>
      <c r="AB19" s="226" t="s">
        <v>302</v>
      </c>
      <c r="AC19" s="1">
        <v>17</v>
      </c>
      <c r="AD19" s="218">
        <v>15.8</v>
      </c>
      <c r="AE19" s="221" t="s">
        <v>328</v>
      </c>
    </row>
    <row r="20" spans="1:31" ht="11.25" customHeight="1">
      <c r="A20" s="168">
        <v>18</v>
      </c>
      <c r="B20" s="214">
        <v>19.8</v>
      </c>
      <c r="C20" s="214">
        <v>19.3</v>
      </c>
      <c r="D20" s="214">
        <v>18.9</v>
      </c>
      <c r="E20" s="214">
        <v>18.4</v>
      </c>
      <c r="F20" s="214">
        <v>18.2</v>
      </c>
      <c r="G20" s="214">
        <v>18.8</v>
      </c>
      <c r="H20" s="214">
        <v>20</v>
      </c>
      <c r="I20" s="214">
        <v>21.2</v>
      </c>
      <c r="J20" s="214">
        <v>21.8</v>
      </c>
      <c r="K20" s="214">
        <v>22.2</v>
      </c>
      <c r="L20" s="214">
        <v>22.3</v>
      </c>
      <c r="M20" s="214">
        <v>22.7</v>
      </c>
      <c r="N20" s="214">
        <v>23.2</v>
      </c>
      <c r="O20" s="214">
        <v>22.8</v>
      </c>
      <c r="P20" s="214">
        <v>22.4</v>
      </c>
      <c r="Q20" s="214">
        <v>22</v>
      </c>
      <c r="R20" s="214">
        <v>21.5</v>
      </c>
      <c r="S20" s="214">
        <v>21.1</v>
      </c>
      <c r="T20" s="214">
        <v>20.8</v>
      </c>
      <c r="U20" s="214">
        <v>20.9</v>
      </c>
      <c r="V20" s="214">
        <v>21</v>
      </c>
      <c r="W20" s="214">
        <v>20.9</v>
      </c>
      <c r="X20" s="214">
        <v>20.6</v>
      </c>
      <c r="Y20" s="214">
        <v>20.4</v>
      </c>
      <c r="Z20" s="167">
        <f t="shared" si="0"/>
        <v>20.883333333333333</v>
      </c>
      <c r="AA20" s="225">
        <v>24.3</v>
      </c>
      <c r="AB20" s="226" t="s">
        <v>310</v>
      </c>
      <c r="AC20" s="1">
        <v>18</v>
      </c>
      <c r="AD20" s="218">
        <v>18</v>
      </c>
      <c r="AE20" s="221" t="s">
        <v>323</v>
      </c>
    </row>
    <row r="21" spans="1:31" ht="11.25" customHeight="1">
      <c r="A21" s="168">
        <v>19</v>
      </c>
      <c r="B21" s="214">
        <v>20.2</v>
      </c>
      <c r="C21" s="214">
        <v>20.1</v>
      </c>
      <c r="D21" s="214">
        <v>20.1</v>
      </c>
      <c r="E21" s="214">
        <v>19.9</v>
      </c>
      <c r="F21" s="214">
        <v>19.8</v>
      </c>
      <c r="G21" s="214">
        <v>21.9</v>
      </c>
      <c r="H21" s="214">
        <v>22.2</v>
      </c>
      <c r="I21" s="214">
        <v>23.2</v>
      </c>
      <c r="J21" s="214">
        <v>22.8</v>
      </c>
      <c r="K21" s="214">
        <v>23.4</v>
      </c>
      <c r="L21" s="214">
        <v>23.7</v>
      </c>
      <c r="M21" s="214">
        <v>24.5</v>
      </c>
      <c r="N21" s="214">
        <v>24.1</v>
      </c>
      <c r="O21" s="214">
        <v>24.5</v>
      </c>
      <c r="P21" s="214">
        <v>24</v>
      </c>
      <c r="Q21" s="214">
        <v>24.1</v>
      </c>
      <c r="R21" s="214">
        <v>23.3</v>
      </c>
      <c r="S21" s="214">
        <v>22.5</v>
      </c>
      <c r="T21" s="214">
        <v>21.3</v>
      </c>
      <c r="U21" s="214">
        <v>19.6</v>
      </c>
      <c r="V21" s="214">
        <v>19.4</v>
      </c>
      <c r="W21" s="214">
        <v>19.7</v>
      </c>
      <c r="X21" s="214">
        <v>19.8</v>
      </c>
      <c r="Y21" s="214">
        <v>19.4</v>
      </c>
      <c r="Z21" s="167">
        <f t="shared" si="0"/>
        <v>21.8125</v>
      </c>
      <c r="AA21" s="227">
        <v>25.1</v>
      </c>
      <c r="AB21" s="228" t="s">
        <v>311</v>
      </c>
      <c r="AC21" s="1">
        <v>19</v>
      </c>
      <c r="AD21" s="218">
        <v>18.9</v>
      </c>
      <c r="AE21" s="221" t="s">
        <v>329</v>
      </c>
    </row>
    <row r="22" spans="1:31" ht="11.25" customHeight="1">
      <c r="A22" s="176">
        <v>20</v>
      </c>
      <c r="B22" s="216">
        <v>19.5</v>
      </c>
      <c r="C22" s="216">
        <v>19.4</v>
      </c>
      <c r="D22" s="216">
        <v>19.1</v>
      </c>
      <c r="E22" s="216">
        <v>18.9</v>
      </c>
      <c r="F22" s="216">
        <v>18.9</v>
      </c>
      <c r="G22" s="216">
        <v>18.9</v>
      </c>
      <c r="H22" s="216">
        <v>19.8</v>
      </c>
      <c r="I22" s="216">
        <v>22</v>
      </c>
      <c r="J22" s="216">
        <v>22.6</v>
      </c>
      <c r="K22" s="216">
        <v>23.5</v>
      </c>
      <c r="L22" s="216">
        <v>23.6</v>
      </c>
      <c r="M22" s="216">
        <v>23.4</v>
      </c>
      <c r="N22" s="216">
        <v>22.1</v>
      </c>
      <c r="O22" s="216">
        <v>22.2</v>
      </c>
      <c r="P22" s="216">
        <v>21.9</v>
      </c>
      <c r="Q22" s="216">
        <v>21.4</v>
      </c>
      <c r="R22" s="216">
        <v>20.8</v>
      </c>
      <c r="S22" s="216">
        <v>20.5</v>
      </c>
      <c r="T22" s="216">
        <v>20</v>
      </c>
      <c r="U22" s="216">
        <v>19.6</v>
      </c>
      <c r="V22" s="216">
        <v>19.1</v>
      </c>
      <c r="W22" s="216">
        <v>18.9</v>
      </c>
      <c r="X22" s="216">
        <v>18.6</v>
      </c>
      <c r="Y22" s="216">
        <v>18.2</v>
      </c>
      <c r="Z22" s="177">
        <f t="shared" si="0"/>
        <v>20.5375</v>
      </c>
      <c r="AA22" s="225">
        <v>24.3</v>
      </c>
      <c r="AB22" s="226" t="s">
        <v>312</v>
      </c>
      <c r="AC22" s="164">
        <v>20</v>
      </c>
      <c r="AD22" s="217">
        <v>18</v>
      </c>
      <c r="AE22" s="222" t="s">
        <v>330</v>
      </c>
    </row>
    <row r="23" spans="1:31" ht="11.25" customHeight="1">
      <c r="A23" s="168">
        <v>21</v>
      </c>
      <c r="B23" s="214">
        <v>18.4</v>
      </c>
      <c r="C23" s="214">
        <v>18.7</v>
      </c>
      <c r="D23" s="214">
        <v>18.7</v>
      </c>
      <c r="E23" s="214">
        <v>18.9</v>
      </c>
      <c r="F23" s="214">
        <v>19.4</v>
      </c>
      <c r="G23" s="214">
        <v>19.9</v>
      </c>
      <c r="H23" s="214">
        <v>20.2</v>
      </c>
      <c r="I23" s="214">
        <v>20.2</v>
      </c>
      <c r="J23" s="214">
        <v>20</v>
      </c>
      <c r="K23" s="214">
        <v>20.4</v>
      </c>
      <c r="L23" s="214">
        <v>21</v>
      </c>
      <c r="M23" s="214">
        <v>20.7</v>
      </c>
      <c r="N23" s="214">
        <v>21</v>
      </c>
      <c r="O23" s="214">
        <v>21.1</v>
      </c>
      <c r="P23" s="214">
        <v>22.3</v>
      </c>
      <c r="Q23" s="214">
        <v>21.9</v>
      </c>
      <c r="R23" s="214">
        <v>21.6</v>
      </c>
      <c r="S23" s="214">
        <v>21.8</v>
      </c>
      <c r="T23" s="214">
        <v>21.8</v>
      </c>
      <c r="U23" s="214">
        <v>21.6</v>
      </c>
      <c r="V23" s="214">
        <v>21.6</v>
      </c>
      <c r="W23" s="214">
        <v>21.4</v>
      </c>
      <c r="X23" s="214">
        <v>21.4</v>
      </c>
      <c r="Y23" s="214">
        <v>21.1</v>
      </c>
      <c r="Z23" s="167">
        <f t="shared" si="0"/>
        <v>20.62916666666667</v>
      </c>
      <c r="AA23" s="225">
        <v>22.4</v>
      </c>
      <c r="AB23" s="226" t="s">
        <v>171</v>
      </c>
      <c r="AC23" s="1">
        <v>21</v>
      </c>
      <c r="AD23" s="218">
        <v>18.1</v>
      </c>
      <c r="AE23" s="221" t="s">
        <v>331</v>
      </c>
    </row>
    <row r="24" spans="1:31" ht="11.25" customHeight="1">
      <c r="A24" s="168">
        <v>22</v>
      </c>
      <c r="B24" s="214">
        <v>21</v>
      </c>
      <c r="C24" s="214">
        <v>21</v>
      </c>
      <c r="D24" s="214">
        <v>21</v>
      </c>
      <c r="E24" s="214">
        <v>21</v>
      </c>
      <c r="F24" s="214">
        <v>20.7</v>
      </c>
      <c r="G24" s="214">
        <v>21</v>
      </c>
      <c r="H24" s="214">
        <v>21.8</v>
      </c>
      <c r="I24" s="214">
        <v>21.8</v>
      </c>
      <c r="J24" s="214">
        <v>21.8</v>
      </c>
      <c r="K24" s="214">
        <v>22.4</v>
      </c>
      <c r="L24" s="214">
        <v>22.9</v>
      </c>
      <c r="M24" s="214">
        <v>22.5</v>
      </c>
      <c r="N24" s="214">
        <v>22.5</v>
      </c>
      <c r="O24" s="214">
        <v>21.7</v>
      </c>
      <c r="P24" s="214">
        <v>21.8</v>
      </c>
      <c r="Q24" s="214">
        <v>21.5</v>
      </c>
      <c r="R24" s="214">
        <v>21.2</v>
      </c>
      <c r="S24" s="214">
        <v>21.3</v>
      </c>
      <c r="T24" s="214">
        <v>21.1</v>
      </c>
      <c r="U24" s="214">
        <v>21</v>
      </c>
      <c r="V24" s="214">
        <v>21</v>
      </c>
      <c r="W24" s="214">
        <v>20.6</v>
      </c>
      <c r="X24" s="214">
        <v>20.5</v>
      </c>
      <c r="Y24" s="214">
        <v>20.4</v>
      </c>
      <c r="Z24" s="167">
        <f t="shared" si="0"/>
        <v>21.39583333333334</v>
      </c>
      <c r="AA24" s="225">
        <v>23.6</v>
      </c>
      <c r="AB24" s="226" t="s">
        <v>313</v>
      </c>
      <c r="AC24" s="1">
        <v>22</v>
      </c>
      <c r="AD24" s="218">
        <v>20.3</v>
      </c>
      <c r="AE24" s="221" t="s">
        <v>101</v>
      </c>
    </row>
    <row r="25" spans="1:31" ht="11.25" customHeight="1">
      <c r="A25" s="168">
        <v>23</v>
      </c>
      <c r="B25" s="214">
        <v>20.8</v>
      </c>
      <c r="C25" s="214">
        <v>20.6</v>
      </c>
      <c r="D25" s="214">
        <v>20</v>
      </c>
      <c r="E25" s="214">
        <v>19.2</v>
      </c>
      <c r="F25" s="214">
        <v>19.6</v>
      </c>
      <c r="G25" s="214">
        <v>19.9</v>
      </c>
      <c r="H25" s="214">
        <v>20.5</v>
      </c>
      <c r="I25" s="214">
        <v>21</v>
      </c>
      <c r="J25" s="214">
        <v>21.2</v>
      </c>
      <c r="K25" s="214">
        <v>21</v>
      </c>
      <c r="L25" s="214">
        <v>20.6</v>
      </c>
      <c r="M25" s="214">
        <v>21.2</v>
      </c>
      <c r="N25" s="214">
        <v>21.1</v>
      </c>
      <c r="O25" s="214">
        <v>20.3</v>
      </c>
      <c r="P25" s="214">
        <v>20.1</v>
      </c>
      <c r="Q25" s="214">
        <v>19.9</v>
      </c>
      <c r="R25" s="214">
        <v>19.5</v>
      </c>
      <c r="S25" s="214">
        <v>19.4</v>
      </c>
      <c r="T25" s="214">
        <v>19.1</v>
      </c>
      <c r="U25" s="214">
        <v>18.9</v>
      </c>
      <c r="V25" s="214">
        <v>18.9</v>
      </c>
      <c r="W25" s="214">
        <v>18.8</v>
      </c>
      <c r="X25" s="214">
        <v>18.6</v>
      </c>
      <c r="Y25" s="214">
        <v>18.5</v>
      </c>
      <c r="Z25" s="167">
        <f t="shared" si="0"/>
        <v>19.945833333333333</v>
      </c>
      <c r="AA25" s="225">
        <v>21.7</v>
      </c>
      <c r="AB25" s="226" t="s">
        <v>207</v>
      </c>
      <c r="AC25" s="1">
        <v>23</v>
      </c>
      <c r="AD25" s="218">
        <v>18.5</v>
      </c>
      <c r="AE25" s="221" t="s">
        <v>114</v>
      </c>
    </row>
    <row r="26" spans="1:31" ht="11.25" customHeight="1">
      <c r="A26" s="168">
        <v>24</v>
      </c>
      <c r="B26" s="214">
        <v>18.4</v>
      </c>
      <c r="C26" s="214">
        <v>18</v>
      </c>
      <c r="D26" s="214">
        <v>17.8</v>
      </c>
      <c r="E26" s="214">
        <v>17.4</v>
      </c>
      <c r="F26" s="214">
        <v>17.2</v>
      </c>
      <c r="G26" s="214">
        <v>17.1</v>
      </c>
      <c r="H26" s="214">
        <v>17</v>
      </c>
      <c r="I26" s="214">
        <v>17</v>
      </c>
      <c r="J26" s="214">
        <v>16.8</v>
      </c>
      <c r="K26" s="214">
        <v>16.8</v>
      </c>
      <c r="L26" s="214">
        <v>17.4</v>
      </c>
      <c r="M26" s="214">
        <v>19.1</v>
      </c>
      <c r="N26" s="214">
        <v>19.5</v>
      </c>
      <c r="O26" s="214">
        <v>20.3</v>
      </c>
      <c r="P26" s="214">
        <v>19.8</v>
      </c>
      <c r="Q26" s="214">
        <v>18.1</v>
      </c>
      <c r="R26" s="214">
        <v>17.4</v>
      </c>
      <c r="S26" s="214">
        <v>17.4</v>
      </c>
      <c r="T26" s="214">
        <v>17.5</v>
      </c>
      <c r="U26" s="214">
        <v>17.5</v>
      </c>
      <c r="V26" s="214">
        <v>17.5</v>
      </c>
      <c r="W26" s="214">
        <v>17.4</v>
      </c>
      <c r="X26" s="214">
        <v>17.5</v>
      </c>
      <c r="Y26" s="214">
        <v>17.7</v>
      </c>
      <c r="Z26" s="167">
        <f t="shared" si="0"/>
        <v>17.816666666666666</v>
      </c>
      <c r="AA26" s="225">
        <v>20.6</v>
      </c>
      <c r="AB26" s="226" t="s">
        <v>314</v>
      </c>
      <c r="AC26" s="1">
        <v>24</v>
      </c>
      <c r="AD26" s="218">
        <v>16.7</v>
      </c>
      <c r="AE26" s="221" t="s">
        <v>332</v>
      </c>
    </row>
    <row r="27" spans="1:31" ht="11.25" customHeight="1">
      <c r="A27" s="168">
        <v>25</v>
      </c>
      <c r="B27" s="214">
        <v>17.6</v>
      </c>
      <c r="C27" s="214">
        <v>17</v>
      </c>
      <c r="D27" s="214">
        <v>16.9</v>
      </c>
      <c r="E27" s="214">
        <v>16.7</v>
      </c>
      <c r="F27" s="214">
        <v>16.6</v>
      </c>
      <c r="G27" s="214">
        <v>19.2</v>
      </c>
      <c r="H27" s="214">
        <v>21</v>
      </c>
      <c r="I27" s="214">
        <v>22.2</v>
      </c>
      <c r="J27" s="214">
        <v>23.2</v>
      </c>
      <c r="K27" s="214">
        <v>21.2</v>
      </c>
      <c r="L27" s="214">
        <v>22.6</v>
      </c>
      <c r="M27" s="214">
        <v>22.6</v>
      </c>
      <c r="N27" s="214">
        <v>22.7</v>
      </c>
      <c r="O27" s="214">
        <v>22.8</v>
      </c>
      <c r="P27" s="214">
        <v>23.1</v>
      </c>
      <c r="Q27" s="214">
        <v>22.9</v>
      </c>
      <c r="R27" s="214">
        <v>22.7</v>
      </c>
      <c r="S27" s="214">
        <v>21.4</v>
      </c>
      <c r="T27" s="214">
        <v>21.2</v>
      </c>
      <c r="U27" s="214">
        <v>20.1</v>
      </c>
      <c r="V27" s="214">
        <v>19.2</v>
      </c>
      <c r="W27" s="214">
        <v>19</v>
      </c>
      <c r="X27" s="214">
        <v>18.9</v>
      </c>
      <c r="Y27" s="214">
        <v>20.3</v>
      </c>
      <c r="Z27" s="167">
        <f t="shared" si="0"/>
        <v>20.4625</v>
      </c>
      <c r="AA27" s="225">
        <v>24.4</v>
      </c>
      <c r="AB27" s="226" t="s">
        <v>315</v>
      </c>
      <c r="AC27" s="1">
        <v>25</v>
      </c>
      <c r="AD27" s="218">
        <v>16.4</v>
      </c>
      <c r="AE27" s="221" t="s">
        <v>333</v>
      </c>
    </row>
    <row r="28" spans="1:31" ht="11.25" customHeight="1">
      <c r="A28" s="168">
        <v>26</v>
      </c>
      <c r="B28" s="214">
        <v>20.4</v>
      </c>
      <c r="C28" s="214">
        <v>20.4</v>
      </c>
      <c r="D28" s="214">
        <v>20.4</v>
      </c>
      <c r="E28" s="214">
        <v>19.5</v>
      </c>
      <c r="F28" s="214">
        <v>19.1</v>
      </c>
      <c r="G28" s="214">
        <v>21.7</v>
      </c>
      <c r="H28" s="214">
        <v>23.7</v>
      </c>
      <c r="I28" s="214">
        <v>25.3</v>
      </c>
      <c r="J28" s="214">
        <v>25.5</v>
      </c>
      <c r="K28" s="214">
        <v>24.7</v>
      </c>
      <c r="L28" s="214">
        <v>24.3</v>
      </c>
      <c r="M28" s="214">
        <v>24.8</v>
      </c>
      <c r="N28" s="214">
        <v>25.2</v>
      </c>
      <c r="O28" s="214">
        <v>24.9</v>
      </c>
      <c r="P28" s="214">
        <v>24.8</v>
      </c>
      <c r="Q28" s="214">
        <v>25.2</v>
      </c>
      <c r="R28" s="214">
        <v>25.2</v>
      </c>
      <c r="S28" s="214">
        <v>24.8</v>
      </c>
      <c r="T28" s="214">
        <v>23.9</v>
      </c>
      <c r="U28" s="214">
        <v>24.5</v>
      </c>
      <c r="V28" s="214">
        <v>23.6</v>
      </c>
      <c r="W28" s="214">
        <v>22.6</v>
      </c>
      <c r="X28" s="214">
        <v>22.2</v>
      </c>
      <c r="Y28" s="214">
        <v>22</v>
      </c>
      <c r="Z28" s="167">
        <f t="shared" si="0"/>
        <v>23.27916666666667</v>
      </c>
      <c r="AA28" s="225">
        <v>26.8</v>
      </c>
      <c r="AB28" s="226" t="s">
        <v>316</v>
      </c>
      <c r="AC28" s="1">
        <v>26</v>
      </c>
      <c r="AD28" s="218">
        <v>18.8</v>
      </c>
      <c r="AE28" s="221" t="s">
        <v>333</v>
      </c>
    </row>
    <row r="29" spans="1:31" ht="11.25" customHeight="1">
      <c r="A29" s="168">
        <v>27</v>
      </c>
      <c r="B29" s="214">
        <v>21.8</v>
      </c>
      <c r="C29" s="214">
        <v>21.3</v>
      </c>
      <c r="D29" s="214">
        <v>21.5</v>
      </c>
      <c r="E29" s="214">
        <v>21.5</v>
      </c>
      <c r="F29" s="214">
        <v>21.4</v>
      </c>
      <c r="G29" s="214">
        <v>21.8</v>
      </c>
      <c r="H29" s="214">
        <v>23.5</v>
      </c>
      <c r="I29" s="214">
        <v>25.6</v>
      </c>
      <c r="J29" s="214">
        <v>27.3</v>
      </c>
      <c r="K29" s="214">
        <v>27</v>
      </c>
      <c r="L29" s="214">
        <v>27.6</v>
      </c>
      <c r="M29" s="214">
        <v>27.4</v>
      </c>
      <c r="N29" s="214">
        <v>28.3</v>
      </c>
      <c r="O29" s="214">
        <v>28.5</v>
      </c>
      <c r="P29" s="214">
        <v>28.1</v>
      </c>
      <c r="Q29" s="214">
        <v>27.8</v>
      </c>
      <c r="R29" s="214">
        <v>27.3</v>
      </c>
      <c r="S29" s="214">
        <v>26.5</v>
      </c>
      <c r="T29" s="214">
        <v>26</v>
      </c>
      <c r="U29" s="214">
        <v>25.4</v>
      </c>
      <c r="V29" s="214">
        <v>24.6</v>
      </c>
      <c r="W29" s="214">
        <v>24.7</v>
      </c>
      <c r="X29" s="214">
        <v>25</v>
      </c>
      <c r="Y29" s="214">
        <v>24.8</v>
      </c>
      <c r="Z29" s="167">
        <f t="shared" si="0"/>
        <v>25.195833333333336</v>
      </c>
      <c r="AA29" s="225">
        <v>29.8</v>
      </c>
      <c r="AB29" s="226" t="s">
        <v>133</v>
      </c>
      <c r="AC29" s="1">
        <v>27</v>
      </c>
      <c r="AD29" s="218">
        <v>21.2</v>
      </c>
      <c r="AE29" s="221" t="s">
        <v>209</v>
      </c>
    </row>
    <row r="30" spans="1:31" ht="11.25" customHeight="1">
      <c r="A30" s="168">
        <v>28</v>
      </c>
      <c r="B30" s="214">
        <v>24.7</v>
      </c>
      <c r="C30" s="214">
        <v>24.9</v>
      </c>
      <c r="D30" s="214">
        <v>25.1</v>
      </c>
      <c r="E30" s="214">
        <v>25.1</v>
      </c>
      <c r="F30" s="214">
        <v>25</v>
      </c>
      <c r="G30" s="214">
        <v>24</v>
      </c>
      <c r="H30" s="214">
        <v>24.4</v>
      </c>
      <c r="I30" s="214">
        <v>25.7</v>
      </c>
      <c r="J30" s="214">
        <v>27.7</v>
      </c>
      <c r="K30" s="214">
        <v>25.1</v>
      </c>
      <c r="L30" s="214">
        <v>26.9</v>
      </c>
      <c r="M30" s="214">
        <v>27.5</v>
      </c>
      <c r="N30" s="214">
        <v>28.2</v>
      </c>
      <c r="O30" s="214">
        <v>21.8</v>
      </c>
      <c r="P30" s="214">
        <v>20.5</v>
      </c>
      <c r="Q30" s="214">
        <v>19.9</v>
      </c>
      <c r="R30" s="214">
        <v>19.5</v>
      </c>
      <c r="S30" s="214">
        <v>19.3</v>
      </c>
      <c r="T30" s="214">
        <v>18.7</v>
      </c>
      <c r="U30" s="214">
        <v>18.6</v>
      </c>
      <c r="V30" s="214">
        <v>18.5</v>
      </c>
      <c r="W30" s="214">
        <v>18.2</v>
      </c>
      <c r="X30" s="214">
        <v>18</v>
      </c>
      <c r="Y30" s="214">
        <v>17.8</v>
      </c>
      <c r="Z30" s="167">
        <f t="shared" si="0"/>
        <v>22.712499999999995</v>
      </c>
      <c r="AA30" s="225">
        <v>28.3</v>
      </c>
      <c r="AB30" s="226" t="s">
        <v>317</v>
      </c>
      <c r="AC30" s="1">
        <v>28</v>
      </c>
      <c r="AD30" s="218">
        <v>17.7</v>
      </c>
      <c r="AE30" s="221" t="s">
        <v>114</v>
      </c>
    </row>
    <row r="31" spans="1:31" ht="11.25" customHeight="1">
      <c r="A31" s="168">
        <v>29</v>
      </c>
      <c r="B31" s="214">
        <v>17.7</v>
      </c>
      <c r="C31" s="214">
        <v>17.4</v>
      </c>
      <c r="D31" s="214">
        <v>17.4</v>
      </c>
      <c r="E31" s="214">
        <v>17.5</v>
      </c>
      <c r="F31" s="214">
        <v>17.6</v>
      </c>
      <c r="G31" s="214">
        <v>17.9</v>
      </c>
      <c r="H31" s="214">
        <v>18.3</v>
      </c>
      <c r="I31" s="214">
        <v>18.4</v>
      </c>
      <c r="J31" s="214">
        <v>18.3</v>
      </c>
      <c r="K31" s="214">
        <v>18.8</v>
      </c>
      <c r="L31" s="214">
        <v>19.2</v>
      </c>
      <c r="M31" s="214">
        <v>19.4</v>
      </c>
      <c r="N31" s="214">
        <v>19.5</v>
      </c>
      <c r="O31" s="214">
        <v>19.5</v>
      </c>
      <c r="P31" s="214">
        <v>19.8</v>
      </c>
      <c r="Q31" s="214">
        <v>20.4</v>
      </c>
      <c r="R31" s="214">
        <v>20.3</v>
      </c>
      <c r="S31" s="214">
        <v>20.3</v>
      </c>
      <c r="T31" s="214">
        <v>20.2</v>
      </c>
      <c r="U31" s="214">
        <v>20.3</v>
      </c>
      <c r="V31" s="214">
        <v>20.2</v>
      </c>
      <c r="W31" s="214">
        <v>20.1</v>
      </c>
      <c r="X31" s="214">
        <v>20.3</v>
      </c>
      <c r="Y31" s="214">
        <v>20.4</v>
      </c>
      <c r="Z31" s="167">
        <f t="shared" si="0"/>
        <v>19.133333333333333</v>
      </c>
      <c r="AA31" s="225">
        <v>20.6</v>
      </c>
      <c r="AB31" s="226" t="s">
        <v>318</v>
      </c>
      <c r="AC31" s="1">
        <v>29</v>
      </c>
      <c r="AD31" s="218">
        <v>17.3</v>
      </c>
      <c r="AE31" s="221" t="s">
        <v>334</v>
      </c>
    </row>
    <row r="32" spans="1:31" ht="11.25" customHeight="1">
      <c r="A32" s="168">
        <v>30</v>
      </c>
      <c r="B32" s="214">
        <v>20.2</v>
      </c>
      <c r="C32" s="214">
        <v>20.2</v>
      </c>
      <c r="D32" s="214">
        <v>20.2</v>
      </c>
      <c r="E32" s="214">
        <v>20.2</v>
      </c>
      <c r="F32" s="214">
        <v>20</v>
      </c>
      <c r="G32" s="214">
        <v>20.1</v>
      </c>
      <c r="H32" s="214">
        <v>19.5</v>
      </c>
      <c r="I32" s="214">
        <v>19.6</v>
      </c>
      <c r="J32" s="214">
        <v>19.5</v>
      </c>
      <c r="K32" s="214">
        <v>18.9</v>
      </c>
      <c r="L32" s="214">
        <v>19.2</v>
      </c>
      <c r="M32" s="214">
        <v>19.9</v>
      </c>
      <c r="N32" s="214">
        <v>20.7</v>
      </c>
      <c r="O32" s="214">
        <v>21.3</v>
      </c>
      <c r="P32" s="214">
        <v>22.5</v>
      </c>
      <c r="Q32" s="214">
        <v>23.7</v>
      </c>
      <c r="R32" s="214">
        <v>22.4</v>
      </c>
      <c r="S32" s="214">
        <v>22.4</v>
      </c>
      <c r="T32" s="214">
        <v>21.3</v>
      </c>
      <c r="U32" s="214">
        <v>20.7</v>
      </c>
      <c r="V32" s="214">
        <v>20.6</v>
      </c>
      <c r="W32" s="214">
        <v>20.4</v>
      </c>
      <c r="X32" s="214">
        <v>20.4</v>
      </c>
      <c r="Y32" s="214">
        <v>20.6</v>
      </c>
      <c r="Z32" s="167">
        <f t="shared" si="0"/>
        <v>20.604166666666664</v>
      </c>
      <c r="AA32" s="225">
        <v>23.9</v>
      </c>
      <c r="AB32" s="226" t="s">
        <v>319</v>
      </c>
      <c r="AC32" s="1">
        <v>30</v>
      </c>
      <c r="AD32" s="218">
        <v>18.8</v>
      </c>
      <c r="AE32" s="221" t="s">
        <v>335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204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18.683333333333337</v>
      </c>
      <c r="C34" s="170">
        <f t="shared" si="1"/>
        <v>18.413333333333334</v>
      </c>
      <c r="D34" s="170">
        <f t="shared" si="1"/>
        <v>18.37333333333333</v>
      </c>
      <c r="E34" s="170">
        <f t="shared" si="1"/>
        <v>18.20333333333333</v>
      </c>
      <c r="F34" s="170">
        <f t="shared" si="1"/>
        <v>18.213333333333335</v>
      </c>
      <c r="G34" s="170">
        <f t="shared" si="1"/>
        <v>19.106666666666666</v>
      </c>
      <c r="H34" s="170">
        <f t="shared" si="1"/>
        <v>19.919999999999998</v>
      </c>
      <c r="I34" s="170">
        <f t="shared" si="1"/>
        <v>20.763333333333332</v>
      </c>
      <c r="J34" s="170">
        <f t="shared" si="1"/>
        <v>21.15</v>
      </c>
      <c r="K34" s="170">
        <f t="shared" si="1"/>
        <v>21.24</v>
      </c>
      <c r="L34" s="170">
        <f t="shared" si="1"/>
        <v>21.613333333333337</v>
      </c>
      <c r="M34" s="170">
        <f t="shared" si="1"/>
        <v>21.939999999999998</v>
      </c>
      <c r="N34" s="170">
        <f t="shared" si="1"/>
        <v>21.920000000000005</v>
      </c>
      <c r="O34" s="170">
        <f t="shared" si="1"/>
        <v>21.709999999999994</v>
      </c>
      <c r="P34" s="170">
        <f t="shared" si="1"/>
        <v>21.463333333333328</v>
      </c>
      <c r="Q34" s="170">
        <f t="shared" si="1"/>
        <v>21.316666666666666</v>
      </c>
      <c r="R34" s="170">
        <f>AVERAGE(R3:R33)</f>
        <v>20.849999999999998</v>
      </c>
      <c r="S34" s="170">
        <f aca="true" t="shared" si="2" ref="S34:Y34">AVERAGE(S3:S33)</f>
        <v>20.539999999999996</v>
      </c>
      <c r="T34" s="170">
        <f t="shared" si="2"/>
        <v>20.060000000000002</v>
      </c>
      <c r="U34" s="170">
        <f t="shared" si="2"/>
        <v>19.583333333333336</v>
      </c>
      <c r="V34" s="170">
        <f t="shared" si="2"/>
        <v>19.263333333333335</v>
      </c>
      <c r="W34" s="170">
        <f t="shared" si="2"/>
        <v>19.02333333333333</v>
      </c>
      <c r="X34" s="170">
        <f t="shared" si="2"/>
        <v>18.87333333333333</v>
      </c>
      <c r="Y34" s="170">
        <f t="shared" si="2"/>
        <v>18.839999999999996</v>
      </c>
      <c r="Z34" s="170">
        <f>AVERAGE(B3:Y33)</f>
        <v>20.04430555555555</v>
      </c>
      <c r="AA34" s="171">
        <f>(AVERAGE(最高))</f>
        <v>23.44333333333333</v>
      </c>
      <c r="AB34" s="172"/>
      <c r="AC34" s="173"/>
      <c r="AD34" s="171">
        <f>(AVERAGE(最低))</f>
        <v>17.056666666666665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1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8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29.8</v>
      </c>
      <c r="C46" s="233">
        <v>27</v>
      </c>
      <c r="D46" s="242" t="s">
        <v>133</v>
      </c>
      <c r="E46" s="151"/>
      <c r="F46" s="118"/>
      <c r="G46" s="119">
        <f>MIN(最低)</f>
        <v>12.9</v>
      </c>
      <c r="H46" s="233">
        <v>13</v>
      </c>
      <c r="I46" s="234" t="s">
        <v>105</v>
      </c>
    </row>
    <row r="47" spans="1:9" ht="11.25" customHeight="1">
      <c r="A47" s="120"/>
      <c r="B47" s="235"/>
      <c r="C47" s="233"/>
      <c r="D47" s="242"/>
      <c r="E47" s="151"/>
      <c r="F47" s="120"/>
      <c r="G47" s="235"/>
      <c r="H47" s="233"/>
      <c r="I47" s="236"/>
    </row>
    <row r="48" spans="1:9" ht="11.25" customHeight="1">
      <c r="A48" s="122"/>
      <c r="B48" s="123"/>
      <c r="C48" s="231"/>
      <c r="D48" s="232"/>
      <c r="E48" s="151"/>
      <c r="F48" s="122"/>
      <c r="G48" s="123"/>
      <c r="H48" s="231"/>
      <c r="I48" s="2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7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20.8</v>
      </c>
      <c r="C3" s="214">
        <v>20.5</v>
      </c>
      <c r="D3" s="214">
        <v>20.2</v>
      </c>
      <c r="E3" s="214">
        <v>20</v>
      </c>
      <c r="F3" s="214">
        <v>20.5</v>
      </c>
      <c r="G3" s="214">
        <v>22.3</v>
      </c>
      <c r="H3" s="214">
        <v>22.2</v>
      </c>
      <c r="I3" s="214">
        <v>22</v>
      </c>
      <c r="J3" s="214">
        <v>20</v>
      </c>
      <c r="K3" s="214">
        <v>20</v>
      </c>
      <c r="L3" s="214">
        <v>19.9</v>
      </c>
      <c r="M3" s="214">
        <v>20.3</v>
      </c>
      <c r="N3" s="214">
        <v>21.1</v>
      </c>
      <c r="O3" s="214">
        <v>22.3</v>
      </c>
      <c r="P3" s="214">
        <v>23.8</v>
      </c>
      <c r="Q3" s="214">
        <v>23.9</v>
      </c>
      <c r="R3" s="214">
        <v>23.6</v>
      </c>
      <c r="S3" s="214">
        <v>23.3</v>
      </c>
      <c r="T3" s="214">
        <v>21</v>
      </c>
      <c r="U3" s="214">
        <v>21</v>
      </c>
      <c r="V3" s="214">
        <v>21</v>
      </c>
      <c r="W3" s="214">
        <v>20.8</v>
      </c>
      <c r="X3" s="214">
        <v>20.7</v>
      </c>
      <c r="Y3" s="214">
        <v>20.6</v>
      </c>
      <c r="Z3" s="167">
        <f aca="true" t="shared" si="0" ref="Z3:Z33">AVERAGE(B3:Y3)</f>
        <v>21.325000000000003</v>
      </c>
      <c r="AA3" s="218">
        <v>24.4</v>
      </c>
      <c r="AB3" s="219" t="s">
        <v>336</v>
      </c>
      <c r="AC3" s="1">
        <v>1</v>
      </c>
      <c r="AD3" s="218">
        <v>19.8</v>
      </c>
      <c r="AE3" s="221" t="s">
        <v>353</v>
      </c>
    </row>
    <row r="4" spans="1:31" ht="11.25" customHeight="1">
      <c r="A4" s="168">
        <v>2</v>
      </c>
      <c r="B4" s="214">
        <v>20.7</v>
      </c>
      <c r="C4" s="214">
        <v>20.7</v>
      </c>
      <c r="D4" s="214">
        <v>20.7</v>
      </c>
      <c r="E4" s="214">
        <v>20.8</v>
      </c>
      <c r="F4" s="214">
        <v>21.1</v>
      </c>
      <c r="G4" s="214">
        <v>21.9</v>
      </c>
      <c r="H4" s="214">
        <v>22.6</v>
      </c>
      <c r="I4" s="214">
        <v>23.6</v>
      </c>
      <c r="J4" s="214">
        <v>25.1</v>
      </c>
      <c r="K4" s="214">
        <v>26.7</v>
      </c>
      <c r="L4" s="214">
        <v>28.1</v>
      </c>
      <c r="M4" s="214">
        <v>27.7</v>
      </c>
      <c r="N4" s="214">
        <v>28.1</v>
      </c>
      <c r="O4" s="214">
        <v>27.6</v>
      </c>
      <c r="P4" s="214">
        <v>27.3</v>
      </c>
      <c r="Q4" s="214">
        <v>23.8</v>
      </c>
      <c r="R4" s="214">
        <v>23.4</v>
      </c>
      <c r="S4" s="215">
        <v>23.7</v>
      </c>
      <c r="T4" s="214">
        <v>23.6</v>
      </c>
      <c r="U4" s="214">
        <v>23.2</v>
      </c>
      <c r="V4" s="214">
        <v>23.1</v>
      </c>
      <c r="W4" s="214">
        <v>22.5</v>
      </c>
      <c r="X4" s="214">
        <v>22.3</v>
      </c>
      <c r="Y4" s="214">
        <v>21.9</v>
      </c>
      <c r="Z4" s="167">
        <f t="shared" si="0"/>
        <v>23.75833333333333</v>
      </c>
      <c r="AA4" s="218">
        <v>28.9</v>
      </c>
      <c r="AB4" s="219" t="s">
        <v>337</v>
      </c>
      <c r="AC4" s="1">
        <v>2</v>
      </c>
      <c r="AD4" s="218">
        <v>20.6</v>
      </c>
      <c r="AE4" s="221" t="s">
        <v>293</v>
      </c>
    </row>
    <row r="5" spans="1:31" ht="11.25" customHeight="1">
      <c r="A5" s="168">
        <v>3</v>
      </c>
      <c r="B5" s="214">
        <v>22.1</v>
      </c>
      <c r="C5" s="214">
        <v>22.5</v>
      </c>
      <c r="D5" s="214">
        <v>22.1</v>
      </c>
      <c r="E5" s="214">
        <v>22.5</v>
      </c>
      <c r="F5" s="214">
        <v>23</v>
      </c>
      <c r="G5" s="214">
        <v>22.4</v>
      </c>
      <c r="H5" s="214">
        <v>23.6</v>
      </c>
      <c r="I5" s="214">
        <v>24.8</v>
      </c>
      <c r="J5" s="214">
        <v>23.8</v>
      </c>
      <c r="K5" s="214">
        <v>24</v>
      </c>
      <c r="L5" s="214">
        <v>24</v>
      </c>
      <c r="M5" s="214">
        <v>24.6</v>
      </c>
      <c r="N5" s="214">
        <v>25.6</v>
      </c>
      <c r="O5" s="214">
        <v>26.5</v>
      </c>
      <c r="P5" s="214">
        <v>24.8</v>
      </c>
      <c r="Q5" s="214">
        <v>23.8</v>
      </c>
      <c r="R5" s="214">
        <v>23</v>
      </c>
      <c r="S5" s="214">
        <v>22.4</v>
      </c>
      <c r="T5" s="214">
        <v>22.5</v>
      </c>
      <c r="U5" s="214">
        <v>22.2</v>
      </c>
      <c r="V5" s="214">
        <v>22.1</v>
      </c>
      <c r="W5" s="214">
        <v>21.7</v>
      </c>
      <c r="X5" s="214">
        <v>20.6</v>
      </c>
      <c r="Y5" s="214">
        <v>20.2</v>
      </c>
      <c r="Z5" s="167">
        <f t="shared" si="0"/>
        <v>23.116666666666674</v>
      </c>
      <c r="AA5" s="218">
        <v>26.9</v>
      </c>
      <c r="AB5" s="219" t="s">
        <v>73</v>
      </c>
      <c r="AC5" s="1">
        <v>3</v>
      </c>
      <c r="AD5" s="218">
        <v>20.1</v>
      </c>
      <c r="AE5" s="221" t="s">
        <v>99</v>
      </c>
    </row>
    <row r="6" spans="1:31" ht="11.25" customHeight="1">
      <c r="A6" s="168">
        <v>4</v>
      </c>
      <c r="B6" s="214">
        <v>20.2</v>
      </c>
      <c r="C6" s="214">
        <v>19.8</v>
      </c>
      <c r="D6" s="214">
        <v>19.6</v>
      </c>
      <c r="E6" s="214">
        <v>19.9</v>
      </c>
      <c r="F6" s="214">
        <v>20</v>
      </c>
      <c r="G6" s="214">
        <v>20.4</v>
      </c>
      <c r="H6" s="214">
        <v>20.8</v>
      </c>
      <c r="I6" s="214">
        <v>20.8</v>
      </c>
      <c r="J6" s="214">
        <v>20.4</v>
      </c>
      <c r="K6" s="214">
        <v>20.5</v>
      </c>
      <c r="L6" s="214">
        <v>19.9</v>
      </c>
      <c r="M6" s="214">
        <v>20</v>
      </c>
      <c r="N6" s="214">
        <v>19.5</v>
      </c>
      <c r="O6" s="214">
        <v>20.3</v>
      </c>
      <c r="P6" s="214">
        <v>20.4</v>
      </c>
      <c r="Q6" s="214">
        <v>20.7</v>
      </c>
      <c r="R6" s="214">
        <v>20.5</v>
      </c>
      <c r="S6" s="214">
        <v>20.6</v>
      </c>
      <c r="T6" s="214">
        <v>19.9</v>
      </c>
      <c r="U6" s="214">
        <v>19.6</v>
      </c>
      <c r="V6" s="214">
        <v>19.7</v>
      </c>
      <c r="W6" s="214">
        <v>19.9</v>
      </c>
      <c r="X6" s="214">
        <v>19.8</v>
      </c>
      <c r="Y6" s="214">
        <v>19.6</v>
      </c>
      <c r="Z6" s="167">
        <f t="shared" si="0"/>
        <v>20.11666666666667</v>
      </c>
      <c r="AA6" s="218">
        <v>21.1</v>
      </c>
      <c r="AB6" s="219" t="s">
        <v>338</v>
      </c>
      <c r="AC6" s="1">
        <v>4</v>
      </c>
      <c r="AD6" s="218">
        <v>19.4</v>
      </c>
      <c r="AE6" s="221" t="s">
        <v>354</v>
      </c>
    </row>
    <row r="7" spans="1:31" ht="11.25" customHeight="1">
      <c r="A7" s="168">
        <v>5</v>
      </c>
      <c r="B7" s="214">
        <v>19.4</v>
      </c>
      <c r="C7" s="214">
        <v>19.4</v>
      </c>
      <c r="D7" s="214">
        <v>19.1</v>
      </c>
      <c r="E7" s="214">
        <v>18.9</v>
      </c>
      <c r="F7" s="214">
        <v>18.9</v>
      </c>
      <c r="G7" s="214">
        <v>19.2</v>
      </c>
      <c r="H7" s="214">
        <v>19.8</v>
      </c>
      <c r="I7" s="214">
        <v>21.1</v>
      </c>
      <c r="J7" s="214">
        <v>21.7</v>
      </c>
      <c r="K7" s="214">
        <v>22.7</v>
      </c>
      <c r="L7" s="214">
        <v>23</v>
      </c>
      <c r="M7" s="214">
        <v>22.2</v>
      </c>
      <c r="N7" s="214">
        <v>21.9</v>
      </c>
      <c r="O7" s="214">
        <v>21</v>
      </c>
      <c r="P7" s="214">
        <v>20.6</v>
      </c>
      <c r="Q7" s="214">
        <v>21.3</v>
      </c>
      <c r="R7" s="214">
        <v>21.1</v>
      </c>
      <c r="S7" s="214">
        <v>20.6</v>
      </c>
      <c r="T7" s="214">
        <v>20.1</v>
      </c>
      <c r="U7" s="214">
        <v>20</v>
      </c>
      <c r="V7" s="214">
        <v>20</v>
      </c>
      <c r="W7" s="214">
        <v>19.9</v>
      </c>
      <c r="X7" s="214">
        <v>20</v>
      </c>
      <c r="Y7" s="214">
        <v>19.8</v>
      </c>
      <c r="Z7" s="167">
        <f t="shared" si="0"/>
        <v>20.4875</v>
      </c>
      <c r="AA7" s="218">
        <v>23.1</v>
      </c>
      <c r="AB7" s="219" t="s">
        <v>125</v>
      </c>
      <c r="AC7" s="1">
        <v>5</v>
      </c>
      <c r="AD7" s="218">
        <v>18.8</v>
      </c>
      <c r="AE7" s="221" t="s">
        <v>355</v>
      </c>
    </row>
    <row r="8" spans="1:31" ht="11.25" customHeight="1">
      <c r="A8" s="168">
        <v>6</v>
      </c>
      <c r="B8" s="214">
        <v>19.7</v>
      </c>
      <c r="C8" s="214">
        <v>19.7</v>
      </c>
      <c r="D8" s="214">
        <v>19.6</v>
      </c>
      <c r="E8" s="214">
        <v>19.8</v>
      </c>
      <c r="F8" s="214">
        <v>19.8</v>
      </c>
      <c r="G8" s="214">
        <v>20</v>
      </c>
      <c r="H8" s="214">
        <v>20.2</v>
      </c>
      <c r="I8" s="214">
        <v>21.9</v>
      </c>
      <c r="J8" s="214">
        <v>21.7</v>
      </c>
      <c r="K8" s="214">
        <v>21.8</v>
      </c>
      <c r="L8" s="214">
        <v>21.2</v>
      </c>
      <c r="M8" s="214">
        <v>22.1</v>
      </c>
      <c r="N8" s="214">
        <v>22.6</v>
      </c>
      <c r="O8" s="214">
        <v>22.3</v>
      </c>
      <c r="P8" s="214">
        <v>22.3</v>
      </c>
      <c r="Q8" s="214">
        <v>21.7</v>
      </c>
      <c r="R8" s="214">
        <v>21.4</v>
      </c>
      <c r="S8" s="214">
        <v>20.1</v>
      </c>
      <c r="T8" s="214">
        <v>19.5</v>
      </c>
      <c r="U8" s="214">
        <v>19.3</v>
      </c>
      <c r="V8" s="214">
        <v>19.2</v>
      </c>
      <c r="W8" s="214">
        <v>19.4</v>
      </c>
      <c r="X8" s="214">
        <v>19.6</v>
      </c>
      <c r="Y8" s="214">
        <v>19.7</v>
      </c>
      <c r="Z8" s="167">
        <f t="shared" si="0"/>
        <v>20.60833333333333</v>
      </c>
      <c r="AA8" s="218">
        <v>23.1</v>
      </c>
      <c r="AB8" s="219" t="s">
        <v>227</v>
      </c>
      <c r="AC8" s="1">
        <v>6</v>
      </c>
      <c r="AD8" s="218">
        <v>19.2</v>
      </c>
      <c r="AE8" s="221" t="s">
        <v>356</v>
      </c>
    </row>
    <row r="9" spans="1:31" ht="11.25" customHeight="1">
      <c r="A9" s="168">
        <v>7</v>
      </c>
      <c r="B9" s="214">
        <v>19.6</v>
      </c>
      <c r="C9" s="214">
        <v>19.6</v>
      </c>
      <c r="D9" s="214">
        <v>19.4</v>
      </c>
      <c r="E9" s="214">
        <v>19.1</v>
      </c>
      <c r="F9" s="214">
        <v>19.2</v>
      </c>
      <c r="G9" s="214">
        <v>18.7</v>
      </c>
      <c r="H9" s="214">
        <v>18.4</v>
      </c>
      <c r="I9" s="214">
        <v>18.5</v>
      </c>
      <c r="J9" s="214">
        <v>18.8</v>
      </c>
      <c r="K9" s="214">
        <v>19.2</v>
      </c>
      <c r="L9" s="214">
        <v>19.6</v>
      </c>
      <c r="M9" s="214">
        <v>19.9</v>
      </c>
      <c r="N9" s="214">
        <v>20.6</v>
      </c>
      <c r="O9" s="214">
        <v>20.4</v>
      </c>
      <c r="P9" s="214">
        <v>19.5</v>
      </c>
      <c r="Q9" s="214">
        <v>19.1</v>
      </c>
      <c r="R9" s="214">
        <v>18.4</v>
      </c>
      <c r="S9" s="214">
        <v>18</v>
      </c>
      <c r="T9" s="214">
        <v>17.7</v>
      </c>
      <c r="U9" s="214">
        <v>17.4</v>
      </c>
      <c r="V9" s="214">
        <v>17.3</v>
      </c>
      <c r="W9" s="214">
        <v>17.3</v>
      </c>
      <c r="X9" s="214">
        <v>17.6</v>
      </c>
      <c r="Y9" s="214">
        <v>17.6</v>
      </c>
      <c r="Z9" s="167">
        <f t="shared" si="0"/>
        <v>18.7875</v>
      </c>
      <c r="AA9" s="218">
        <v>20.7</v>
      </c>
      <c r="AB9" s="219" t="s">
        <v>69</v>
      </c>
      <c r="AC9" s="1">
        <v>7</v>
      </c>
      <c r="AD9" s="218">
        <v>17.2</v>
      </c>
      <c r="AE9" s="221" t="s">
        <v>357</v>
      </c>
    </row>
    <row r="10" spans="1:31" ht="11.25" customHeight="1">
      <c r="A10" s="168">
        <v>8</v>
      </c>
      <c r="B10" s="214">
        <v>17.6</v>
      </c>
      <c r="C10" s="214">
        <v>17.7</v>
      </c>
      <c r="D10" s="214">
        <v>17.7</v>
      </c>
      <c r="E10" s="214">
        <v>17.5</v>
      </c>
      <c r="F10" s="214">
        <v>17.2</v>
      </c>
      <c r="G10" s="214">
        <v>17.3</v>
      </c>
      <c r="H10" s="214">
        <v>18.1</v>
      </c>
      <c r="I10" s="214">
        <v>19.6</v>
      </c>
      <c r="J10" s="214">
        <v>20.6</v>
      </c>
      <c r="K10" s="214">
        <v>21.2</v>
      </c>
      <c r="L10" s="214">
        <v>20.4</v>
      </c>
      <c r="M10" s="214">
        <v>20.8</v>
      </c>
      <c r="N10" s="214">
        <v>21.1</v>
      </c>
      <c r="O10" s="214">
        <v>20.9</v>
      </c>
      <c r="P10" s="214">
        <v>20.3</v>
      </c>
      <c r="Q10" s="214">
        <v>19.4</v>
      </c>
      <c r="R10" s="214">
        <v>19.1</v>
      </c>
      <c r="S10" s="214">
        <v>18.5</v>
      </c>
      <c r="T10" s="214">
        <v>18.3</v>
      </c>
      <c r="U10" s="214">
        <v>17.9</v>
      </c>
      <c r="V10" s="214">
        <v>17.8</v>
      </c>
      <c r="W10" s="214">
        <v>17.3</v>
      </c>
      <c r="X10" s="214">
        <v>18</v>
      </c>
      <c r="Y10" s="214">
        <v>17.8</v>
      </c>
      <c r="Z10" s="167">
        <f t="shared" si="0"/>
        <v>18.837500000000002</v>
      </c>
      <c r="AA10" s="218">
        <v>22.1</v>
      </c>
      <c r="AB10" s="219" t="s">
        <v>339</v>
      </c>
      <c r="AC10" s="1">
        <v>8</v>
      </c>
      <c r="AD10" s="218">
        <v>17.2</v>
      </c>
      <c r="AE10" s="221" t="s">
        <v>358</v>
      </c>
    </row>
    <row r="11" spans="1:31" ht="11.25" customHeight="1">
      <c r="A11" s="168">
        <v>9</v>
      </c>
      <c r="B11" s="214">
        <v>17.7</v>
      </c>
      <c r="C11" s="214">
        <v>17.5</v>
      </c>
      <c r="D11" s="214">
        <v>17.6</v>
      </c>
      <c r="E11" s="214">
        <v>17.5</v>
      </c>
      <c r="F11" s="214">
        <v>17.7</v>
      </c>
      <c r="G11" s="214">
        <v>17.9</v>
      </c>
      <c r="H11" s="214">
        <v>18.1</v>
      </c>
      <c r="I11" s="214">
        <v>18.8</v>
      </c>
      <c r="J11" s="214">
        <v>18.8</v>
      </c>
      <c r="K11" s="214">
        <v>19.3</v>
      </c>
      <c r="L11" s="214">
        <v>20.1</v>
      </c>
      <c r="M11" s="214">
        <v>19.5</v>
      </c>
      <c r="N11" s="214">
        <v>19.2</v>
      </c>
      <c r="O11" s="214">
        <v>19.6</v>
      </c>
      <c r="P11" s="214">
        <v>19.3</v>
      </c>
      <c r="Q11" s="214">
        <v>19.1</v>
      </c>
      <c r="R11" s="214">
        <v>18.7</v>
      </c>
      <c r="S11" s="214">
        <v>18.6</v>
      </c>
      <c r="T11" s="214">
        <v>18.2</v>
      </c>
      <c r="U11" s="214">
        <v>18.1</v>
      </c>
      <c r="V11" s="214">
        <v>18.1</v>
      </c>
      <c r="W11" s="214">
        <v>17.7</v>
      </c>
      <c r="X11" s="214">
        <v>17.6</v>
      </c>
      <c r="Y11" s="214">
        <v>17.6</v>
      </c>
      <c r="Z11" s="167">
        <f t="shared" si="0"/>
        <v>18.42916666666667</v>
      </c>
      <c r="AA11" s="218">
        <v>20.5</v>
      </c>
      <c r="AB11" s="219" t="s">
        <v>340</v>
      </c>
      <c r="AC11" s="1">
        <v>9</v>
      </c>
      <c r="AD11" s="218">
        <v>17.4</v>
      </c>
      <c r="AE11" s="221" t="s">
        <v>322</v>
      </c>
    </row>
    <row r="12" spans="1:31" ht="11.25" customHeight="1">
      <c r="A12" s="176">
        <v>10</v>
      </c>
      <c r="B12" s="216">
        <v>17.6</v>
      </c>
      <c r="C12" s="216">
        <v>17.5</v>
      </c>
      <c r="D12" s="216">
        <v>17.3</v>
      </c>
      <c r="E12" s="216">
        <v>17.2</v>
      </c>
      <c r="F12" s="216">
        <v>17.6</v>
      </c>
      <c r="G12" s="216">
        <v>17.9</v>
      </c>
      <c r="H12" s="216">
        <v>18.9</v>
      </c>
      <c r="I12" s="216">
        <v>20</v>
      </c>
      <c r="J12" s="216">
        <v>20</v>
      </c>
      <c r="K12" s="216">
        <v>20.6</v>
      </c>
      <c r="L12" s="216">
        <v>20.6</v>
      </c>
      <c r="M12" s="216">
        <v>21</v>
      </c>
      <c r="N12" s="216">
        <v>20.5</v>
      </c>
      <c r="O12" s="216">
        <v>20.2</v>
      </c>
      <c r="P12" s="216">
        <v>20.1</v>
      </c>
      <c r="Q12" s="216">
        <v>20.1</v>
      </c>
      <c r="R12" s="216">
        <v>19.7</v>
      </c>
      <c r="S12" s="216">
        <v>19.3</v>
      </c>
      <c r="T12" s="216">
        <v>18.9</v>
      </c>
      <c r="U12" s="216">
        <v>18.8</v>
      </c>
      <c r="V12" s="216">
        <v>18.6</v>
      </c>
      <c r="W12" s="216">
        <v>18.2</v>
      </c>
      <c r="X12" s="216">
        <v>18</v>
      </c>
      <c r="Y12" s="216">
        <v>17.9</v>
      </c>
      <c r="Z12" s="177">
        <f t="shared" si="0"/>
        <v>19.020833333333336</v>
      </c>
      <c r="AA12" s="217">
        <v>21.9</v>
      </c>
      <c r="AB12" s="220" t="s">
        <v>341</v>
      </c>
      <c r="AC12" s="164">
        <v>10</v>
      </c>
      <c r="AD12" s="217">
        <v>17</v>
      </c>
      <c r="AE12" s="222" t="s">
        <v>359</v>
      </c>
    </row>
    <row r="13" spans="1:31" ht="11.25" customHeight="1">
      <c r="A13" s="168">
        <v>11</v>
      </c>
      <c r="B13" s="214">
        <v>17.9</v>
      </c>
      <c r="C13" s="214">
        <v>17.7</v>
      </c>
      <c r="D13" s="214">
        <v>17.6</v>
      </c>
      <c r="E13" s="214">
        <v>17.4</v>
      </c>
      <c r="F13" s="214">
        <v>17.5</v>
      </c>
      <c r="G13" s="214">
        <v>18.1</v>
      </c>
      <c r="H13" s="214">
        <v>19.4</v>
      </c>
      <c r="I13" s="214">
        <v>20.1</v>
      </c>
      <c r="J13" s="214">
        <v>20.6</v>
      </c>
      <c r="K13" s="214">
        <v>20.2</v>
      </c>
      <c r="L13" s="214">
        <v>22.3</v>
      </c>
      <c r="M13" s="214">
        <v>22.7</v>
      </c>
      <c r="N13" s="214">
        <v>22.2</v>
      </c>
      <c r="O13" s="214">
        <v>21.3</v>
      </c>
      <c r="P13" s="214">
        <v>20.9</v>
      </c>
      <c r="Q13" s="214">
        <v>20.4</v>
      </c>
      <c r="R13" s="214">
        <v>20.4</v>
      </c>
      <c r="S13" s="214">
        <v>19.9</v>
      </c>
      <c r="T13" s="214">
        <v>19.6</v>
      </c>
      <c r="U13" s="214">
        <v>19.4</v>
      </c>
      <c r="V13" s="214">
        <v>18.9</v>
      </c>
      <c r="W13" s="214">
        <v>18.5</v>
      </c>
      <c r="X13" s="214">
        <v>18.3</v>
      </c>
      <c r="Y13" s="214">
        <v>18.5</v>
      </c>
      <c r="Z13" s="167">
        <f t="shared" si="0"/>
        <v>19.574999999999992</v>
      </c>
      <c r="AA13" s="218">
        <v>23.1</v>
      </c>
      <c r="AB13" s="219" t="s">
        <v>342</v>
      </c>
      <c r="AC13" s="1">
        <v>11</v>
      </c>
      <c r="AD13" s="218">
        <v>17.1</v>
      </c>
      <c r="AE13" s="221" t="s">
        <v>360</v>
      </c>
    </row>
    <row r="14" spans="1:31" ht="11.25" customHeight="1">
      <c r="A14" s="168">
        <v>12</v>
      </c>
      <c r="B14" s="214">
        <v>18.6</v>
      </c>
      <c r="C14" s="214">
        <v>19.1</v>
      </c>
      <c r="D14" s="214">
        <v>19</v>
      </c>
      <c r="E14" s="214">
        <v>19.7</v>
      </c>
      <c r="F14" s="214">
        <v>19.3</v>
      </c>
      <c r="G14" s="214">
        <v>19.1</v>
      </c>
      <c r="H14" s="214">
        <v>19.1</v>
      </c>
      <c r="I14" s="214">
        <v>19.1</v>
      </c>
      <c r="J14" s="214">
        <v>18.8</v>
      </c>
      <c r="K14" s="214">
        <v>19.5</v>
      </c>
      <c r="L14" s="214">
        <v>20.8</v>
      </c>
      <c r="M14" s="214">
        <v>21.5</v>
      </c>
      <c r="N14" s="214">
        <v>19.5</v>
      </c>
      <c r="O14" s="214">
        <v>19.8</v>
      </c>
      <c r="P14" s="214">
        <v>20</v>
      </c>
      <c r="Q14" s="214">
        <v>21.3</v>
      </c>
      <c r="R14" s="214">
        <v>21.3</v>
      </c>
      <c r="S14" s="214">
        <v>20.6</v>
      </c>
      <c r="T14" s="214">
        <v>20.4</v>
      </c>
      <c r="U14" s="214">
        <v>20.9</v>
      </c>
      <c r="V14" s="214">
        <v>21.2</v>
      </c>
      <c r="W14" s="214">
        <v>21.7</v>
      </c>
      <c r="X14" s="214">
        <v>21.2</v>
      </c>
      <c r="Y14" s="214">
        <v>20</v>
      </c>
      <c r="Z14" s="167">
        <f t="shared" si="0"/>
        <v>20.0625</v>
      </c>
      <c r="AA14" s="218">
        <v>22.2</v>
      </c>
      <c r="AB14" s="219" t="s">
        <v>124</v>
      </c>
      <c r="AC14" s="1">
        <v>12</v>
      </c>
      <c r="AD14" s="218">
        <v>18.5</v>
      </c>
      <c r="AE14" s="221" t="s">
        <v>361</v>
      </c>
    </row>
    <row r="15" spans="1:31" ht="11.25" customHeight="1">
      <c r="A15" s="168">
        <v>13</v>
      </c>
      <c r="B15" s="214">
        <v>19.4</v>
      </c>
      <c r="C15" s="214">
        <v>19.8</v>
      </c>
      <c r="D15" s="214">
        <v>20.3</v>
      </c>
      <c r="E15" s="214">
        <v>20.4</v>
      </c>
      <c r="F15" s="214">
        <v>20.8</v>
      </c>
      <c r="G15" s="214">
        <v>21.3</v>
      </c>
      <c r="H15" s="214">
        <v>22.1</v>
      </c>
      <c r="I15" s="214">
        <v>23.7</v>
      </c>
      <c r="J15" s="214">
        <v>24.8</v>
      </c>
      <c r="K15" s="214">
        <v>23.7</v>
      </c>
      <c r="L15" s="214">
        <v>22.9</v>
      </c>
      <c r="M15" s="214">
        <v>23.1</v>
      </c>
      <c r="N15" s="214">
        <v>22.7</v>
      </c>
      <c r="O15" s="214">
        <v>21.9</v>
      </c>
      <c r="P15" s="214">
        <v>22.3</v>
      </c>
      <c r="Q15" s="214">
        <v>22.4</v>
      </c>
      <c r="R15" s="214">
        <v>22.9</v>
      </c>
      <c r="S15" s="214">
        <v>22.2</v>
      </c>
      <c r="T15" s="214">
        <v>22.2</v>
      </c>
      <c r="U15" s="214">
        <v>21.9</v>
      </c>
      <c r="V15" s="214">
        <v>21.8</v>
      </c>
      <c r="W15" s="214">
        <v>21.6</v>
      </c>
      <c r="X15" s="214">
        <v>21.4</v>
      </c>
      <c r="Y15" s="214">
        <v>21.3</v>
      </c>
      <c r="Z15" s="167">
        <f t="shared" si="0"/>
        <v>21.954166666666662</v>
      </c>
      <c r="AA15" s="218">
        <v>25.5</v>
      </c>
      <c r="AB15" s="219" t="s">
        <v>343</v>
      </c>
      <c r="AC15" s="1">
        <v>13</v>
      </c>
      <c r="AD15" s="218">
        <v>19.4</v>
      </c>
      <c r="AE15" s="221" t="s">
        <v>361</v>
      </c>
    </row>
    <row r="16" spans="1:31" ht="11.25" customHeight="1">
      <c r="A16" s="168">
        <v>14</v>
      </c>
      <c r="B16" s="214">
        <v>21.3</v>
      </c>
      <c r="C16" s="214">
        <v>21.1</v>
      </c>
      <c r="D16" s="214">
        <v>20.7</v>
      </c>
      <c r="E16" s="214">
        <v>20.6</v>
      </c>
      <c r="F16" s="214">
        <v>20.6</v>
      </c>
      <c r="G16" s="214">
        <v>20.7</v>
      </c>
      <c r="H16" s="214">
        <v>20.8</v>
      </c>
      <c r="I16" s="214">
        <v>20.8</v>
      </c>
      <c r="J16" s="214">
        <v>20.9</v>
      </c>
      <c r="K16" s="214">
        <v>20.2</v>
      </c>
      <c r="L16" s="214">
        <v>20.6</v>
      </c>
      <c r="M16" s="214">
        <v>20.9</v>
      </c>
      <c r="N16" s="214">
        <v>21.3</v>
      </c>
      <c r="O16" s="214">
        <v>21.6</v>
      </c>
      <c r="P16" s="214">
        <v>22.4</v>
      </c>
      <c r="Q16" s="214">
        <v>23.1</v>
      </c>
      <c r="R16" s="214">
        <v>22.2</v>
      </c>
      <c r="S16" s="214">
        <v>21.6</v>
      </c>
      <c r="T16" s="214">
        <v>20.7</v>
      </c>
      <c r="U16" s="214">
        <v>20.2</v>
      </c>
      <c r="V16" s="214">
        <v>20.1</v>
      </c>
      <c r="W16" s="214">
        <v>19.9</v>
      </c>
      <c r="X16" s="214">
        <v>19.7</v>
      </c>
      <c r="Y16" s="214">
        <v>19.4</v>
      </c>
      <c r="Z16" s="167">
        <f t="shared" si="0"/>
        <v>20.891666666666666</v>
      </c>
      <c r="AA16" s="218">
        <v>23.4</v>
      </c>
      <c r="AB16" s="219" t="s">
        <v>344</v>
      </c>
      <c r="AC16" s="1">
        <v>14</v>
      </c>
      <c r="AD16" s="218">
        <v>19.4</v>
      </c>
      <c r="AE16" s="221" t="s">
        <v>114</v>
      </c>
    </row>
    <row r="17" spans="1:31" ht="11.25" customHeight="1">
      <c r="A17" s="168">
        <v>15</v>
      </c>
      <c r="B17" s="214">
        <v>19.4</v>
      </c>
      <c r="C17" s="214">
        <v>19.2</v>
      </c>
      <c r="D17" s="214">
        <v>19.3</v>
      </c>
      <c r="E17" s="214">
        <v>19.2</v>
      </c>
      <c r="F17" s="214">
        <v>19.3</v>
      </c>
      <c r="G17" s="214">
        <v>20</v>
      </c>
      <c r="H17" s="214">
        <v>20.2</v>
      </c>
      <c r="I17" s="214">
        <v>20.5</v>
      </c>
      <c r="J17" s="214">
        <v>20.7</v>
      </c>
      <c r="K17" s="214">
        <v>21.6</v>
      </c>
      <c r="L17" s="214">
        <v>21</v>
      </c>
      <c r="M17" s="214">
        <v>20.6</v>
      </c>
      <c r="N17" s="214">
        <v>20.7</v>
      </c>
      <c r="O17" s="214">
        <v>20.8</v>
      </c>
      <c r="P17" s="214">
        <v>20.7</v>
      </c>
      <c r="Q17" s="214">
        <v>20.7</v>
      </c>
      <c r="R17" s="214">
        <v>20.1</v>
      </c>
      <c r="S17" s="214">
        <v>20</v>
      </c>
      <c r="T17" s="214">
        <v>19.9</v>
      </c>
      <c r="U17" s="214">
        <v>19.6</v>
      </c>
      <c r="V17" s="214">
        <v>19.6</v>
      </c>
      <c r="W17" s="214">
        <v>19.6</v>
      </c>
      <c r="X17" s="214">
        <v>19.6</v>
      </c>
      <c r="Y17" s="214">
        <v>19.4</v>
      </c>
      <c r="Z17" s="167">
        <f t="shared" si="0"/>
        <v>20.070833333333336</v>
      </c>
      <c r="AA17" s="218">
        <v>21.7</v>
      </c>
      <c r="AB17" s="219" t="s">
        <v>345</v>
      </c>
      <c r="AC17" s="1">
        <v>15</v>
      </c>
      <c r="AD17" s="218">
        <v>19.1</v>
      </c>
      <c r="AE17" s="221" t="s">
        <v>362</v>
      </c>
    </row>
    <row r="18" spans="1:31" ht="11.25" customHeight="1">
      <c r="A18" s="168">
        <v>16</v>
      </c>
      <c r="B18" s="214">
        <v>19.3</v>
      </c>
      <c r="C18" s="214">
        <v>19.2</v>
      </c>
      <c r="D18" s="214">
        <v>19.3</v>
      </c>
      <c r="E18" s="214">
        <v>19.5</v>
      </c>
      <c r="F18" s="214">
        <v>19.1</v>
      </c>
      <c r="G18" s="214">
        <v>18.9</v>
      </c>
      <c r="H18" s="214">
        <v>19.2</v>
      </c>
      <c r="I18" s="214">
        <v>20.3</v>
      </c>
      <c r="J18" s="214">
        <v>20.6</v>
      </c>
      <c r="K18" s="214">
        <v>21.1</v>
      </c>
      <c r="L18" s="214">
        <v>22.7</v>
      </c>
      <c r="M18" s="214">
        <v>22.7</v>
      </c>
      <c r="N18" s="214">
        <v>23.4</v>
      </c>
      <c r="O18" s="214">
        <v>23.2</v>
      </c>
      <c r="P18" s="214">
        <v>22.6</v>
      </c>
      <c r="Q18" s="214">
        <v>22.2</v>
      </c>
      <c r="R18" s="214">
        <v>22.2</v>
      </c>
      <c r="S18" s="214">
        <v>21.4</v>
      </c>
      <c r="T18" s="214">
        <v>21.2</v>
      </c>
      <c r="U18" s="214">
        <v>21</v>
      </c>
      <c r="V18" s="214">
        <v>20.9</v>
      </c>
      <c r="W18" s="214">
        <v>20.9</v>
      </c>
      <c r="X18" s="214">
        <v>21.5</v>
      </c>
      <c r="Y18" s="214">
        <v>21</v>
      </c>
      <c r="Z18" s="167">
        <f t="shared" si="0"/>
        <v>20.974999999999994</v>
      </c>
      <c r="AA18" s="218">
        <v>24</v>
      </c>
      <c r="AB18" s="219" t="s">
        <v>298</v>
      </c>
      <c r="AC18" s="1">
        <v>16</v>
      </c>
      <c r="AD18" s="218">
        <v>18.8</v>
      </c>
      <c r="AE18" s="221" t="s">
        <v>189</v>
      </c>
    </row>
    <row r="19" spans="1:31" ht="11.25" customHeight="1">
      <c r="A19" s="168">
        <v>17</v>
      </c>
      <c r="B19" s="214">
        <v>20.8</v>
      </c>
      <c r="C19" s="214">
        <v>21</v>
      </c>
      <c r="D19" s="214">
        <v>21.1</v>
      </c>
      <c r="E19" s="214">
        <v>20.8</v>
      </c>
      <c r="F19" s="214">
        <v>20.8</v>
      </c>
      <c r="G19" s="214">
        <v>21.2</v>
      </c>
      <c r="H19" s="214">
        <v>21.7</v>
      </c>
      <c r="I19" s="214">
        <v>21.5</v>
      </c>
      <c r="J19" s="214">
        <v>22.8</v>
      </c>
      <c r="K19" s="214">
        <v>24.2</v>
      </c>
      <c r="L19" s="214">
        <v>24.8</v>
      </c>
      <c r="M19" s="214">
        <v>23.7</v>
      </c>
      <c r="N19" s="214">
        <v>22.7</v>
      </c>
      <c r="O19" s="214">
        <v>22.7</v>
      </c>
      <c r="P19" s="214">
        <v>23</v>
      </c>
      <c r="Q19" s="214">
        <v>23.1</v>
      </c>
      <c r="R19" s="214">
        <v>22.9</v>
      </c>
      <c r="S19" s="214">
        <v>23</v>
      </c>
      <c r="T19" s="214">
        <v>22</v>
      </c>
      <c r="U19" s="214">
        <v>21.4</v>
      </c>
      <c r="V19" s="214">
        <v>21.5</v>
      </c>
      <c r="W19" s="214">
        <v>20.8</v>
      </c>
      <c r="X19" s="214">
        <v>20.9</v>
      </c>
      <c r="Y19" s="214">
        <v>20.6</v>
      </c>
      <c r="Z19" s="167">
        <f t="shared" si="0"/>
        <v>22.041666666666668</v>
      </c>
      <c r="AA19" s="218">
        <v>26</v>
      </c>
      <c r="AB19" s="219" t="s">
        <v>346</v>
      </c>
      <c r="AC19" s="1">
        <v>17</v>
      </c>
      <c r="AD19" s="218">
        <v>20.5</v>
      </c>
      <c r="AE19" s="221" t="s">
        <v>104</v>
      </c>
    </row>
    <row r="20" spans="1:31" ht="11.25" customHeight="1">
      <c r="A20" s="168">
        <v>18</v>
      </c>
      <c r="B20" s="214">
        <v>20.5</v>
      </c>
      <c r="C20" s="214">
        <v>20.2</v>
      </c>
      <c r="D20" s="214">
        <v>19.9</v>
      </c>
      <c r="E20" s="214">
        <v>20.1</v>
      </c>
      <c r="F20" s="214">
        <v>20.4</v>
      </c>
      <c r="G20" s="214">
        <v>21.1</v>
      </c>
      <c r="H20" s="214">
        <v>22.4</v>
      </c>
      <c r="I20" s="214">
        <v>22.3</v>
      </c>
      <c r="J20" s="214">
        <v>22.7</v>
      </c>
      <c r="K20" s="214">
        <v>22.9</v>
      </c>
      <c r="L20" s="214">
        <v>24.4</v>
      </c>
      <c r="M20" s="214">
        <v>24.6</v>
      </c>
      <c r="N20" s="214">
        <v>24.2</v>
      </c>
      <c r="O20" s="214">
        <v>23.9</v>
      </c>
      <c r="P20" s="214">
        <v>23.8</v>
      </c>
      <c r="Q20" s="214">
        <v>24</v>
      </c>
      <c r="R20" s="214">
        <v>23.7</v>
      </c>
      <c r="S20" s="214">
        <v>23.6</v>
      </c>
      <c r="T20" s="214">
        <v>23.5</v>
      </c>
      <c r="U20" s="214">
        <v>23.7</v>
      </c>
      <c r="V20" s="214">
        <v>23.7</v>
      </c>
      <c r="W20" s="214">
        <v>23.3</v>
      </c>
      <c r="X20" s="214">
        <v>23.3</v>
      </c>
      <c r="Y20" s="214">
        <v>23</v>
      </c>
      <c r="Z20" s="167">
        <f t="shared" si="0"/>
        <v>22.716666666666665</v>
      </c>
      <c r="AA20" s="218">
        <v>25.6</v>
      </c>
      <c r="AB20" s="219" t="s">
        <v>70</v>
      </c>
      <c r="AC20" s="1">
        <v>18</v>
      </c>
      <c r="AD20" s="218">
        <v>19.8</v>
      </c>
      <c r="AE20" s="221" t="s">
        <v>363</v>
      </c>
    </row>
    <row r="21" spans="1:31" ht="11.25" customHeight="1">
      <c r="A21" s="168">
        <v>19</v>
      </c>
      <c r="B21" s="214">
        <v>22.8</v>
      </c>
      <c r="C21" s="214">
        <v>23.1</v>
      </c>
      <c r="D21" s="214">
        <v>23.3</v>
      </c>
      <c r="E21" s="214">
        <v>23.3</v>
      </c>
      <c r="F21" s="214">
        <v>23.3</v>
      </c>
      <c r="G21" s="214">
        <v>23.7</v>
      </c>
      <c r="H21" s="214">
        <v>24.2</v>
      </c>
      <c r="I21" s="214">
        <v>25</v>
      </c>
      <c r="J21" s="214">
        <v>26.4</v>
      </c>
      <c r="K21" s="214">
        <v>27.5</v>
      </c>
      <c r="L21" s="214">
        <v>29.3</v>
      </c>
      <c r="M21" s="214">
        <v>29.2</v>
      </c>
      <c r="N21" s="214">
        <v>29.3</v>
      </c>
      <c r="O21" s="214">
        <v>28.3</v>
      </c>
      <c r="P21" s="214">
        <v>28.1</v>
      </c>
      <c r="Q21" s="214">
        <v>26.3</v>
      </c>
      <c r="R21" s="214">
        <v>27.2</v>
      </c>
      <c r="S21" s="214">
        <v>27.1</v>
      </c>
      <c r="T21" s="214">
        <v>26.5</v>
      </c>
      <c r="U21" s="214">
        <v>26.1</v>
      </c>
      <c r="V21" s="214">
        <v>24.7</v>
      </c>
      <c r="W21" s="214">
        <v>23.9</v>
      </c>
      <c r="X21" s="214">
        <v>24</v>
      </c>
      <c r="Y21" s="214">
        <v>23.6</v>
      </c>
      <c r="Z21" s="167">
        <f t="shared" si="0"/>
        <v>25.675</v>
      </c>
      <c r="AA21" s="218">
        <v>32.1</v>
      </c>
      <c r="AB21" s="219" t="s">
        <v>347</v>
      </c>
      <c r="AC21" s="1">
        <v>19</v>
      </c>
      <c r="AD21" s="218">
        <v>22.7</v>
      </c>
      <c r="AE21" s="221" t="s">
        <v>242</v>
      </c>
    </row>
    <row r="22" spans="1:31" ht="11.25" customHeight="1">
      <c r="A22" s="176">
        <v>20</v>
      </c>
      <c r="B22" s="216">
        <v>23.7</v>
      </c>
      <c r="C22" s="216">
        <v>23.6</v>
      </c>
      <c r="D22" s="216">
        <v>23.6</v>
      </c>
      <c r="E22" s="216">
        <v>23.7</v>
      </c>
      <c r="F22" s="216">
        <v>23.6</v>
      </c>
      <c r="G22" s="216">
        <v>23.8</v>
      </c>
      <c r="H22" s="216">
        <v>23.9</v>
      </c>
      <c r="I22" s="216">
        <v>24.8</v>
      </c>
      <c r="J22" s="216">
        <v>24.7</v>
      </c>
      <c r="K22" s="216">
        <v>25.5</v>
      </c>
      <c r="L22" s="216">
        <v>26.3</v>
      </c>
      <c r="M22" s="216">
        <v>27</v>
      </c>
      <c r="N22" s="216">
        <v>26.3</v>
      </c>
      <c r="O22" s="216">
        <v>25.4</v>
      </c>
      <c r="P22" s="216">
        <v>25.2</v>
      </c>
      <c r="Q22" s="216">
        <v>24</v>
      </c>
      <c r="R22" s="216">
        <v>23.4</v>
      </c>
      <c r="S22" s="216">
        <v>23.5</v>
      </c>
      <c r="T22" s="216">
        <v>22.1</v>
      </c>
      <c r="U22" s="216">
        <v>22.9</v>
      </c>
      <c r="V22" s="216">
        <v>23</v>
      </c>
      <c r="W22" s="216">
        <v>22.9</v>
      </c>
      <c r="X22" s="216">
        <v>23.4</v>
      </c>
      <c r="Y22" s="216">
        <v>23.4</v>
      </c>
      <c r="Z22" s="177">
        <f t="shared" si="0"/>
        <v>24.154166666666665</v>
      </c>
      <c r="AA22" s="217">
        <v>27.7</v>
      </c>
      <c r="AB22" s="220" t="s">
        <v>56</v>
      </c>
      <c r="AC22" s="164">
        <v>20</v>
      </c>
      <c r="AD22" s="217">
        <v>22</v>
      </c>
      <c r="AE22" s="222" t="s">
        <v>364</v>
      </c>
    </row>
    <row r="23" spans="1:31" ht="11.25" customHeight="1">
      <c r="A23" s="168">
        <v>21</v>
      </c>
      <c r="B23" s="214">
        <v>23</v>
      </c>
      <c r="C23" s="214">
        <v>23</v>
      </c>
      <c r="D23" s="214">
        <v>23</v>
      </c>
      <c r="E23" s="214">
        <v>22.7</v>
      </c>
      <c r="F23" s="214">
        <v>22.3</v>
      </c>
      <c r="G23" s="214">
        <v>21.9</v>
      </c>
      <c r="H23" s="214">
        <v>21.3</v>
      </c>
      <c r="I23" s="214">
        <v>21</v>
      </c>
      <c r="J23" s="214">
        <v>21</v>
      </c>
      <c r="K23" s="214">
        <v>22.2</v>
      </c>
      <c r="L23" s="214">
        <v>21.2</v>
      </c>
      <c r="M23" s="214">
        <v>21.1</v>
      </c>
      <c r="N23" s="214">
        <v>20.9</v>
      </c>
      <c r="O23" s="214">
        <v>20.7</v>
      </c>
      <c r="P23" s="214">
        <v>20.3</v>
      </c>
      <c r="Q23" s="214">
        <v>20.3</v>
      </c>
      <c r="R23" s="214">
        <v>20.2</v>
      </c>
      <c r="S23" s="214">
        <v>20</v>
      </c>
      <c r="T23" s="214">
        <v>19.9</v>
      </c>
      <c r="U23" s="214">
        <v>19.9</v>
      </c>
      <c r="V23" s="214">
        <v>19.8</v>
      </c>
      <c r="W23" s="214">
        <v>19.9</v>
      </c>
      <c r="X23" s="214">
        <v>19.9</v>
      </c>
      <c r="Y23" s="214">
        <v>19.9</v>
      </c>
      <c r="Z23" s="167">
        <f t="shared" si="0"/>
        <v>21.058333333333326</v>
      </c>
      <c r="AA23" s="218">
        <v>23.4</v>
      </c>
      <c r="AB23" s="219" t="s">
        <v>183</v>
      </c>
      <c r="AC23" s="1">
        <v>21</v>
      </c>
      <c r="AD23" s="218">
        <v>19.8</v>
      </c>
      <c r="AE23" s="221" t="s">
        <v>365</v>
      </c>
    </row>
    <row r="24" spans="1:31" ht="11.25" customHeight="1">
      <c r="A24" s="168">
        <v>22</v>
      </c>
      <c r="B24" s="214">
        <v>19.9</v>
      </c>
      <c r="C24" s="214">
        <v>19.8</v>
      </c>
      <c r="D24" s="214">
        <v>19.9</v>
      </c>
      <c r="E24" s="214">
        <v>19.8</v>
      </c>
      <c r="F24" s="214">
        <v>19.9</v>
      </c>
      <c r="G24" s="214">
        <v>20.1</v>
      </c>
      <c r="H24" s="214">
        <v>20.4</v>
      </c>
      <c r="I24" s="214">
        <v>20.7</v>
      </c>
      <c r="J24" s="214">
        <v>21</v>
      </c>
      <c r="K24" s="214">
        <v>21.1</v>
      </c>
      <c r="L24" s="214">
        <v>21.3</v>
      </c>
      <c r="M24" s="214">
        <v>21.3</v>
      </c>
      <c r="N24" s="214">
        <v>21.5</v>
      </c>
      <c r="O24" s="214">
        <v>22.1</v>
      </c>
      <c r="P24" s="214">
        <v>22.5</v>
      </c>
      <c r="Q24" s="214">
        <v>22.3</v>
      </c>
      <c r="R24" s="214">
        <v>22.3</v>
      </c>
      <c r="S24" s="214">
        <v>22.4</v>
      </c>
      <c r="T24" s="214">
        <v>22</v>
      </c>
      <c r="U24" s="214">
        <v>22</v>
      </c>
      <c r="V24" s="214">
        <v>21.9</v>
      </c>
      <c r="W24" s="214">
        <v>21.9</v>
      </c>
      <c r="X24" s="214">
        <v>22</v>
      </c>
      <c r="Y24" s="214">
        <v>21.9</v>
      </c>
      <c r="Z24" s="167">
        <f t="shared" si="0"/>
        <v>21.25</v>
      </c>
      <c r="AA24" s="218">
        <v>22.5</v>
      </c>
      <c r="AB24" s="219" t="s">
        <v>348</v>
      </c>
      <c r="AC24" s="1">
        <v>22</v>
      </c>
      <c r="AD24" s="218">
        <v>19.7</v>
      </c>
      <c r="AE24" s="221" t="s">
        <v>243</v>
      </c>
    </row>
    <row r="25" spans="1:31" ht="11.25" customHeight="1">
      <c r="A25" s="168">
        <v>23</v>
      </c>
      <c r="B25" s="214">
        <v>21.9</v>
      </c>
      <c r="C25" s="214">
        <v>21.9</v>
      </c>
      <c r="D25" s="214">
        <v>22.1</v>
      </c>
      <c r="E25" s="214">
        <v>22.1</v>
      </c>
      <c r="F25" s="214">
        <v>22.2</v>
      </c>
      <c r="G25" s="214">
        <v>22.4</v>
      </c>
      <c r="H25" s="214">
        <v>22.6</v>
      </c>
      <c r="I25" s="214">
        <v>23.5</v>
      </c>
      <c r="J25" s="214">
        <v>24.1</v>
      </c>
      <c r="K25" s="214">
        <v>24.4</v>
      </c>
      <c r="L25" s="214">
        <v>24</v>
      </c>
      <c r="M25" s="214">
        <v>24.8</v>
      </c>
      <c r="N25" s="214">
        <v>25.6</v>
      </c>
      <c r="O25" s="214">
        <v>26.4</v>
      </c>
      <c r="P25" s="214">
        <v>25.1</v>
      </c>
      <c r="Q25" s="214">
        <v>24.6</v>
      </c>
      <c r="R25" s="214">
        <v>23.8</v>
      </c>
      <c r="S25" s="214">
        <v>23.9</v>
      </c>
      <c r="T25" s="214">
        <v>23.7</v>
      </c>
      <c r="U25" s="214">
        <v>23.7</v>
      </c>
      <c r="V25" s="214">
        <v>23.5</v>
      </c>
      <c r="W25" s="214">
        <v>23.5</v>
      </c>
      <c r="X25" s="214">
        <v>23.6</v>
      </c>
      <c r="Y25" s="214">
        <v>23.4</v>
      </c>
      <c r="Z25" s="167">
        <f t="shared" si="0"/>
        <v>23.616666666666664</v>
      </c>
      <c r="AA25" s="218">
        <v>27.5</v>
      </c>
      <c r="AB25" s="219" t="s">
        <v>349</v>
      </c>
      <c r="AC25" s="1">
        <v>23</v>
      </c>
      <c r="AD25" s="218">
        <v>21.9</v>
      </c>
      <c r="AE25" s="221" t="s">
        <v>334</v>
      </c>
    </row>
    <row r="26" spans="1:31" ht="11.25" customHeight="1">
      <c r="A26" s="168">
        <v>24</v>
      </c>
      <c r="B26" s="214">
        <v>23.2</v>
      </c>
      <c r="C26" s="214">
        <v>23</v>
      </c>
      <c r="D26" s="214">
        <v>23</v>
      </c>
      <c r="E26" s="214">
        <v>22.9</v>
      </c>
      <c r="F26" s="214">
        <v>22.7</v>
      </c>
      <c r="G26" s="214">
        <v>22.8</v>
      </c>
      <c r="H26" s="214">
        <v>23.9</v>
      </c>
      <c r="I26" s="214">
        <v>24.5</v>
      </c>
      <c r="J26" s="214">
        <v>24.9</v>
      </c>
      <c r="K26" s="214">
        <v>26.5</v>
      </c>
      <c r="L26" s="214">
        <v>27</v>
      </c>
      <c r="M26" s="214">
        <v>27</v>
      </c>
      <c r="N26" s="214">
        <v>27</v>
      </c>
      <c r="O26" s="214">
        <v>27.3</v>
      </c>
      <c r="P26" s="214">
        <v>26.8</v>
      </c>
      <c r="Q26" s="214">
        <v>25.9</v>
      </c>
      <c r="R26" s="214">
        <v>26</v>
      </c>
      <c r="S26" s="214">
        <v>25</v>
      </c>
      <c r="T26" s="214">
        <v>24.7</v>
      </c>
      <c r="U26" s="214">
        <v>25</v>
      </c>
      <c r="V26" s="214">
        <v>24.7</v>
      </c>
      <c r="W26" s="214">
        <v>24.3</v>
      </c>
      <c r="X26" s="214">
        <v>24.2</v>
      </c>
      <c r="Y26" s="214">
        <v>24.2</v>
      </c>
      <c r="Z26" s="167">
        <f t="shared" si="0"/>
        <v>24.854166666666668</v>
      </c>
      <c r="AA26" s="218">
        <v>28.5</v>
      </c>
      <c r="AB26" s="219" t="s">
        <v>256</v>
      </c>
      <c r="AC26" s="1">
        <v>24</v>
      </c>
      <c r="AD26" s="218">
        <v>22.6</v>
      </c>
      <c r="AE26" s="221" t="s">
        <v>366</v>
      </c>
    </row>
    <row r="27" spans="1:31" ht="11.25" customHeight="1">
      <c r="A27" s="168">
        <v>25</v>
      </c>
      <c r="B27" s="214">
        <v>23.8</v>
      </c>
      <c r="C27" s="214">
        <v>23.4</v>
      </c>
      <c r="D27" s="214">
        <v>23.3</v>
      </c>
      <c r="E27" s="214">
        <v>23.7</v>
      </c>
      <c r="F27" s="214">
        <v>23.2</v>
      </c>
      <c r="G27" s="214">
        <v>24</v>
      </c>
      <c r="H27" s="214">
        <v>24.8</v>
      </c>
      <c r="I27" s="214">
        <v>25.6</v>
      </c>
      <c r="J27" s="214">
        <v>27.4</v>
      </c>
      <c r="K27" s="214">
        <v>27.4</v>
      </c>
      <c r="L27" s="214">
        <v>27.3</v>
      </c>
      <c r="M27" s="214">
        <v>28</v>
      </c>
      <c r="N27" s="214">
        <v>28.2</v>
      </c>
      <c r="O27" s="214">
        <v>28.5</v>
      </c>
      <c r="P27" s="214">
        <v>27.5</v>
      </c>
      <c r="Q27" s="214">
        <v>27</v>
      </c>
      <c r="R27" s="214">
        <v>27.3</v>
      </c>
      <c r="S27" s="214">
        <v>26.6</v>
      </c>
      <c r="T27" s="214">
        <v>25.9</v>
      </c>
      <c r="U27" s="214">
        <v>25.9</v>
      </c>
      <c r="V27" s="214">
        <v>25.1</v>
      </c>
      <c r="W27" s="214">
        <v>24.8</v>
      </c>
      <c r="X27" s="214">
        <v>25.1</v>
      </c>
      <c r="Y27" s="214">
        <v>23.9</v>
      </c>
      <c r="Z27" s="167">
        <f t="shared" si="0"/>
        <v>25.7375</v>
      </c>
      <c r="AA27" s="218">
        <v>29.2</v>
      </c>
      <c r="AB27" s="219" t="s">
        <v>66</v>
      </c>
      <c r="AC27" s="1">
        <v>25</v>
      </c>
      <c r="AD27" s="218">
        <v>23.2</v>
      </c>
      <c r="AE27" s="221" t="s">
        <v>367</v>
      </c>
    </row>
    <row r="28" spans="1:31" ht="11.25" customHeight="1">
      <c r="A28" s="168">
        <v>26</v>
      </c>
      <c r="B28" s="214">
        <v>24.1</v>
      </c>
      <c r="C28" s="214">
        <v>24.4</v>
      </c>
      <c r="D28" s="214">
        <v>24.7</v>
      </c>
      <c r="E28" s="214">
        <v>24.7</v>
      </c>
      <c r="F28" s="214">
        <v>24.7</v>
      </c>
      <c r="G28" s="214">
        <v>26.2</v>
      </c>
      <c r="H28" s="214">
        <v>27</v>
      </c>
      <c r="I28" s="214">
        <v>28.2</v>
      </c>
      <c r="J28" s="214">
        <v>29.1</v>
      </c>
      <c r="K28" s="214">
        <v>31</v>
      </c>
      <c r="L28" s="214">
        <v>29.2</v>
      </c>
      <c r="M28" s="214">
        <v>29.2</v>
      </c>
      <c r="N28" s="214">
        <v>28.9</v>
      </c>
      <c r="O28" s="214">
        <v>28.8</v>
      </c>
      <c r="P28" s="214">
        <v>29.6</v>
      </c>
      <c r="Q28" s="214">
        <v>27.5</v>
      </c>
      <c r="R28" s="214">
        <v>27.1</v>
      </c>
      <c r="S28" s="214">
        <v>28</v>
      </c>
      <c r="T28" s="214">
        <v>27.4</v>
      </c>
      <c r="U28" s="214">
        <v>27.7</v>
      </c>
      <c r="V28" s="214">
        <v>27.3</v>
      </c>
      <c r="W28" s="214">
        <v>27.2</v>
      </c>
      <c r="X28" s="214">
        <v>27.1</v>
      </c>
      <c r="Y28" s="214">
        <v>26.8</v>
      </c>
      <c r="Z28" s="167">
        <f t="shared" si="0"/>
        <v>27.32916666666667</v>
      </c>
      <c r="AA28" s="218">
        <v>32.9</v>
      </c>
      <c r="AB28" s="219" t="s">
        <v>350</v>
      </c>
      <c r="AC28" s="1">
        <v>26</v>
      </c>
      <c r="AD28" s="218">
        <v>23.8</v>
      </c>
      <c r="AE28" s="221" t="s">
        <v>368</v>
      </c>
    </row>
    <row r="29" spans="1:31" ht="11.25" customHeight="1">
      <c r="A29" s="168">
        <v>27</v>
      </c>
      <c r="B29" s="214">
        <v>26.7</v>
      </c>
      <c r="C29" s="214">
        <v>26.6</v>
      </c>
      <c r="D29" s="214">
        <v>26.4</v>
      </c>
      <c r="E29" s="214">
        <v>26.1</v>
      </c>
      <c r="F29" s="214">
        <v>26</v>
      </c>
      <c r="G29" s="214">
        <v>26.1</v>
      </c>
      <c r="H29" s="214">
        <v>26.3</v>
      </c>
      <c r="I29" s="214">
        <v>26.1</v>
      </c>
      <c r="J29" s="214">
        <v>27.9</v>
      </c>
      <c r="K29" s="214">
        <v>27.7</v>
      </c>
      <c r="L29" s="214">
        <v>26.7</v>
      </c>
      <c r="M29" s="214">
        <v>28.4</v>
      </c>
      <c r="N29" s="214">
        <v>27.5</v>
      </c>
      <c r="O29" s="214">
        <v>28.6</v>
      </c>
      <c r="P29" s="214">
        <v>29.8</v>
      </c>
      <c r="Q29" s="214">
        <v>28.8</v>
      </c>
      <c r="R29" s="214">
        <v>28.3</v>
      </c>
      <c r="S29" s="214">
        <v>27.8</v>
      </c>
      <c r="T29" s="214">
        <v>27.3</v>
      </c>
      <c r="U29" s="214">
        <v>28.1</v>
      </c>
      <c r="V29" s="214">
        <v>27.4</v>
      </c>
      <c r="W29" s="214">
        <v>27</v>
      </c>
      <c r="X29" s="214">
        <v>26.8</v>
      </c>
      <c r="Y29" s="214">
        <v>26.8</v>
      </c>
      <c r="Z29" s="167">
        <f t="shared" si="0"/>
        <v>27.299999999999997</v>
      </c>
      <c r="AA29" s="218">
        <v>31.6</v>
      </c>
      <c r="AB29" s="219" t="s">
        <v>351</v>
      </c>
      <c r="AC29" s="1">
        <v>27</v>
      </c>
      <c r="AD29" s="218">
        <v>25.8</v>
      </c>
      <c r="AE29" s="221" t="s">
        <v>197</v>
      </c>
    </row>
    <row r="30" spans="1:31" ht="11.25" customHeight="1">
      <c r="A30" s="168">
        <v>28</v>
      </c>
      <c r="B30" s="214">
        <v>26.9</v>
      </c>
      <c r="C30" s="214">
        <v>26.1</v>
      </c>
      <c r="D30" s="214">
        <v>25.1</v>
      </c>
      <c r="E30" s="214">
        <v>25</v>
      </c>
      <c r="F30" s="214">
        <v>25.3</v>
      </c>
      <c r="G30" s="214">
        <v>24.9</v>
      </c>
      <c r="H30" s="214">
        <v>25.6</v>
      </c>
      <c r="I30" s="214">
        <v>25.6</v>
      </c>
      <c r="J30" s="214">
        <v>25.7</v>
      </c>
      <c r="K30" s="214">
        <v>26.6</v>
      </c>
      <c r="L30" s="214">
        <v>27.3</v>
      </c>
      <c r="M30" s="214">
        <v>29.6</v>
      </c>
      <c r="N30" s="214">
        <v>31.2</v>
      </c>
      <c r="O30" s="214">
        <v>30.7</v>
      </c>
      <c r="P30" s="214">
        <v>31.6</v>
      </c>
      <c r="Q30" s="214">
        <v>30.1</v>
      </c>
      <c r="R30" s="214">
        <v>28.3</v>
      </c>
      <c r="S30" s="214">
        <v>27.5</v>
      </c>
      <c r="T30" s="214">
        <v>27.2</v>
      </c>
      <c r="U30" s="214">
        <v>28.1</v>
      </c>
      <c r="V30" s="214">
        <v>26.9</v>
      </c>
      <c r="W30" s="214">
        <v>26.5</v>
      </c>
      <c r="X30" s="214">
        <v>26</v>
      </c>
      <c r="Y30" s="214">
        <v>26.2</v>
      </c>
      <c r="Z30" s="167">
        <f t="shared" si="0"/>
        <v>27.250000000000004</v>
      </c>
      <c r="AA30" s="218">
        <v>32.1</v>
      </c>
      <c r="AB30" s="219" t="s">
        <v>352</v>
      </c>
      <c r="AC30" s="1">
        <v>28</v>
      </c>
      <c r="AD30" s="218">
        <v>24.5</v>
      </c>
      <c r="AE30" s="221" t="s">
        <v>369</v>
      </c>
    </row>
    <row r="31" spans="1:31" ht="11.25" customHeight="1">
      <c r="A31" s="168">
        <v>29</v>
      </c>
      <c r="B31" s="214">
        <v>26.2</v>
      </c>
      <c r="C31" s="214">
        <v>26.3</v>
      </c>
      <c r="D31" s="214">
        <v>25.8</v>
      </c>
      <c r="E31" s="214">
        <v>25.4</v>
      </c>
      <c r="F31" s="214">
        <v>25.6</v>
      </c>
      <c r="G31" s="214">
        <v>25.8</v>
      </c>
      <c r="H31" s="214">
        <v>27.2</v>
      </c>
      <c r="I31" s="214">
        <v>28.3</v>
      </c>
      <c r="J31" s="214">
        <v>29.9</v>
      </c>
      <c r="K31" s="214">
        <v>30.4</v>
      </c>
      <c r="L31" s="214">
        <v>31.1</v>
      </c>
      <c r="M31" s="214">
        <v>30.4</v>
      </c>
      <c r="N31" s="214">
        <v>31.1</v>
      </c>
      <c r="O31" s="214">
        <v>30.4</v>
      </c>
      <c r="P31" s="214">
        <v>28.3</v>
      </c>
      <c r="Q31" s="214">
        <v>28</v>
      </c>
      <c r="R31" s="214">
        <v>27.8</v>
      </c>
      <c r="S31" s="214">
        <v>28.7</v>
      </c>
      <c r="T31" s="214">
        <v>28</v>
      </c>
      <c r="U31" s="214">
        <v>27.1</v>
      </c>
      <c r="V31" s="214">
        <v>26.5</v>
      </c>
      <c r="W31" s="214">
        <v>26.1</v>
      </c>
      <c r="X31" s="214">
        <v>26</v>
      </c>
      <c r="Y31" s="214">
        <v>26.6</v>
      </c>
      <c r="Z31" s="167">
        <f t="shared" si="0"/>
        <v>27.79166666666667</v>
      </c>
      <c r="AA31" s="218">
        <v>31.8</v>
      </c>
      <c r="AB31" s="219" t="s">
        <v>254</v>
      </c>
      <c r="AC31" s="1">
        <v>29</v>
      </c>
      <c r="AD31" s="218">
        <v>25.3</v>
      </c>
      <c r="AE31" s="221" t="s">
        <v>363</v>
      </c>
    </row>
    <row r="32" spans="1:31" ht="11.25" customHeight="1">
      <c r="A32" s="168">
        <v>30</v>
      </c>
      <c r="B32" s="214">
        <v>26.2</v>
      </c>
      <c r="C32" s="214">
        <v>25.4</v>
      </c>
      <c r="D32" s="214">
        <v>25.3</v>
      </c>
      <c r="E32" s="214">
        <v>25.3</v>
      </c>
      <c r="F32" s="214">
        <v>25.1</v>
      </c>
      <c r="G32" s="214">
        <v>26.5</v>
      </c>
      <c r="H32" s="214">
        <v>28.6</v>
      </c>
      <c r="I32" s="214">
        <v>28.7</v>
      </c>
      <c r="J32" s="214">
        <v>30.5</v>
      </c>
      <c r="K32" s="214">
        <v>30.7</v>
      </c>
      <c r="L32" s="214">
        <v>33</v>
      </c>
      <c r="M32" s="214">
        <v>31.8</v>
      </c>
      <c r="N32" s="214">
        <v>31</v>
      </c>
      <c r="O32" s="214">
        <v>30.4</v>
      </c>
      <c r="P32" s="214">
        <v>31.2</v>
      </c>
      <c r="Q32" s="214">
        <v>30.7</v>
      </c>
      <c r="R32" s="214">
        <v>30.6</v>
      </c>
      <c r="S32" s="214">
        <v>29.9</v>
      </c>
      <c r="T32" s="214">
        <v>29.1</v>
      </c>
      <c r="U32" s="214">
        <v>28.7</v>
      </c>
      <c r="V32" s="214">
        <v>28.8</v>
      </c>
      <c r="W32" s="214">
        <v>28.1</v>
      </c>
      <c r="X32" s="214">
        <v>28.5</v>
      </c>
      <c r="Y32" s="214">
        <v>27.9</v>
      </c>
      <c r="Z32" s="167">
        <f t="shared" si="0"/>
        <v>28.833333333333332</v>
      </c>
      <c r="AA32" s="218">
        <v>33.2</v>
      </c>
      <c r="AB32" s="219" t="s">
        <v>125</v>
      </c>
      <c r="AC32" s="1">
        <v>30</v>
      </c>
      <c r="AD32" s="218">
        <v>24.9</v>
      </c>
      <c r="AE32" s="221" t="s">
        <v>370</v>
      </c>
    </row>
    <row r="33" spans="1:31" ht="11.25" customHeight="1">
      <c r="A33" s="168">
        <v>31</v>
      </c>
      <c r="B33" s="214">
        <v>27.6</v>
      </c>
      <c r="C33" s="214">
        <v>27.1</v>
      </c>
      <c r="D33" s="214">
        <v>26.9</v>
      </c>
      <c r="E33" s="214">
        <v>25.9</v>
      </c>
      <c r="F33" s="214">
        <v>25.8</v>
      </c>
      <c r="G33" s="214">
        <v>26.7</v>
      </c>
      <c r="H33" s="214">
        <v>27.7</v>
      </c>
      <c r="I33" s="214">
        <v>30.7</v>
      </c>
      <c r="J33" s="214">
        <v>31.1</v>
      </c>
      <c r="K33" s="214">
        <v>31.9</v>
      </c>
      <c r="L33" s="214">
        <v>32.1</v>
      </c>
      <c r="M33" s="214">
        <v>32.8</v>
      </c>
      <c r="N33" s="214">
        <v>28.9</v>
      </c>
      <c r="O33" s="214">
        <v>31.1</v>
      </c>
      <c r="P33" s="214">
        <v>30.7</v>
      </c>
      <c r="Q33" s="214">
        <v>30</v>
      </c>
      <c r="R33" s="214">
        <v>30</v>
      </c>
      <c r="S33" s="214">
        <v>28.6</v>
      </c>
      <c r="T33" s="214">
        <v>27.8</v>
      </c>
      <c r="U33" s="214">
        <v>27</v>
      </c>
      <c r="V33" s="214">
        <v>26.9</v>
      </c>
      <c r="W33" s="214">
        <v>27</v>
      </c>
      <c r="X33" s="214">
        <v>26.3</v>
      </c>
      <c r="Y33" s="214">
        <v>25.9</v>
      </c>
      <c r="Z33" s="167">
        <f t="shared" si="0"/>
        <v>28.60416666666666</v>
      </c>
      <c r="AA33" s="218">
        <v>33.6</v>
      </c>
      <c r="AB33" s="219" t="s">
        <v>341</v>
      </c>
      <c r="AC33" s="1">
        <v>31</v>
      </c>
      <c r="AD33" s="218">
        <v>25.8</v>
      </c>
      <c r="AE33" s="221" t="s">
        <v>104</v>
      </c>
    </row>
    <row r="34" spans="1:31" ht="15" customHeight="1">
      <c r="A34" s="169" t="s">
        <v>9</v>
      </c>
      <c r="B34" s="170">
        <f aca="true" t="shared" si="1" ref="B34:Q34">AVERAGE(B3:B33)</f>
        <v>21.567741935483873</v>
      </c>
      <c r="C34" s="170">
        <f t="shared" si="1"/>
        <v>21.480645161290322</v>
      </c>
      <c r="D34" s="170">
        <f t="shared" si="1"/>
        <v>21.383870967741935</v>
      </c>
      <c r="E34" s="170">
        <f t="shared" si="1"/>
        <v>21.338709677419356</v>
      </c>
      <c r="F34" s="170">
        <f t="shared" si="1"/>
        <v>21.370967741935484</v>
      </c>
      <c r="G34" s="170">
        <f t="shared" si="1"/>
        <v>21.719354838709677</v>
      </c>
      <c r="H34" s="170">
        <f t="shared" si="1"/>
        <v>22.293548387096774</v>
      </c>
      <c r="I34" s="170">
        <f t="shared" si="1"/>
        <v>22.970967741935493</v>
      </c>
      <c r="J34" s="170">
        <f t="shared" si="1"/>
        <v>23.43548387096774</v>
      </c>
      <c r="K34" s="170">
        <f t="shared" si="1"/>
        <v>23.94516129032258</v>
      </c>
      <c r="L34" s="170">
        <f t="shared" si="1"/>
        <v>24.261290322580646</v>
      </c>
      <c r="M34" s="170">
        <f t="shared" si="1"/>
        <v>24.467741935483872</v>
      </c>
      <c r="N34" s="170">
        <f t="shared" si="1"/>
        <v>24.33225806451613</v>
      </c>
      <c r="O34" s="170">
        <f t="shared" si="1"/>
        <v>24.354838709677416</v>
      </c>
      <c r="P34" s="170">
        <f t="shared" si="1"/>
        <v>24.21935483870968</v>
      </c>
      <c r="Q34" s="170">
        <f t="shared" si="1"/>
        <v>23.72903225806452</v>
      </c>
      <c r="R34" s="170">
        <f>AVERAGE(R3:R33)</f>
        <v>23.44838709677419</v>
      </c>
      <c r="S34" s="170">
        <f aca="true" t="shared" si="2" ref="S34:Y34">AVERAGE(S3:S33)</f>
        <v>23.10967741935484</v>
      </c>
      <c r="T34" s="170">
        <f t="shared" si="2"/>
        <v>22.60645161290322</v>
      </c>
      <c r="U34" s="170">
        <f t="shared" si="2"/>
        <v>22.50967741935484</v>
      </c>
      <c r="V34" s="170">
        <f t="shared" si="2"/>
        <v>22.293548387096767</v>
      </c>
      <c r="W34" s="170">
        <f t="shared" si="2"/>
        <v>22.067741935483873</v>
      </c>
      <c r="X34" s="170">
        <f t="shared" si="2"/>
        <v>22.032258064516125</v>
      </c>
      <c r="Y34" s="170">
        <f t="shared" si="2"/>
        <v>21.819354838709675</v>
      </c>
      <c r="Z34" s="170">
        <f>AVERAGE(B3:Y33)</f>
        <v>22.781586021505372</v>
      </c>
      <c r="AA34" s="171">
        <f>(AVERAGE(最高))</f>
        <v>26.138709677419353</v>
      </c>
      <c r="AB34" s="172"/>
      <c r="AC34" s="173"/>
      <c r="AD34" s="171">
        <f>(AVERAGE(最低))</f>
        <v>20.68709677419354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8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3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16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7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33.6</v>
      </c>
      <c r="C46" s="233">
        <v>31</v>
      </c>
      <c r="D46" s="238" t="s">
        <v>341</v>
      </c>
      <c r="E46" s="151"/>
      <c r="F46" s="118"/>
      <c r="G46" s="119">
        <f>MIN(最低)</f>
        <v>17</v>
      </c>
      <c r="H46" s="233">
        <v>10</v>
      </c>
      <c r="I46" s="234" t="s">
        <v>359</v>
      </c>
    </row>
    <row r="47" spans="1:9" ht="11.25" customHeight="1">
      <c r="A47" s="120"/>
      <c r="B47" s="235"/>
      <c r="C47" s="233"/>
      <c r="D47" s="238"/>
      <c r="E47" s="151"/>
      <c r="F47" s="120"/>
      <c r="G47" s="235"/>
      <c r="H47" s="233"/>
      <c r="I47" s="234"/>
    </row>
    <row r="48" spans="1:9" ht="11.25" customHeight="1">
      <c r="A48" s="122"/>
      <c r="B48" s="123"/>
      <c r="C48" s="231"/>
      <c r="D48" s="232"/>
      <c r="E48" s="151"/>
      <c r="F48" s="122"/>
      <c r="G48" s="123"/>
      <c r="H48" s="231"/>
      <c r="I48" s="2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8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26.1</v>
      </c>
      <c r="C3" s="214">
        <v>25.7</v>
      </c>
      <c r="D3" s="214">
        <v>25.6</v>
      </c>
      <c r="E3" s="214">
        <v>25.7</v>
      </c>
      <c r="F3" s="214">
        <v>26</v>
      </c>
      <c r="G3" s="214">
        <v>27.1</v>
      </c>
      <c r="H3" s="214">
        <v>27.7</v>
      </c>
      <c r="I3" s="214">
        <v>29.5</v>
      </c>
      <c r="J3" s="214">
        <v>31.9</v>
      </c>
      <c r="K3" s="214">
        <v>32.7</v>
      </c>
      <c r="L3" s="214">
        <v>32.2</v>
      </c>
      <c r="M3" s="214">
        <v>32.2</v>
      </c>
      <c r="N3" s="214">
        <v>32.3</v>
      </c>
      <c r="O3" s="214">
        <v>31.3</v>
      </c>
      <c r="P3" s="214">
        <v>32.4</v>
      </c>
      <c r="Q3" s="214">
        <v>31.9</v>
      </c>
      <c r="R3" s="214">
        <v>31.5</v>
      </c>
      <c r="S3" s="214">
        <v>30.6</v>
      </c>
      <c r="T3" s="214">
        <v>28.8</v>
      </c>
      <c r="U3" s="214">
        <v>27.8</v>
      </c>
      <c r="V3" s="214">
        <v>27.3</v>
      </c>
      <c r="W3" s="214">
        <v>26.9</v>
      </c>
      <c r="X3" s="214">
        <v>26.6</v>
      </c>
      <c r="Y3" s="214">
        <v>26.2</v>
      </c>
      <c r="Z3" s="167">
        <f aca="true" t="shared" si="0" ref="Z3:Z33">AVERAGE(B3:Y3)</f>
        <v>28.999999999999996</v>
      </c>
      <c r="AA3" s="218">
        <v>33.1</v>
      </c>
      <c r="AB3" s="219" t="s">
        <v>371</v>
      </c>
      <c r="AC3" s="1">
        <v>1</v>
      </c>
      <c r="AD3" s="218">
        <v>25.5</v>
      </c>
      <c r="AE3" s="221" t="s">
        <v>391</v>
      </c>
    </row>
    <row r="4" spans="1:31" ht="11.25" customHeight="1">
      <c r="A4" s="168">
        <v>2</v>
      </c>
      <c r="B4" s="214">
        <v>25.8</v>
      </c>
      <c r="C4" s="214">
        <v>25.8</v>
      </c>
      <c r="D4" s="214">
        <v>25.4</v>
      </c>
      <c r="E4" s="214">
        <v>25.2</v>
      </c>
      <c r="F4" s="214">
        <v>25.1</v>
      </c>
      <c r="G4" s="214">
        <v>26.9</v>
      </c>
      <c r="H4" s="214">
        <v>29.1</v>
      </c>
      <c r="I4" s="214">
        <v>29.9</v>
      </c>
      <c r="J4" s="214">
        <v>30.9</v>
      </c>
      <c r="K4" s="214">
        <v>31.7</v>
      </c>
      <c r="L4" s="214">
        <v>31</v>
      </c>
      <c r="M4" s="214">
        <v>31.5</v>
      </c>
      <c r="N4" s="214">
        <v>30.6</v>
      </c>
      <c r="O4" s="214">
        <v>30.9</v>
      </c>
      <c r="P4" s="214">
        <v>29.6</v>
      </c>
      <c r="Q4" s="214">
        <v>30.6</v>
      </c>
      <c r="R4" s="214">
        <v>30.4</v>
      </c>
      <c r="S4" s="215">
        <v>29.8</v>
      </c>
      <c r="T4" s="214">
        <v>29.2</v>
      </c>
      <c r="U4" s="214">
        <v>28.2</v>
      </c>
      <c r="V4" s="214">
        <v>27.9</v>
      </c>
      <c r="W4" s="214">
        <v>29.1</v>
      </c>
      <c r="X4" s="214">
        <v>28.9</v>
      </c>
      <c r="Y4" s="214">
        <v>28.4</v>
      </c>
      <c r="Z4" s="167">
        <f t="shared" si="0"/>
        <v>28.82916666666667</v>
      </c>
      <c r="AA4" s="218">
        <v>32.9</v>
      </c>
      <c r="AB4" s="219" t="s">
        <v>372</v>
      </c>
      <c r="AC4" s="1">
        <v>2</v>
      </c>
      <c r="AD4" s="218">
        <v>24.9</v>
      </c>
      <c r="AE4" s="221" t="s">
        <v>392</v>
      </c>
    </row>
    <row r="5" spans="1:31" ht="11.25" customHeight="1">
      <c r="A5" s="168">
        <v>3</v>
      </c>
      <c r="B5" s="214">
        <v>27.8</v>
      </c>
      <c r="C5" s="214">
        <v>27.5</v>
      </c>
      <c r="D5" s="214">
        <v>27.1</v>
      </c>
      <c r="E5" s="214">
        <v>26.8</v>
      </c>
      <c r="F5" s="214">
        <v>26.1</v>
      </c>
      <c r="G5" s="214">
        <v>27.3</v>
      </c>
      <c r="H5" s="214">
        <v>28.9</v>
      </c>
      <c r="I5" s="214">
        <v>30.8</v>
      </c>
      <c r="J5" s="214">
        <v>30.7</v>
      </c>
      <c r="K5" s="214">
        <v>30.7</v>
      </c>
      <c r="L5" s="214">
        <v>30.4</v>
      </c>
      <c r="M5" s="214">
        <v>30.9</v>
      </c>
      <c r="N5" s="214">
        <v>30.7</v>
      </c>
      <c r="O5" s="214">
        <v>31.2</v>
      </c>
      <c r="P5" s="214">
        <v>30.8</v>
      </c>
      <c r="Q5" s="214">
        <v>29.7</v>
      </c>
      <c r="R5" s="214">
        <v>29.6</v>
      </c>
      <c r="S5" s="214">
        <v>28.7</v>
      </c>
      <c r="T5" s="214">
        <v>28.1</v>
      </c>
      <c r="U5" s="214">
        <v>27.4</v>
      </c>
      <c r="V5" s="214">
        <v>27.1</v>
      </c>
      <c r="W5" s="214">
        <v>25.8</v>
      </c>
      <c r="X5" s="214">
        <v>25.9</v>
      </c>
      <c r="Y5" s="214">
        <v>25.3</v>
      </c>
      <c r="Z5" s="167">
        <f t="shared" si="0"/>
        <v>28.554166666666664</v>
      </c>
      <c r="AA5" s="218">
        <v>31.9</v>
      </c>
      <c r="AB5" s="219" t="s">
        <v>72</v>
      </c>
      <c r="AC5" s="1">
        <v>3</v>
      </c>
      <c r="AD5" s="218">
        <v>25.3</v>
      </c>
      <c r="AE5" s="221" t="s">
        <v>114</v>
      </c>
    </row>
    <row r="6" spans="1:31" ht="11.25" customHeight="1">
      <c r="A6" s="168">
        <v>4</v>
      </c>
      <c r="B6" s="214">
        <v>25.4</v>
      </c>
      <c r="C6" s="214">
        <v>25</v>
      </c>
      <c r="D6" s="214">
        <v>25.1</v>
      </c>
      <c r="E6" s="214">
        <v>25.1</v>
      </c>
      <c r="F6" s="214">
        <v>24.7</v>
      </c>
      <c r="G6" s="214">
        <v>25.4</v>
      </c>
      <c r="H6" s="214">
        <v>27.3</v>
      </c>
      <c r="I6" s="214">
        <v>27.8</v>
      </c>
      <c r="J6" s="214">
        <v>28.4</v>
      </c>
      <c r="K6" s="214">
        <v>29.2</v>
      </c>
      <c r="L6" s="214">
        <v>28.2</v>
      </c>
      <c r="M6" s="214">
        <v>28.9</v>
      </c>
      <c r="N6" s="214">
        <v>29.5</v>
      </c>
      <c r="O6" s="214">
        <v>29.9</v>
      </c>
      <c r="P6" s="214">
        <v>29.1</v>
      </c>
      <c r="Q6" s="214">
        <v>27.8</v>
      </c>
      <c r="R6" s="214">
        <v>27.4</v>
      </c>
      <c r="S6" s="214">
        <v>27.6</v>
      </c>
      <c r="T6" s="214">
        <v>26.9</v>
      </c>
      <c r="U6" s="214">
        <v>26</v>
      </c>
      <c r="V6" s="214">
        <v>25.9</v>
      </c>
      <c r="W6" s="214">
        <v>25.8</v>
      </c>
      <c r="X6" s="214">
        <v>25.7</v>
      </c>
      <c r="Y6" s="214">
        <v>25.8</v>
      </c>
      <c r="Z6" s="167">
        <f t="shared" si="0"/>
        <v>26.995833333333334</v>
      </c>
      <c r="AA6" s="218">
        <v>31</v>
      </c>
      <c r="AB6" s="219" t="s">
        <v>373</v>
      </c>
      <c r="AC6" s="1">
        <v>4</v>
      </c>
      <c r="AD6" s="218">
        <v>24.5</v>
      </c>
      <c r="AE6" s="221" t="s">
        <v>393</v>
      </c>
    </row>
    <row r="7" spans="1:31" ht="11.25" customHeight="1">
      <c r="A7" s="168">
        <v>5</v>
      </c>
      <c r="B7" s="214">
        <v>25.6</v>
      </c>
      <c r="C7" s="214">
        <v>25.4</v>
      </c>
      <c r="D7" s="214">
        <v>25.1</v>
      </c>
      <c r="E7" s="214">
        <v>24.9</v>
      </c>
      <c r="F7" s="214">
        <v>24.6</v>
      </c>
      <c r="G7" s="214">
        <v>26.7</v>
      </c>
      <c r="H7" s="214">
        <v>27.9</v>
      </c>
      <c r="I7" s="214">
        <v>27.6</v>
      </c>
      <c r="J7" s="214">
        <v>29.3</v>
      </c>
      <c r="K7" s="214">
        <v>29.1</v>
      </c>
      <c r="L7" s="214">
        <v>29</v>
      </c>
      <c r="M7" s="214">
        <v>29</v>
      </c>
      <c r="N7" s="214">
        <v>30.3</v>
      </c>
      <c r="O7" s="214">
        <v>29.8</v>
      </c>
      <c r="P7" s="214">
        <v>29.8</v>
      </c>
      <c r="Q7" s="214">
        <v>29.3</v>
      </c>
      <c r="R7" s="214">
        <v>28.2</v>
      </c>
      <c r="S7" s="214">
        <v>27.8</v>
      </c>
      <c r="T7" s="214">
        <v>27.4</v>
      </c>
      <c r="U7" s="214">
        <v>27.3</v>
      </c>
      <c r="V7" s="214">
        <v>27.2</v>
      </c>
      <c r="W7" s="214">
        <v>27.2</v>
      </c>
      <c r="X7" s="214">
        <v>27</v>
      </c>
      <c r="Y7" s="214">
        <v>27</v>
      </c>
      <c r="Z7" s="167">
        <f t="shared" si="0"/>
        <v>27.60416666666667</v>
      </c>
      <c r="AA7" s="218">
        <v>30.7</v>
      </c>
      <c r="AB7" s="219" t="s">
        <v>374</v>
      </c>
      <c r="AC7" s="1">
        <v>5</v>
      </c>
      <c r="AD7" s="218">
        <v>24.4</v>
      </c>
      <c r="AE7" s="221" t="s">
        <v>394</v>
      </c>
    </row>
    <row r="8" spans="1:31" ht="11.25" customHeight="1">
      <c r="A8" s="168">
        <v>6</v>
      </c>
      <c r="B8" s="214">
        <v>27.4</v>
      </c>
      <c r="C8" s="214">
        <v>27.4</v>
      </c>
      <c r="D8" s="214">
        <v>27.3</v>
      </c>
      <c r="E8" s="214">
        <v>26.9</v>
      </c>
      <c r="F8" s="214">
        <v>26.7</v>
      </c>
      <c r="G8" s="214">
        <v>28</v>
      </c>
      <c r="H8" s="214">
        <v>30</v>
      </c>
      <c r="I8" s="214">
        <v>30.9</v>
      </c>
      <c r="J8" s="214">
        <v>31.8</v>
      </c>
      <c r="K8" s="214">
        <v>30.5</v>
      </c>
      <c r="L8" s="214">
        <v>30.9</v>
      </c>
      <c r="M8" s="214">
        <v>30.6</v>
      </c>
      <c r="N8" s="214">
        <v>30.4</v>
      </c>
      <c r="O8" s="214">
        <v>31.4</v>
      </c>
      <c r="P8" s="214">
        <v>29.6</v>
      </c>
      <c r="Q8" s="214">
        <v>30.2</v>
      </c>
      <c r="R8" s="214">
        <v>29.4</v>
      </c>
      <c r="S8" s="214">
        <v>29.9</v>
      </c>
      <c r="T8" s="214">
        <v>29.1</v>
      </c>
      <c r="U8" s="214">
        <v>28.4</v>
      </c>
      <c r="V8" s="214">
        <v>30.1</v>
      </c>
      <c r="W8" s="214">
        <v>29.3</v>
      </c>
      <c r="X8" s="214">
        <v>28.4</v>
      </c>
      <c r="Y8" s="214">
        <v>27</v>
      </c>
      <c r="Z8" s="167">
        <f t="shared" si="0"/>
        <v>29.23333333333333</v>
      </c>
      <c r="AA8" s="218">
        <v>32.2</v>
      </c>
      <c r="AB8" s="219" t="s">
        <v>316</v>
      </c>
      <c r="AC8" s="1">
        <v>6</v>
      </c>
      <c r="AD8" s="218">
        <v>26.5</v>
      </c>
      <c r="AE8" s="221" t="s">
        <v>247</v>
      </c>
    </row>
    <row r="9" spans="1:31" ht="11.25" customHeight="1">
      <c r="A9" s="168">
        <v>7</v>
      </c>
      <c r="B9" s="214">
        <v>26.2</v>
      </c>
      <c r="C9" s="214">
        <v>25.9</v>
      </c>
      <c r="D9" s="214">
        <v>26</v>
      </c>
      <c r="E9" s="214">
        <v>25.7</v>
      </c>
      <c r="F9" s="214">
        <v>25.4</v>
      </c>
      <c r="G9" s="214">
        <v>26.6</v>
      </c>
      <c r="H9" s="214">
        <v>28.1</v>
      </c>
      <c r="I9" s="214">
        <v>26.1</v>
      </c>
      <c r="J9" s="214">
        <v>28.8</v>
      </c>
      <c r="K9" s="214">
        <v>29.1</v>
      </c>
      <c r="L9" s="214">
        <v>29.8</v>
      </c>
      <c r="M9" s="214">
        <v>28.2</v>
      </c>
      <c r="N9" s="214">
        <v>29</v>
      </c>
      <c r="O9" s="214">
        <v>28.4</v>
      </c>
      <c r="P9" s="214">
        <v>26.4</v>
      </c>
      <c r="Q9" s="214">
        <v>26.2</v>
      </c>
      <c r="R9" s="214">
        <v>27.2</v>
      </c>
      <c r="S9" s="214">
        <v>27.3</v>
      </c>
      <c r="T9" s="214">
        <v>26.4</v>
      </c>
      <c r="U9" s="214">
        <v>25</v>
      </c>
      <c r="V9" s="214">
        <v>25.4</v>
      </c>
      <c r="W9" s="214">
        <v>26.1</v>
      </c>
      <c r="X9" s="214">
        <v>27.7</v>
      </c>
      <c r="Y9" s="214">
        <v>28</v>
      </c>
      <c r="Z9" s="167">
        <f t="shared" si="0"/>
        <v>27.041666666666668</v>
      </c>
      <c r="AA9" s="218">
        <v>31</v>
      </c>
      <c r="AB9" s="219" t="s">
        <v>223</v>
      </c>
      <c r="AC9" s="1">
        <v>7</v>
      </c>
      <c r="AD9" s="218">
        <v>24.8</v>
      </c>
      <c r="AE9" s="221" t="s">
        <v>395</v>
      </c>
    </row>
    <row r="10" spans="1:31" ht="11.25" customHeight="1">
      <c r="A10" s="168">
        <v>8</v>
      </c>
      <c r="B10" s="214">
        <v>26.7</v>
      </c>
      <c r="C10" s="214">
        <v>26.5</v>
      </c>
      <c r="D10" s="214">
        <v>26</v>
      </c>
      <c r="E10" s="214">
        <v>26.2</v>
      </c>
      <c r="F10" s="214">
        <v>25.4</v>
      </c>
      <c r="G10" s="214">
        <v>25.8</v>
      </c>
      <c r="H10" s="214">
        <v>29.1</v>
      </c>
      <c r="I10" s="214">
        <v>29.6</v>
      </c>
      <c r="J10" s="214">
        <v>29.3</v>
      </c>
      <c r="K10" s="214">
        <v>30.8</v>
      </c>
      <c r="L10" s="214">
        <v>31.1</v>
      </c>
      <c r="M10" s="214">
        <v>31.4</v>
      </c>
      <c r="N10" s="214">
        <v>30.5</v>
      </c>
      <c r="O10" s="214">
        <v>31</v>
      </c>
      <c r="P10" s="214">
        <v>30.4</v>
      </c>
      <c r="Q10" s="214">
        <v>30.5</v>
      </c>
      <c r="R10" s="214">
        <v>30.5</v>
      </c>
      <c r="S10" s="214">
        <v>29.4</v>
      </c>
      <c r="T10" s="214">
        <v>28.4</v>
      </c>
      <c r="U10" s="214">
        <v>27.2</v>
      </c>
      <c r="V10" s="214">
        <v>27.8</v>
      </c>
      <c r="W10" s="214">
        <v>28</v>
      </c>
      <c r="X10" s="214">
        <v>27.8</v>
      </c>
      <c r="Y10" s="214">
        <v>28.3</v>
      </c>
      <c r="Z10" s="167">
        <f t="shared" si="0"/>
        <v>28.654166666666665</v>
      </c>
      <c r="AA10" s="218">
        <v>32</v>
      </c>
      <c r="AB10" s="219" t="s">
        <v>233</v>
      </c>
      <c r="AC10" s="1">
        <v>8</v>
      </c>
      <c r="AD10" s="218">
        <v>25.3</v>
      </c>
      <c r="AE10" s="221" t="s">
        <v>156</v>
      </c>
    </row>
    <row r="11" spans="1:31" ht="11.25" customHeight="1">
      <c r="A11" s="168">
        <v>9</v>
      </c>
      <c r="B11" s="214">
        <v>28</v>
      </c>
      <c r="C11" s="214">
        <v>27.4</v>
      </c>
      <c r="D11" s="214">
        <v>27.1</v>
      </c>
      <c r="E11" s="214">
        <v>27.1</v>
      </c>
      <c r="F11" s="214">
        <v>26.9</v>
      </c>
      <c r="G11" s="214">
        <v>27.3</v>
      </c>
      <c r="H11" s="214">
        <v>28.8</v>
      </c>
      <c r="I11" s="214">
        <v>30.2</v>
      </c>
      <c r="J11" s="214">
        <v>32.8</v>
      </c>
      <c r="K11" s="214">
        <v>34.4</v>
      </c>
      <c r="L11" s="214">
        <v>31</v>
      </c>
      <c r="M11" s="214">
        <v>31.6</v>
      </c>
      <c r="N11" s="214">
        <v>31.1</v>
      </c>
      <c r="O11" s="214">
        <v>30.6</v>
      </c>
      <c r="P11" s="214">
        <v>30.7</v>
      </c>
      <c r="Q11" s="214">
        <v>30.2</v>
      </c>
      <c r="R11" s="214">
        <v>30.1</v>
      </c>
      <c r="S11" s="214">
        <v>30.1</v>
      </c>
      <c r="T11" s="214">
        <v>28.9</v>
      </c>
      <c r="U11" s="214">
        <v>28.4</v>
      </c>
      <c r="V11" s="214">
        <v>29.5</v>
      </c>
      <c r="W11" s="214">
        <v>29.4</v>
      </c>
      <c r="X11" s="214">
        <v>28.8</v>
      </c>
      <c r="Y11" s="214">
        <v>28.3</v>
      </c>
      <c r="Z11" s="167">
        <f t="shared" si="0"/>
        <v>29.529166666666665</v>
      </c>
      <c r="AA11" s="218">
        <v>34.7</v>
      </c>
      <c r="AB11" s="219" t="s">
        <v>375</v>
      </c>
      <c r="AC11" s="1">
        <v>9</v>
      </c>
      <c r="AD11" s="218">
        <v>26.6</v>
      </c>
      <c r="AE11" s="221" t="s">
        <v>396</v>
      </c>
    </row>
    <row r="12" spans="1:31" ht="11.25" customHeight="1">
      <c r="A12" s="176">
        <v>10</v>
      </c>
      <c r="B12" s="216">
        <v>27.8</v>
      </c>
      <c r="C12" s="216">
        <v>27.3</v>
      </c>
      <c r="D12" s="216">
        <v>26.6</v>
      </c>
      <c r="E12" s="216">
        <v>26.2</v>
      </c>
      <c r="F12" s="216">
        <v>25.3</v>
      </c>
      <c r="G12" s="216">
        <v>25.7</v>
      </c>
      <c r="H12" s="216">
        <v>25.4</v>
      </c>
      <c r="I12" s="216">
        <v>25</v>
      </c>
      <c r="J12" s="216">
        <v>25.4</v>
      </c>
      <c r="K12" s="216">
        <v>26.9</v>
      </c>
      <c r="L12" s="216">
        <v>26.9</v>
      </c>
      <c r="M12" s="216">
        <v>28.1</v>
      </c>
      <c r="N12" s="216">
        <v>28.1</v>
      </c>
      <c r="O12" s="216">
        <v>27</v>
      </c>
      <c r="P12" s="216">
        <v>27.2</v>
      </c>
      <c r="Q12" s="216">
        <v>27.4</v>
      </c>
      <c r="R12" s="216">
        <v>26.5</v>
      </c>
      <c r="S12" s="216">
        <v>25.9</v>
      </c>
      <c r="T12" s="216">
        <v>25.3</v>
      </c>
      <c r="U12" s="216">
        <v>25.4</v>
      </c>
      <c r="V12" s="216">
        <v>25.4</v>
      </c>
      <c r="W12" s="216">
        <v>25.1</v>
      </c>
      <c r="X12" s="216">
        <v>25.2</v>
      </c>
      <c r="Y12" s="216">
        <v>24.9</v>
      </c>
      <c r="Z12" s="177">
        <f t="shared" si="0"/>
        <v>26.25</v>
      </c>
      <c r="AA12" s="217">
        <v>29.3</v>
      </c>
      <c r="AB12" s="220" t="s">
        <v>376</v>
      </c>
      <c r="AC12" s="164">
        <v>10</v>
      </c>
      <c r="AD12" s="217">
        <v>24.9</v>
      </c>
      <c r="AE12" s="222" t="s">
        <v>114</v>
      </c>
    </row>
    <row r="13" spans="1:31" ht="11.25" customHeight="1">
      <c r="A13" s="168">
        <v>11</v>
      </c>
      <c r="B13" s="214">
        <v>24.6</v>
      </c>
      <c r="C13" s="214">
        <v>24.5</v>
      </c>
      <c r="D13" s="214">
        <v>24.4</v>
      </c>
      <c r="E13" s="214">
        <v>24.2</v>
      </c>
      <c r="F13" s="214">
        <v>23.8</v>
      </c>
      <c r="G13" s="214">
        <v>24.1</v>
      </c>
      <c r="H13" s="214">
        <v>25.3</v>
      </c>
      <c r="I13" s="214">
        <v>25</v>
      </c>
      <c r="J13" s="214">
        <v>26</v>
      </c>
      <c r="K13" s="214">
        <v>25.8</v>
      </c>
      <c r="L13" s="214">
        <v>25.3</v>
      </c>
      <c r="M13" s="214">
        <v>26.6</v>
      </c>
      <c r="N13" s="214">
        <v>27.5</v>
      </c>
      <c r="O13" s="214">
        <v>27.4</v>
      </c>
      <c r="P13" s="214">
        <v>27</v>
      </c>
      <c r="Q13" s="214">
        <v>26.4</v>
      </c>
      <c r="R13" s="214">
        <v>25.6</v>
      </c>
      <c r="S13" s="214">
        <v>25</v>
      </c>
      <c r="T13" s="214">
        <v>25</v>
      </c>
      <c r="U13" s="214">
        <v>25</v>
      </c>
      <c r="V13" s="214">
        <v>25</v>
      </c>
      <c r="W13" s="214">
        <v>24.8</v>
      </c>
      <c r="X13" s="214">
        <v>25.1</v>
      </c>
      <c r="Y13" s="214">
        <v>24.8</v>
      </c>
      <c r="Z13" s="167">
        <f t="shared" si="0"/>
        <v>25.341666666666665</v>
      </c>
      <c r="AA13" s="218">
        <v>28.2</v>
      </c>
      <c r="AB13" s="219" t="s">
        <v>377</v>
      </c>
      <c r="AC13" s="1">
        <v>11</v>
      </c>
      <c r="AD13" s="218">
        <v>23.8</v>
      </c>
      <c r="AE13" s="221" t="s">
        <v>397</v>
      </c>
    </row>
    <row r="14" spans="1:31" ht="11.25" customHeight="1">
      <c r="A14" s="168">
        <v>12</v>
      </c>
      <c r="B14" s="214">
        <v>24.8</v>
      </c>
      <c r="C14" s="214">
        <v>24.8</v>
      </c>
      <c r="D14" s="214">
        <v>24.5</v>
      </c>
      <c r="E14" s="214">
        <v>23.6</v>
      </c>
      <c r="F14" s="214">
        <v>23.5</v>
      </c>
      <c r="G14" s="214">
        <v>25.2</v>
      </c>
      <c r="H14" s="214">
        <v>26.4</v>
      </c>
      <c r="I14" s="214">
        <v>27.1</v>
      </c>
      <c r="J14" s="214">
        <v>27.4</v>
      </c>
      <c r="K14" s="214">
        <v>26.8</v>
      </c>
      <c r="L14" s="214">
        <v>29.2</v>
      </c>
      <c r="M14" s="214">
        <v>29.1</v>
      </c>
      <c r="N14" s="214">
        <v>29.3</v>
      </c>
      <c r="O14" s="214">
        <v>29</v>
      </c>
      <c r="P14" s="214">
        <v>28.6</v>
      </c>
      <c r="Q14" s="214">
        <v>28.9</v>
      </c>
      <c r="R14" s="214">
        <v>28.4</v>
      </c>
      <c r="S14" s="214">
        <v>27.9</v>
      </c>
      <c r="T14" s="214">
        <v>27.8</v>
      </c>
      <c r="U14" s="214">
        <v>27.3</v>
      </c>
      <c r="V14" s="214">
        <v>27.3</v>
      </c>
      <c r="W14" s="214">
        <v>27.1</v>
      </c>
      <c r="X14" s="214">
        <v>27.1</v>
      </c>
      <c r="Y14" s="214">
        <v>27</v>
      </c>
      <c r="Z14" s="167">
        <f t="shared" si="0"/>
        <v>27.004166666666663</v>
      </c>
      <c r="AA14" s="218">
        <v>30.3</v>
      </c>
      <c r="AB14" s="219" t="s">
        <v>130</v>
      </c>
      <c r="AC14" s="1">
        <v>12</v>
      </c>
      <c r="AD14" s="218">
        <v>23.4</v>
      </c>
      <c r="AE14" s="221" t="s">
        <v>245</v>
      </c>
    </row>
    <row r="15" spans="1:31" ht="11.25" customHeight="1">
      <c r="A15" s="168">
        <v>13</v>
      </c>
      <c r="B15" s="214">
        <v>27.2</v>
      </c>
      <c r="C15" s="214">
        <v>27</v>
      </c>
      <c r="D15" s="214">
        <v>26.8</v>
      </c>
      <c r="E15" s="214">
        <v>26.4</v>
      </c>
      <c r="F15" s="214">
        <v>26.1</v>
      </c>
      <c r="G15" s="214">
        <v>26.8</v>
      </c>
      <c r="H15" s="214">
        <v>27.4</v>
      </c>
      <c r="I15" s="214">
        <v>29.3</v>
      </c>
      <c r="J15" s="214">
        <v>29.3</v>
      </c>
      <c r="K15" s="214">
        <v>29.7</v>
      </c>
      <c r="L15" s="214">
        <v>29.7</v>
      </c>
      <c r="M15" s="214">
        <v>30.5</v>
      </c>
      <c r="N15" s="214">
        <v>29.2</v>
      </c>
      <c r="O15" s="214">
        <v>28.9</v>
      </c>
      <c r="P15" s="214">
        <v>28.8</v>
      </c>
      <c r="Q15" s="214">
        <v>27.7</v>
      </c>
      <c r="R15" s="214">
        <v>28.6</v>
      </c>
      <c r="S15" s="214">
        <v>28.2</v>
      </c>
      <c r="T15" s="214">
        <v>27.9</v>
      </c>
      <c r="U15" s="214">
        <v>27.8</v>
      </c>
      <c r="V15" s="214">
        <v>27.7</v>
      </c>
      <c r="W15" s="214">
        <v>27.3</v>
      </c>
      <c r="X15" s="214">
        <v>27.1</v>
      </c>
      <c r="Y15" s="214">
        <v>26.9</v>
      </c>
      <c r="Z15" s="167">
        <f t="shared" si="0"/>
        <v>28.0125</v>
      </c>
      <c r="AA15" s="218">
        <v>31.2</v>
      </c>
      <c r="AB15" s="219" t="s">
        <v>378</v>
      </c>
      <c r="AC15" s="1">
        <v>13</v>
      </c>
      <c r="AD15" s="218">
        <v>25.9</v>
      </c>
      <c r="AE15" s="221" t="s">
        <v>392</v>
      </c>
    </row>
    <row r="16" spans="1:31" ht="11.25" customHeight="1">
      <c r="A16" s="168">
        <v>14</v>
      </c>
      <c r="B16" s="214">
        <v>26.7</v>
      </c>
      <c r="C16" s="214">
        <v>26.6</v>
      </c>
      <c r="D16" s="214">
        <v>26.6</v>
      </c>
      <c r="E16" s="214">
        <v>26.4</v>
      </c>
      <c r="F16" s="214">
        <v>25.9</v>
      </c>
      <c r="G16" s="214">
        <v>25.5</v>
      </c>
      <c r="H16" s="214">
        <v>25.1</v>
      </c>
      <c r="I16" s="214">
        <v>25.4</v>
      </c>
      <c r="J16" s="214">
        <v>25.7</v>
      </c>
      <c r="K16" s="214">
        <v>26.3</v>
      </c>
      <c r="L16" s="214">
        <v>26.1</v>
      </c>
      <c r="M16" s="214">
        <v>25.6</v>
      </c>
      <c r="N16" s="214">
        <v>26.6</v>
      </c>
      <c r="O16" s="214">
        <v>26.3</v>
      </c>
      <c r="P16" s="214">
        <v>26.3</v>
      </c>
      <c r="Q16" s="214">
        <v>25.9</v>
      </c>
      <c r="R16" s="214">
        <v>25.4</v>
      </c>
      <c r="S16" s="214">
        <v>25.5</v>
      </c>
      <c r="T16" s="214">
        <v>25.8</v>
      </c>
      <c r="U16" s="214">
        <v>26</v>
      </c>
      <c r="V16" s="214">
        <v>26.1</v>
      </c>
      <c r="W16" s="214">
        <v>25.9</v>
      </c>
      <c r="X16" s="214">
        <v>25.9</v>
      </c>
      <c r="Y16" s="214">
        <v>25.9</v>
      </c>
      <c r="Z16" s="167">
        <f t="shared" si="0"/>
        <v>25.979166666666668</v>
      </c>
      <c r="AA16" s="218">
        <v>27.2</v>
      </c>
      <c r="AB16" s="219" t="s">
        <v>218</v>
      </c>
      <c r="AC16" s="1">
        <v>14</v>
      </c>
      <c r="AD16" s="218">
        <v>25</v>
      </c>
      <c r="AE16" s="221" t="s">
        <v>398</v>
      </c>
    </row>
    <row r="17" spans="1:31" ht="11.25" customHeight="1">
      <c r="A17" s="168">
        <v>15</v>
      </c>
      <c r="B17" s="214">
        <v>26</v>
      </c>
      <c r="C17" s="214">
        <v>26.4</v>
      </c>
      <c r="D17" s="214">
        <v>26.5</v>
      </c>
      <c r="E17" s="214">
        <v>26.7</v>
      </c>
      <c r="F17" s="214">
        <v>26.9</v>
      </c>
      <c r="G17" s="214">
        <v>26.3</v>
      </c>
      <c r="H17" s="214">
        <v>27.9</v>
      </c>
      <c r="I17" s="214">
        <v>28.9</v>
      </c>
      <c r="J17" s="214">
        <v>29</v>
      </c>
      <c r="K17" s="214">
        <v>29</v>
      </c>
      <c r="L17" s="214">
        <v>30</v>
      </c>
      <c r="M17" s="214">
        <v>29.1</v>
      </c>
      <c r="N17" s="214">
        <v>29.2</v>
      </c>
      <c r="O17" s="214">
        <v>28.5</v>
      </c>
      <c r="P17" s="214">
        <v>28.4</v>
      </c>
      <c r="Q17" s="214">
        <v>27.5</v>
      </c>
      <c r="R17" s="214">
        <v>27.4</v>
      </c>
      <c r="S17" s="214">
        <v>26.9</v>
      </c>
      <c r="T17" s="214">
        <v>26.9</v>
      </c>
      <c r="U17" s="214">
        <v>26.7</v>
      </c>
      <c r="V17" s="214">
        <v>26.6</v>
      </c>
      <c r="W17" s="214">
        <v>26.4</v>
      </c>
      <c r="X17" s="214">
        <v>26.2</v>
      </c>
      <c r="Y17" s="214">
        <v>26.5</v>
      </c>
      <c r="Z17" s="167">
        <f t="shared" si="0"/>
        <v>27.495833333333337</v>
      </c>
      <c r="AA17" s="218">
        <v>30.4</v>
      </c>
      <c r="AB17" s="219" t="s">
        <v>301</v>
      </c>
      <c r="AC17" s="1">
        <v>15</v>
      </c>
      <c r="AD17" s="218">
        <v>25.8</v>
      </c>
      <c r="AE17" s="221" t="s">
        <v>399</v>
      </c>
    </row>
    <row r="18" spans="1:31" ht="11.25" customHeight="1">
      <c r="A18" s="168">
        <v>16</v>
      </c>
      <c r="B18" s="214">
        <v>26.4</v>
      </c>
      <c r="C18" s="214">
        <v>26.6</v>
      </c>
      <c r="D18" s="214">
        <v>26.4</v>
      </c>
      <c r="E18" s="214">
        <v>26.4</v>
      </c>
      <c r="F18" s="214">
        <v>26.3</v>
      </c>
      <c r="G18" s="214">
        <v>26.2</v>
      </c>
      <c r="H18" s="214">
        <v>26.7</v>
      </c>
      <c r="I18" s="214">
        <v>26.6</v>
      </c>
      <c r="J18" s="214">
        <v>26.3</v>
      </c>
      <c r="K18" s="214">
        <v>27.1</v>
      </c>
      <c r="L18" s="214">
        <v>27</v>
      </c>
      <c r="M18" s="214">
        <v>27</v>
      </c>
      <c r="N18" s="214">
        <v>26.5</v>
      </c>
      <c r="O18" s="214">
        <v>26.2</v>
      </c>
      <c r="P18" s="214">
        <v>28.9</v>
      </c>
      <c r="Q18" s="214">
        <v>27.4</v>
      </c>
      <c r="R18" s="214">
        <v>29.5</v>
      </c>
      <c r="S18" s="214">
        <v>29.2</v>
      </c>
      <c r="T18" s="214">
        <v>28.9</v>
      </c>
      <c r="U18" s="214">
        <v>28.5</v>
      </c>
      <c r="V18" s="214">
        <v>28.1</v>
      </c>
      <c r="W18" s="214">
        <v>27.9</v>
      </c>
      <c r="X18" s="214">
        <v>27.6</v>
      </c>
      <c r="Y18" s="214">
        <v>27.3</v>
      </c>
      <c r="Z18" s="167">
        <f t="shared" si="0"/>
        <v>27.29166666666666</v>
      </c>
      <c r="AA18" s="218">
        <v>29.6</v>
      </c>
      <c r="AB18" s="219" t="s">
        <v>379</v>
      </c>
      <c r="AC18" s="1">
        <v>16</v>
      </c>
      <c r="AD18" s="218">
        <v>26</v>
      </c>
      <c r="AE18" s="221" t="s">
        <v>170</v>
      </c>
    </row>
    <row r="19" spans="1:31" ht="11.25" customHeight="1">
      <c r="A19" s="168">
        <v>17</v>
      </c>
      <c r="B19" s="214">
        <v>27</v>
      </c>
      <c r="C19" s="214">
        <v>26</v>
      </c>
      <c r="D19" s="214">
        <v>25.5</v>
      </c>
      <c r="E19" s="214">
        <v>25</v>
      </c>
      <c r="F19" s="214">
        <v>26</v>
      </c>
      <c r="G19" s="214">
        <v>26.7</v>
      </c>
      <c r="H19" s="214">
        <v>28.1</v>
      </c>
      <c r="I19" s="214">
        <v>30.2</v>
      </c>
      <c r="J19" s="214">
        <v>32.1</v>
      </c>
      <c r="K19" s="214">
        <v>31.3</v>
      </c>
      <c r="L19" s="214">
        <v>32.3</v>
      </c>
      <c r="M19" s="214">
        <v>32.6</v>
      </c>
      <c r="N19" s="214">
        <v>31.9</v>
      </c>
      <c r="O19" s="214">
        <v>32.5</v>
      </c>
      <c r="P19" s="214">
        <v>32.1</v>
      </c>
      <c r="Q19" s="214">
        <v>29.4</v>
      </c>
      <c r="R19" s="214">
        <v>29.5</v>
      </c>
      <c r="S19" s="214">
        <v>29.4</v>
      </c>
      <c r="T19" s="214">
        <v>29.2</v>
      </c>
      <c r="U19" s="214">
        <v>28.7</v>
      </c>
      <c r="V19" s="214">
        <v>28.4</v>
      </c>
      <c r="W19" s="214">
        <v>28.3</v>
      </c>
      <c r="X19" s="214">
        <v>28.2</v>
      </c>
      <c r="Y19" s="214">
        <v>27.9</v>
      </c>
      <c r="Z19" s="167">
        <f t="shared" si="0"/>
        <v>29.095833333333335</v>
      </c>
      <c r="AA19" s="218">
        <v>33.6</v>
      </c>
      <c r="AB19" s="219" t="s">
        <v>380</v>
      </c>
      <c r="AC19" s="1">
        <v>17</v>
      </c>
      <c r="AD19" s="218">
        <v>24.9</v>
      </c>
      <c r="AE19" s="221" t="s">
        <v>192</v>
      </c>
    </row>
    <row r="20" spans="1:31" ht="11.25" customHeight="1">
      <c r="A20" s="168">
        <v>18</v>
      </c>
      <c r="B20" s="214">
        <v>26.9</v>
      </c>
      <c r="C20" s="214">
        <v>26.6</v>
      </c>
      <c r="D20" s="214">
        <v>26</v>
      </c>
      <c r="E20" s="214">
        <v>25.8</v>
      </c>
      <c r="F20" s="214">
        <v>25.9</v>
      </c>
      <c r="G20" s="214">
        <v>26.2</v>
      </c>
      <c r="H20" s="214">
        <v>28.8</v>
      </c>
      <c r="I20" s="214">
        <v>29.9</v>
      </c>
      <c r="J20" s="214">
        <v>30.9</v>
      </c>
      <c r="K20" s="214">
        <v>29.3</v>
      </c>
      <c r="L20" s="214">
        <v>29.1</v>
      </c>
      <c r="M20" s="214">
        <v>30.2</v>
      </c>
      <c r="N20" s="214">
        <v>30.3</v>
      </c>
      <c r="O20" s="214">
        <v>29</v>
      </c>
      <c r="P20" s="214">
        <v>29.6</v>
      </c>
      <c r="Q20" s="214">
        <v>29.1</v>
      </c>
      <c r="R20" s="214">
        <v>28.2</v>
      </c>
      <c r="S20" s="214">
        <v>27.9</v>
      </c>
      <c r="T20" s="214">
        <v>27.2</v>
      </c>
      <c r="U20" s="214">
        <v>26.4</v>
      </c>
      <c r="V20" s="214">
        <v>26.1</v>
      </c>
      <c r="W20" s="214">
        <v>25.9</v>
      </c>
      <c r="X20" s="214">
        <v>25.7</v>
      </c>
      <c r="Y20" s="214">
        <v>25.9</v>
      </c>
      <c r="Z20" s="167">
        <f t="shared" si="0"/>
        <v>27.787500000000005</v>
      </c>
      <c r="AA20" s="218">
        <v>31.7</v>
      </c>
      <c r="AB20" s="219" t="s">
        <v>70</v>
      </c>
      <c r="AC20" s="1">
        <v>18</v>
      </c>
      <c r="AD20" s="218">
        <v>25.5</v>
      </c>
      <c r="AE20" s="221" t="s">
        <v>161</v>
      </c>
    </row>
    <row r="21" spans="1:31" ht="11.25" customHeight="1">
      <c r="A21" s="168">
        <v>19</v>
      </c>
      <c r="B21" s="214">
        <v>26</v>
      </c>
      <c r="C21" s="214">
        <v>25.9</v>
      </c>
      <c r="D21" s="214">
        <v>25.7</v>
      </c>
      <c r="E21" s="214">
        <v>25.5</v>
      </c>
      <c r="F21" s="214">
        <v>25.3</v>
      </c>
      <c r="G21" s="214">
        <v>25.4</v>
      </c>
      <c r="H21" s="214">
        <v>25.4</v>
      </c>
      <c r="I21" s="214">
        <v>25.9</v>
      </c>
      <c r="J21" s="214">
        <v>26.3</v>
      </c>
      <c r="K21" s="214">
        <v>26.4</v>
      </c>
      <c r="L21" s="214">
        <v>27.4</v>
      </c>
      <c r="M21" s="214">
        <v>26.6</v>
      </c>
      <c r="N21" s="214">
        <v>26.9</v>
      </c>
      <c r="O21" s="214">
        <v>26.6</v>
      </c>
      <c r="P21" s="214">
        <v>26.7</v>
      </c>
      <c r="Q21" s="214">
        <v>26.2</v>
      </c>
      <c r="R21" s="214">
        <v>25.6</v>
      </c>
      <c r="S21" s="214">
        <v>25</v>
      </c>
      <c r="T21" s="214">
        <v>25</v>
      </c>
      <c r="U21" s="214">
        <v>25</v>
      </c>
      <c r="V21" s="214">
        <v>25</v>
      </c>
      <c r="W21" s="214">
        <v>24.8</v>
      </c>
      <c r="X21" s="214">
        <v>24.4</v>
      </c>
      <c r="Y21" s="214">
        <v>24.4</v>
      </c>
      <c r="Z21" s="167">
        <f t="shared" si="0"/>
        <v>25.724999999999994</v>
      </c>
      <c r="AA21" s="218">
        <v>27.6</v>
      </c>
      <c r="AB21" s="219" t="s">
        <v>381</v>
      </c>
      <c r="AC21" s="1">
        <v>19</v>
      </c>
      <c r="AD21" s="218">
        <v>24.3</v>
      </c>
      <c r="AE21" s="221" t="s">
        <v>400</v>
      </c>
    </row>
    <row r="22" spans="1:31" ht="11.25" customHeight="1">
      <c r="A22" s="176">
        <v>20</v>
      </c>
      <c r="B22" s="216">
        <v>24.2</v>
      </c>
      <c r="C22" s="216">
        <v>24</v>
      </c>
      <c r="D22" s="216">
        <v>23.8</v>
      </c>
      <c r="E22" s="216">
        <v>23.7</v>
      </c>
      <c r="F22" s="216">
        <v>23.6</v>
      </c>
      <c r="G22" s="216">
        <v>23.8</v>
      </c>
      <c r="H22" s="216">
        <v>25.4</v>
      </c>
      <c r="I22" s="216">
        <v>25.1</v>
      </c>
      <c r="J22" s="216">
        <v>25.4</v>
      </c>
      <c r="K22" s="216">
        <v>25.8</v>
      </c>
      <c r="L22" s="216">
        <v>26.4</v>
      </c>
      <c r="M22" s="216">
        <v>25.7</v>
      </c>
      <c r="N22" s="216">
        <v>25.6</v>
      </c>
      <c r="O22" s="216">
        <v>25.7</v>
      </c>
      <c r="P22" s="216">
        <v>25.5</v>
      </c>
      <c r="Q22" s="216">
        <v>23.3</v>
      </c>
      <c r="R22" s="216">
        <v>22.5</v>
      </c>
      <c r="S22" s="216">
        <v>23</v>
      </c>
      <c r="T22" s="216">
        <v>23.4</v>
      </c>
      <c r="U22" s="216">
        <v>23</v>
      </c>
      <c r="V22" s="216">
        <v>22.5</v>
      </c>
      <c r="W22" s="216">
        <v>22.5</v>
      </c>
      <c r="X22" s="216">
        <v>22.5</v>
      </c>
      <c r="Y22" s="216">
        <v>22.4</v>
      </c>
      <c r="Z22" s="177">
        <f t="shared" si="0"/>
        <v>24.11666666666667</v>
      </c>
      <c r="AA22" s="217">
        <v>26.8</v>
      </c>
      <c r="AB22" s="220" t="s">
        <v>382</v>
      </c>
      <c r="AC22" s="164">
        <v>20</v>
      </c>
      <c r="AD22" s="217">
        <v>22.3</v>
      </c>
      <c r="AE22" s="222" t="s">
        <v>401</v>
      </c>
    </row>
    <row r="23" spans="1:31" ht="11.25" customHeight="1">
      <c r="A23" s="168">
        <v>21</v>
      </c>
      <c r="B23" s="214">
        <v>22.6</v>
      </c>
      <c r="C23" s="214">
        <v>22.2</v>
      </c>
      <c r="D23" s="214">
        <v>22.5</v>
      </c>
      <c r="E23" s="214">
        <v>22.6</v>
      </c>
      <c r="F23" s="214">
        <v>22.6</v>
      </c>
      <c r="G23" s="214">
        <v>23.2</v>
      </c>
      <c r="H23" s="214">
        <v>24.6</v>
      </c>
      <c r="I23" s="214">
        <v>25.1</v>
      </c>
      <c r="J23" s="214">
        <v>24.8</v>
      </c>
      <c r="K23" s="214">
        <v>25</v>
      </c>
      <c r="L23" s="214">
        <v>25.9</v>
      </c>
      <c r="M23" s="214">
        <v>25.4</v>
      </c>
      <c r="N23" s="214">
        <v>27.7</v>
      </c>
      <c r="O23" s="214">
        <v>26.5</v>
      </c>
      <c r="P23" s="214">
        <v>25.6</v>
      </c>
      <c r="Q23" s="214">
        <v>25</v>
      </c>
      <c r="R23" s="214">
        <v>24.6</v>
      </c>
      <c r="S23" s="214">
        <v>24</v>
      </c>
      <c r="T23" s="214">
        <v>23.7</v>
      </c>
      <c r="U23" s="214">
        <v>23.5</v>
      </c>
      <c r="V23" s="214">
        <v>23.2</v>
      </c>
      <c r="W23" s="214">
        <v>22.7</v>
      </c>
      <c r="X23" s="214">
        <v>22.5</v>
      </c>
      <c r="Y23" s="214">
        <v>22.3</v>
      </c>
      <c r="Z23" s="167">
        <f t="shared" si="0"/>
        <v>24.075</v>
      </c>
      <c r="AA23" s="218">
        <v>28</v>
      </c>
      <c r="AB23" s="219" t="s">
        <v>184</v>
      </c>
      <c r="AC23" s="1">
        <v>21</v>
      </c>
      <c r="AD23" s="218">
        <v>22.1</v>
      </c>
      <c r="AE23" s="221" t="s">
        <v>402</v>
      </c>
    </row>
    <row r="24" spans="1:31" ht="11.25" customHeight="1">
      <c r="A24" s="168">
        <v>22</v>
      </c>
      <c r="B24" s="214">
        <v>22.1</v>
      </c>
      <c r="C24" s="214">
        <v>22.1</v>
      </c>
      <c r="D24" s="214">
        <v>22.4</v>
      </c>
      <c r="E24" s="214">
        <v>22.4</v>
      </c>
      <c r="F24" s="214">
        <v>22.5</v>
      </c>
      <c r="G24" s="214">
        <v>22.7</v>
      </c>
      <c r="H24" s="214">
        <v>23.2</v>
      </c>
      <c r="I24" s="214">
        <v>23.3</v>
      </c>
      <c r="J24" s="214">
        <v>25.1</v>
      </c>
      <c r="K24" s="214">
        <v>25.5</v>
      </c>
      <c r="L24" s="214">
        <v>25.5</v>
      </c>
      <c r="M24" s="214">
        <v>25</v>
      </c>
      <c r="N24" s="214">
        <v>25.1</v>
      </c>
      <c r="O24" s="214">
        <v>25.3</v>
      </c>
      <c r="P24" s="214">
        <v>25.9</v>
      </c>
      <c r="Q24" s="214">
        <v>26.3</v>
      </c>
      <c r="R24" s="214">
        <v>25.9</v>
      </c>
      <c r="S24" s="214">
        <v>24.6</v>
      </c>
      <c r="T24" s="214">
        <v>24.3</v>
      </c>
      <c r="U24" s="214">
        <v>23.9</v>
      </c>
      <c r="V24" s="214">
        <v>24</v>
      </c>
      <c r="W24" s="214">
        <v>24.2</v>
      </c>
      <c r="X24" s="214">
        <v>24.3</v>
      </c>
      <c r="Y24" s="214">
        <v>24.3</v>
      </c>
      <c r="Z24" s="167">
        <f t="shared" si="0"/>
        <v>24.162499999999994</v>
      </c>
      <c r="AA24" s="218">
        <v>26.6</v>
      </c>
      <c r="AB24" s="219" t="s">
        <v>383</v>
      </c>
      <c r="AC24" s="1">
        <v>22</v>
      </c>
      <c r="AD24" s="218">
        <v>22</v>
      </c>
      <c r="AE24" s="221" t="s">
        <v>242</v>
      </c>
    </row>
    <row r="25" spans="1:31" ht="11.25" customHeight="1">
      <c r="A25" s="168">
        <v>23</v>
      </c>
      <c r="B25" s="214">
        <v>24.4</v>
      </c>
      <c r="C25" s="214">
        <v>24.7</v>
      </c>
      <c r="D25" s="214">
        <v>24.1</v>
      </c>
      <c r="E25" s="214">
        <v>24.2</v>
      </c>
      <c r="F25" s="214">
        <v>24.3</v>
      </c>
      <c r="G25" s="214">
        <v>24.4</v>
      </c>
      <c r="H25" s="214">
        <v>24.5</v>
      </c>
      <c r="I25" s="214">
        <v>24.9</v>
      </c>
      <c r="J25" s="214">
        <v>25.8</v>
      </c>
      <c r="K25" s="214">
        <v>26.3</v>
      </c>
      <c r="L25" s="214">
        <v>27</v>
      </c>
      <c r="M25" s="214">
        <v>27.3</v>
      </c>
      <c r="N25" s="214">
        <v>27.7</v>
      </c>
      <c r="O25" s="214">
        <v>28.4</v>
      </c>
      <c r="P25" s="214">
        <v>28.2</v>
      </c>
      <c r="Q25" s="214">
        <v>28.2</v>
      </c>
      <c r="R25" s="214">
        <v>27.5</v>
      </c>
      <c r="S25" s="214">
        <v>27.4</v>
      </c>
      <c r="T25" s="214">
        <v>25.6</v>
      </c>
      <c r="U25" s="214">
        <v>25.5</v>
      </c>
      <c r="V25" s="214">
        <v>25.1</v>
      </c>
      <c r="W25" s="214">
        <v>24.8</v>
      </c>
      <c r="X25" s="214">
        <v>24.3</v>
      </c>
      <c r="Y25" s="214">
        <v>23.6</v>
      </c>
      <c r="Z25" s="167">
        <f t="shared" si="0"/>
        <v>25.75833333333333</v>
      </c>
      <c r="AA25" s="218">
        <v>28.8</v>
      </c>
      <c r="AB25" s="219" t="s">
        <v>384</v>
      </c>
      <c r="AC25" s="1">
        <v>23</v>
      </c>
      <c r="AD25" s="218">
        <v>23.4</v>
      </c>
      <c r="AE25" s="221" t="s">
        <v>104</v>
      </c>
    </row>
    <row r="26" spans="1:31" ht="11.25" customHeight="1">
      <c r="A26" s="168">
        <v>24</v>
      </c>
      <c r="B26" s="214">
        <v>23.5</v>
      </c>
      <c r="C26" s="214">
        <v>23</v>
      </c>
      <c r="D26" s="214">
        <v>22</v>
      </c>
      <c r="E26" s="214">
        <v>22.4</v>
      </c>
      <c r="F26" s="214">
        <v>22.4</v>
      </c>
      <c r="G26" s="214">
        <v>22.4</v>
      </c>
      <c r="H26" s="214">
        <v>25.1</v>
      </c>
      <c r="I26" s="214">
        <v>27.2</v>
      </c>
      <c r="J26" s="214">
        <v>29.4</v>
      </c>
      <c r="K26" s="214">
        <v>30.1</v>
      </c>
      <c r="L26" s="214">
        <v>30.2</v>
      </c>
      <c r="M26" s="214">
        <v>28.8</v>
      </c>
      <c r="N26" s="214">
        <v>28.2</v>
      </c>
      <c r="O26" s="214">
        <v>28.2</v>
      </c>
      <c r="P26" s="214">
        <v>28.1</v>
      </c>
      <c r="Q26" s="214">
        <v>27.8</v>
      </c>
      <c r="R26" s="214">
        <v>27.1</v>
      </c>
      <c r="S26" s="214">
        <v>26.1</v>
      </c>
      <c r="T26" s="214">
        <v>24.9</v>
      </c>
      <c r="U26" s="214">
        <v>24.3</v>
      </c>
      <c r="V26" s="214">
        <v>23.8</v>
      </c>
      <c r="W26" s="214">
        <v>23.8</v>
      </c>
      <c r="X26" s="214">
        <v>24.4</v>
      </c>
      <c r="Y26" s="214">
        <v>24</v>
      </c>
      <c r="Z26" s="167">
        <f t="shared" si="0"/>
        <v>25.716666666666665</v>
      </c>
      <c r="AA26" s="218">
        <v>30.7</v>
      </c>
      <c r="AB26" s="219" t="s">
        <v>385</v>
      </c>
      <c r="AC26" s="1">
        <v>24</v>
      </c>
      <c r="AD26" s="218">
        <v>21.9</v>
      </c>
      <c r="AE26" s="221" t="s">
        <v>146</v>
      </c>
    </row>
    <row r="27" spans="1:31" ht="11.25" customHeight="1">
      <c r="A27" s="168">
        <v>25</v>
      </c>
      <c r="B27" s="214">
        <v>23.5</v>
      </c>
      <c r="C27" s="214">
        <v>22</v>
      </c>
      <c r="D27" s="214">
        <v>20.5</v>
      </c>
      <c r="E27" s="214">
        <v>20.5</v>
      </c>
      <c r="F27" s="214">
        <v>20</v>
      </c>
      <c r="G27" s="214">
        <v>20.4</v>
      </c>
      <c r="H27" s="214">
        <v>21.1</v>
      </c>
      <c r="I27" s="214">
        <v>22.5</v>
      </c>
      <c r="J27" s="214">
        <v>24.8</v>
      </c>
      <c r="K27" s="214">
        <v>27.7</v>
      </c>
      <c r="L27" s="214">
        <v>27.1</v>
      </c>
      <c r="M27" s="214">
        <v>28.3</v>
      </c>
      <c r="N27" s="214">
        <v>27.3</v>
      </c>
      <c r="O27" s="214">
        <v>27.8</v>
      </c>
      <c r="P27" s="214">
        <v>27.2</v>
      </c>
      <c r="Q27" s="214">
        <v>27.2</v>
      </c>
      <c r="R27" s="214">
        <v>26.1</v>
      </c>
      <c r="S27" s="214">
        <v>22.1</v>
      </c>
      <c r="T27" s="214">
        <v>21.9</v>
      </c>
      <c r="U27" s="214">
        <v>22.1</v>
      </c>
      <c r="V27" s="214">
        <v>21.7</v>
      </c>
      <c r="W27" s="214">
        <v>21.6</v>
      </c>
      <c r="X27" s="214">
        <v>21.2</v>
      </c>
      <c r="Y27" s="214">
        <v>21</v>
      </c>
      <c r="Z27" s="167">
        <f t="shared" si="0"/>
        <v>23.566666666666666</v>
      </c>
      <c r="AA27" s="218">
        <v>29.6</v>
      </c>
      <c r="AB27" s="219" t="s">
        <v>81</v>
      </c>
      <c r="AC27" s="1">
        <v>25</v>
      </c>
      <c r="AD27" s="218">
        <v>19.9</v>
      </c>
      <c r="AE27" s="221" t="s">
        <v>279</v>
      </c>
    </row>
    <row r="28" spans="1:31" ht="11.25" customHeight="1">
      <c r="A28" s="168">
        <v>26</v>
      </c>
      <c r="B28" s="214">
        <v>20.7</v>
      </c>
      <c r="C28" s="214">
        <v>20.8</v>
      </c>
      <c r="D28" s="214">
        <v>20.2</v>
      </c>
      <c r="E28" s="214">
        <v>20.4</v>
      </c>
      <c r="F28" s="214">
        <v>20.4</v>
      </c>
      <c r="G28" s="214">
        <v>20.5</v>
      </c>
      <c r="H28" s="214">
        <v>21.9</v>
      </c>
      <c r="I28" s="214">
        <v>23.8</v>
      </c>
      <c r="J28" s="214">
        <v>23.8</v>
      </c>
      <c r="K28" s="214">
        <v>25.9</v>
      </c>
      <c r="L28" s="214">
        <v>25.3</v>
      </c>
      <c r="M28" s="214">
        <v>25.3</v>
      </c>
      <c r="N28" s="214">
        <v>25.4</v>
      </c>
      <c r="O28" s="214">
        <v>25.1</v>
      </c>
      <c r="P28" s="214">
        <v>24.6</v>
      </c>
      <c r="Q28" s="214">
        <v>24.5</v>
      </c>
      <c r="R28" s="214">
        <v>24.2</v>
      </c>
      <c r="S28" s="214">
        <v>23.8</v>
      </c>
      <c r="T28" s="214">
        <v>23.2</v>
      </c>
      <c r="U28" s="214">
        <v>23.1</v>
      </c>
      <c r="V28" s="214">
        <v>23.1</v>
      </c>
      <c r="W28" s="214">
        <v>23</v>
      </c>
      <c r="X28" s="214">
        <v>23.2</v>
      </c>
      <c r="Y28" s="214">
        <v>22.9</v>
      </c>
      <c r="Z28" s="167">
        <f t="shared" si="0"/>
        <v>23.129166666666674</v>
      </c>
      <c r="AA28" s="218">
        <v>26.4</v>
      </c>
      <c r="AB28" s="219" t="s">
        <v>386</v>
      </c>
      <c r="AC28" s="1">
        <v>26</v>
      </c>
      <c r="AD28" s="218">
        <v>20.2</v>
      </c>
      <c r="AE28" s="221" t="s">
        <v>248</v>
      </c>
    </row>
    <row r="29" spans="1:31" ht="11.25" customHeight="1">
      <c r="A29" s="168">
        <v>27</v>
      </c>
      <c r="B29" s="214">
        <v>22.9</v>
      </c>
      <c r="C29" s="214">
        <v>22.9</v>
      </c>
      <c r="D29" s="214">
        <v>22.5</v>
      </c>
      <c r="E29" s="214">
        <v>22.9</v>
      </c>
      <c r="F29" s="214">
        <v>22.9</v>
      </c>
      <c r="G29" s="214">
        <v>23.2</v>
      </c>
      <c r="H29" s="214">
        <v>23.9</v>
      </c>
      <c r="I29" s="214">
        <v>25.6</v>
      </c>
      <c r="J29" s="214">
        <v>25.1</v>
      </c>
      <c r="K29" s="214">
        <v>26.2</v>
      </c>
      <c r="L29" s="214">
        <v>26.3</v>
      </c>
      <c r="M29" s="214">
        <v>25.9</v>
      </c>
      <c r="N29" s="214">
        <v>26</v>
      </c>
      <c r="O29" s="214">
        <v>26.2</v>
      </c>
      <c r="P29" s="214">
        <v>25.2</v>
      </c>
      <c r="Q29" s="214">
        <v>25.5</v>
      </c>
      <c r="R29" s="214">
        <v>24.8</v>
      </c>
      <c r="S29" s="214">
        <v>24.3</v>
      </c>
      <c r="T29" s="214">
        <v>24</v>
      </c>
      <c r="U29" s="214">
        <v>23.8</v>
      </c>
      <c r="V29" s="214">
        <v>23.8</v>
      </c>
      <c r="W29" s="214">
        <v>23.9</v>
      </c>
      <c r="X29" s="214">
        <v>23.8</v>
      </c>
      <c r="Y29" s="214">
        <v>23.7</v>
      </c>
      <c r="Z29" s="167">
        <f t="shared" si="0"/>
        <v>24.3875</v>
      </c>
      <c r="AA29" s="218">
        <v>27.4</v>
      </c>
      <c r="AB29" s="219" t="s">
        <v>387</v>
      </c>
      <c r="AC29" s="1">
        <v>27</v>
      </c>
      <c r="AD29" s="218">
        <v>22.3</v>
      </c>
      <c r="AE29" s="221" t="s">
        <v>403</v>
      </c>
    </row>
    <row r="30" spans="1:31" ht="11.25" customHeight="1">
      <c r="A30" s="168">
        <v>28</v>
      </c>
      <c r="B30" s="214">
        <v>23.9</v>
      </c>
      <c r="C30" s="214">
        <v>23.2</v>
      </c>
      <c r="D30" s="214">
        <v>21.3</v>
      </c>
      <c r="E30" s="214">
        <v>21.1</v>
      </c>
      <c r="F30" s="214">
        <v>20.9</v>
      </c>
      <c r="G30" s="214">
        <v>21.1</v>
      </c>
      <c r="H30" s="214">
        <v>21.9</v>
      </c>
      <c r="I30" s="214">
        <v>22.2</v>
      </c>
      <c r="J30" s="214">
        <v>22.6</v>
      </c>
      <c r="K30" s="214">
        <v>24</v>
      </c>
      <c r="L30" s="214">
        <v>24.5</v>
      </c>
      <c r="M30" s="214">
        <v>26.8</v>
      </c>
      <c r="N30" s="214">
        <v>25.1</v>
      </c>
      <c r="O30" s="214">
        <v>25.9</v>
      </c>
      <c r="P30" s="214">
        <v>27.1</v>
      </c>
      <c r="Q30" s="214">
        <v>26.8</v>
      </c>
      <c r="R30" s="214">
        <v>26.5</v>
      </c>
      <c r="S30" s="214">
        <v>26.3</v>
      </c>
      <c r="T30" s="214">
        <v>26.4</v>
      </c>
      <c r="U30" s="214">
        <v>26.3</v>
      </c>
      <c r="V30" s="214">
        <v>25.4</v>
      </c>
      <c r="W30" s="214">
        <v>25.8</v>
      </c>
      <c r="X30" s="214">
        <v>25.4</v>
      </c>
      <c r="Y30" s="214">
        <v>25.1</v>
      </c>
      <c r="Z30" s="167">
        <f t="shared" si="0"/>
        <v>24.400000000000002</v>
      </c>
      <c r="AA30" s="218">
        <v>27.9</v>
      </c>
      <c r="AB30" s="219" t="s">
        <v>258</v>
      </c>
      <c r="AC30" s="1">
        <v>28</v>
      </c>
      <c r="AD30" s="218">
        <v>20.9</v>
      </c>
      <c r="AE30" s="221" t="s">
        <v>404</v>
      </c>
    </row>
    <row r="31" spans="1:31" ht="11.25" customHeight="1">
      <c r="A31" s="168">
        <v>29</v>
      </c>
      <c r="B31" s="214">
        <v>24.9</v>
      </c>
      <c r="C31" s="214">
        <v>24.5</v>
      </c>
      <c r="D31" s="214">
        <v>24.7</v>
      </c>
      <c r="E31" s="214">
        <v>25.1</v>
      </c>
      <c r="F31" s="214">
        <v>24</v>
      </c>
      <c r="G31" s="214">
        <v>24.1</v>
      </c>
      <c r="H31" s="214">
        <v>25.7</v>
      </c>
      <c r="I31" s="214">
        <v>26.1</v>
      </c>
      <c r="J31" s="214">
        <v>28.1</v>
      </c>
      <c r="K31" s="214">
        <v>28.2</v>
      </c>
      <c r="L31" s="214">
        <v>28.3</v>
      </c>
      <c r="M31" s="214">
        <v>29.8</v>
      </c>
      <c r="N31" s="214">
        <v>30.2</v>
      </c>
      <c r="O31" s="214">
        <v>29</v>
      </c>
      <c r="P31" s="214">
        <v>29.1</v>
      </c>
      <c r="Q31" s="214">
        <v>28.1</v>
      </c>
      <c r="R31" s="214">
        <v>27</v>
      </c>
      <c r="S31" s="214">
        <v>26.1</v>
      </c>
      <c r="T31" s="214">
        <v>25.8</v>
      </c>
      <c r="U31" s="214">
        <v>25.5</v>
      </c>
      <c r="V31" s="214">
        <v>24.9</v>
      </c>
      <c r="W31" s="214">
        <v>24.4</v>
      </c>
      <c r="X31" s="214">
        <v>24.3</v>
      </c>
      <c r="Y31" s="214">
        <v>24.2</v>
      </c>
      <c r="Z31" s="167">
        <f t="shared" si="0"/>
        <v>26.337499999999995</v>
      </c>
      <c r="AA31" s="218">
        <v>30.4</v>
      </c>
      <c r="AB31" s="219" t="s">
        <v>388</v>
      </c>
      <c r="AC31" s="1">
        <v>29</v>
      </c>
      <c r="AD31" s="218">
        <v>23.8</v>
      </c>
      <c r="AE31" s="221" t="s">
        <v>201</v>
      </c>
    </row>
    <row r="32" spans="1:31" ht="11.25" customHeight="1">
      <c r="A32" s="168">
        <v>30</v>
      </c>
      <c r="B32" s="214">
        <v>24.6</v>
      </c>
      <c r="C32" s="214">
        <v>24</v>
      </c>
      <c r="D32" s="214">
        <v>23.7</v>
      </c>
      <c r="E32" s="214">
        <v>23.5</v>
      </c>
      <c r="F32" s="214">
        <v>23.4</v>
      </c>
      <c r="G32" s="214">
        <v>24.3</v>
      </c>
      <c r="H32" s="214">
        <v>26.9</v>
      </c>
      <c r="I32" s="214">
        <v>25.8</v>
      </c>
      <c r="J32" s="214">
        <v>24.8</v>
      </c>
      <c r="K32" s="214">
        <v>24.1</v>
      </c>
      <c r="L32" s="214">
        <v>25.2</v>
      </c>
      <c r="M32" s="214">
        <v>25</v>
      </c>
      <c r="N32" s="214">
        <v>26.2</v>
      </c>
      <c r="O32" s="214">
        <v>26.1</v>
      </c>
      <c r="P32" s="214">
        <v>26.6</v>
      </c>
      <c r="Q32" s="214">
        <v>26.3</v>
      </c>
      <c r="R32" s="214">
        <v>26.3</v>
      </c>
      <c r="S32" s="214">
        <v>25.9</v>
      </c>
      <c r="T32" s="214">
        <v>25.8</v>
      </c>
      <c r="U32" s="214">
        <v>24.9</v>
      </c>
      <c r="V32" s="214">
        <v>24</v>
      </c>
      <c r="W32" s="214">
        <v>23.9</v>
      </c>
      <c r="X32" s="214">
        <v>23.7</v>
      </c>
      <c r="Y32" s="214">
        <v>23.5</v>
      </c>
      <c r="Z32" s="167">
        <f t="shared" si="0"/>
        <v>24.937500000000004</v>
      </c>
      <c r="AA32" s="218">
        <v>27.4</v>
      </c>
      <c r="AB32" s="219" t="s">
        <v>389</v>
      </c>
      <c r="AC32" s="1">
        <v>30</v>
      </c>
      <c r="AD32" s="218">
        <v>23.3</v>
      </c>
      <c r="AE32" s="221" t="s">
        <v>405</v>
      </c>
    </row>
    <row r="33" spans="1:31" ht="11.25" customHeight="1">
      <c r="A33" s="168">
        <v>31</v>
      </c>
      <c r="B33" s="214">
        <v>23.7</v>
      </c>
      <c r="C33" s="214">
        <v>23.4</v>
      </c>
      <c r="D33" s="214">
        <v>23.4</v>
      </c>
      <c r="E33" s="214">
        <v>23.5</v>
      </c>
      <c r="F33" s="214">
        <v>23.1</v>
      </c>
      <c r="G33" s="214">
        <v>24.2</v>
      </c>
      <c r="H33" s="214">
        <v>24.8</v>
      </c>
      <c r="I33" s="214">
        <v>26.7</v>
      </c>
      <c r="J33" s="214">
        <v>27.3</v>
      </c>
      <c r="K33" s="214">
        <v>28.3</v>
      </c>
      <c r="L33" s="214">
        <v>27.6</v>
      </c>
      <c r="M33" s="214">
        <v>28.3</v>
      </c>
      <c r="N33" s="214">
        <v>28.2</v>
      </c>
      <c r="O33" s="214">
        <v>27.5</v>
      </c>
      <c r="P33" s="214">
        <v>27.7</v>
      </c>
      <c r="Q33" s="214">
        <v>26.6</v>
      </c>
      <c r="R33" s="214">
        <v>25.9</v>
      </c>
      <c r="S33" s="214">
        <v>25.5</v>
      </c>
      <c r="T33" s="214">
        <v>24.4</v>
      </c>
      <c r="U33" s="214">
        <v>23.9</v>
      </c>
      <c r="V33" s="214">
        <v>23.7</v>
      </c>
      <c r="W33" s="214">
        <v>23.3</v>
      </c>
      <c r="X33" s="214">
        <v>23.2</v>
      </c>
      <c r="Y33" s="214">
        <v>23.4</v>
      </c>
      <c r="Z33" s="167">
        <f t="shared" si="0"/>
        <v>25.316666666666666</v>
      </c>
      <c r="AA33" s="218">
        <v>29.6</v>
      </c>
      <c r="AB33" s="219" t="s">
        <v>390</v>
      </c>
      <c r="AC33" s="1">
        <v>31</v>
      </c>
      <c r="AD33" s="218">
        <v>22.9</v>
      </c>
      <c r="AE33" s="221" t="s">
        <v>149</v>
      </c>
    </row>
    <row r="34" spans="1:31" ht="15" customHeight="1">
      <c r="A34" s="169" t="s">
        <v>9</v>
      </c>
      <c r="B34" s="170">
        <f aca="true" t="shared" si="1" ref="B34:Q34">AVERAGE(B3:B33)</f>
        <v>25.270967741935483</v>
      </c>
      <c r="C34" s="170">
        <f t="shared" si="1"/>
        <v>25.003225806451617</v>
      </c>
      <c r="D34" s="170">
        <f t="shared" si="1"/>
        <v>24.670967741935485</v>
      </c>
      <c r="E34" s="170">
        <f t="shared" si="1"/>
        <v>24.583870967741937</v>
      </c>
      <c r="F34" s="170">
        <f t="shared" si="1"/>
        <v>24.387096774193544</v>
      </c>
      <c r="G34" s="170">
        <f t="shared" si="1"/>
        <v>24.95161290322581</v>
      </c>
      <c r="H34" s="170">
        <f t="shared" si="1"/>
        <v>26.206451612903226</v>
      </c>
      <c r="I34" s="170">
        <f t="shared" si="1"/>
        <v>26.903225806451612</v>
      </c>
      <c r="J34" s="170">
        <f t="shared" si="1"/>
        <v>27.71935483870967</v>
      </c>
      <c r="K34" s="170">
        <f t="shared" si="1"/>
        <v>28.190322580645162</v>
      </c>
      <c r="L34" s="170">
        <f t="shared" si="1"/>
        <v>28.25483870967742</v>
      </c>
      <c r="M34" s="170">
        <f t="shared" si="1"/>
        <v>28.42903225806451</v>
      </c>
      <c r="N34" s="170">
        <f t="shared" si="1"/>
        <v>28.470967741935493</v>
      </c>
      <c r="O34" s="170">
        <f t="shared" si="1"/>
        <v>28.309677419354838</v>
      </c>
      <c r="P34" s="170">
        <f t="shared" si="1"/>
        <v>28.167741935483882</v>
      </c>
      <c r="Q34" s="170">
        <f t="shared" si="1"/>
        <v>27.674193548387088</v>
      </c>
      <c r="R34" s="170">
        <f>AVERAGE(R3:R33)</f>
        <v>27.335483870967742</v>
      </c>
      <c r="S34" s="170">
        <f aca="true" t="shared" si="2" ref="S34:Y34">AVERAGE(S3:S33)</f>
        <v>26.812903225806444</v>
      </c>
      <c r="T34" s="170">
        <f t="shared" si="2"/>
        <v>26.30967741935483</v>
      </c>
      <c r="U34" s="170">
        <f t="shared" si="2"/>
        <v>25.880645161290317</v>
      </c>
      <c r="V34" s="170">
        <f t="shared" si="2"/>
        <v>25.777419354838713</v>
      </c>
      <c r="W34" s="170">
        <f t="shared" si="2"/>
        <v>25.645161290322573</v>
      </c>
      <c r="X34" s="170">
        <f t="shared" si="2"/>
        <v>25.551612903225806</v>
      </c>
      <c r="Y34" s="170">
        <f t="shared" si="2"/>
        <v>25.361290322580643</v>
      </c>
      <c r="Z34" s="170">
        <f>AVERAGE(B3:Y33)</f>
        <v>26.49448924731183</v>
      </c>
      <c r="AA34" s="171">
        <f>(AVERAGE(最高))</f>
        <v>29.941935483870967</v>
      </c>
      <c r="AB34" s="172"/>
      <c r="AC34" s="173"/>
      <c r="AD34" s="171">
        <f>(AVERAGE(最低))</f>
        <v>23.94516129032257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23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10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31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16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34.7</v>
      </c>
      <c r="C46" s="233">
        <v>9</v>
      </c>
      <c r="D46" s="238" t="s">
        <v>375</v>
      </c>
      <c r="E46" s="151"/>
      <c r="F46" s="118"/>
      <c r="G46" s="119">
        <f>MIN(最低)</f>
        <v>19.9</v>
      </c>
      <c r="H46" s="233">
        <v>25</v>
      </c>
      <c r="I46" s="234" t="s">
        <v>279</v>
      </c>
    </row>
    <row r="47" spans="1:9" ht="11.25" customHeight="1">
      <c r="A47" s="120"/>
      <c r="B47" s="235"/>
      <c r="C47" s="229"/>
      <c r="D47" s="230"/>
      <c r="E47" s="151"/>
      <c r="F47" s="120"/>
      <c r="G47" s="235"/>
      <c r="H47" s="233"/>
      <c r="I47" s="239"/>
    </row>
    <row r="48" spans="1:9" ht="11.25" customHeight="1">
      <c r="A48" s="122"/>
      <c r="B48" s="123"/>
      <c r="C48" s="231"/>
      <c r="D48" s="232"/>
      <c r="E48" s="151"/>
      <c r="F48" s="122"/>
      <c r="G48" s="123"/>
      <c r="H48" s="231"/>
      <c r="I48" s="2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2019</v>
      </c>
      <c r="AA1" t="s">
        <v>1</v>
      </c>
      <c r="AB1" s="179">
        <v>9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14">
        <v>23.5</v>
      </c>
      <c r="C3" s="214">
        <v>24.1</v>
      </c>
      <c r="D3" s="214">
        <v>23.9</v>
      </c>
      <c r="E3" s="214">
        <v>23.4</v>
      </c>
      <c r="F3" s="214">
        <v>23.6</v>
      </c>
      <c r="G3" s="214">
        <v>23.6</v>
      </c>
      <c r="H3" s="214">
        <v>23.5</v>
      </c>
      <c r="I3" s="214">
        <v>25.5</v>
      </c>
      <c r="J3" s="214">
        <v>26.5</v>
      </c>
      <c r="K3" s="214">
        <v>26.6</v>
      </c>
      <c r="L3" s="214">
        <v>27.6</v>
      </c>
      <c r="M3" s="214">
        <v>28.3</v>
      </c>
      <c r="N3" s="214">
        <v>29.2</v>
      </c>
      <c r="O3" s="214">
        <v>28.4</v>
      </c>
      <c r="P3" s="214">
        <v>28.1</v>
      </c>
      <c r="Q3" s="214">
        <v>27.9</v>
      </c>
      <c r="R3" s="214">
        <v>27.5</v>
      </c>
      <c r="S3" s="214">
        <v>26.1</v>
      </c>
      <c r="T3" s="214">
        <v>24.9</v>
      </c>
      <c r="U3" s="214">
        <v>23.9</v>
      </c>
      <c r="V3" s="214">
        <v>23.3</v>
      </c>
      <c r="W3" s="214">
        <v>23.8</v>
      </c>
      <c r="X3" s="214">
        <v>23</v>
      </c>
      <c r="Y3" s="214">
        <v>23.4</v>
      </c>
      <c r="Z3" s="167">
        <f aca="true" t="shared" si="0" ref="Z3:Z32">AVERAGE(B3:Y3)</f>
        <v>25.399999999999995</v>
      </c>
      <c r="AA3" s="218">
        <v>29.7</v>
      </c>
      <c r="AB3" s="219" t="s">
        <v>377</v>
      </c>
      <c r="AC3" s="1">
        <v>1</v>
      </c>
      <c r="AD3" s="218">
        <v>22.9</v>
      </c>
      <c r="AE3" s="221" t="s">
        <v>111</v>
      </c>
    </row>
    <row r="4" spans="1:31" ht="11.25" customHeight="1">
      <c r="A4" s="168">
        <v>2</v>
      </c>
      <c r="B4" s="214">
        <v>23.3</v>
      </c>
      <c r="C4" s="214">
        <v>23.3</v>
      </c>
      <c r="D4" s="214">
        <v>22.7</v>
      </c>
      <c r="E4" s="214">
        <v>22.8</v>
      </c>
      <c r="F4" s="214">
        <v>22.2</v>
      </c>
      <c r="G4" s="214">
        <v>22.7</v>
      </c>
      <c r="H4" s="214">
        <v>24.3</v>
      </c>
      <c r="I4" s="214">
        <v>25.1</v>
      </c>
      <c r="J4" s="214">
        <v>25.5</v>
      </c>
      <c r="K4" s="214">
        <v>25.4</v>
      </c>
      <c r="L4" s="214">
        <v>25.7</v>
      </c>
      <c r="M4" s="214">
        <v>26</v>
      </c>
      <c r="N4" s="214">
        <v>25.5</v>
      </c>
      <c r="O4" s="214">
        <v>25.4</v>
      </c>
      <c r="P4" s="214">
        <v>26.5</v>
      </c>
      <c r="Q4" s="214">
        <v>24.9</v>
      </c>
      <c r="R4" s="214">
        <v>24.4</v>
      </c>
      <c r="S4" s="215">
        <v>23.7</v>
      </c>
      <c r="T4" s="214">
        <v>23.7</v>
      </c>
      <c r="U4" s="214">
        <v>22.1</v>
      </c>
      <c r="V4" s="214">
        <v>22.2</v>
      </c>
      <c r="W4" s="214">
        <v>22.2</v>
      </c>
      <c r="X4" s="214">
        <v>22</v>
      </c>
      <c r="Y4" s="214">
        <v>22</v>
      </c>
      <c r="Z4" s="167">
        <f t="shared" si="0"/>
        <v>23.899999999999995</v>
      </c>
      <c r="AA4" s="218">
        <v>27</v>
      </c>
      <c r="AB4" s="219" t="s">
        <v>406</v>
      </c>
      <c r="AC4" s="1">
        <v>2</v>
      </c>
      <c r="AD4" s="218">
        <v>21.9</v>
      </c>
      <c r="AE4" s="221" t="s">
        <v>114</v>
      </c>
    </row>
    <row r="5" spans="1:31" ht="11.25" customHeight="1">
      <c r="A5" s="168">
        <v>3</v>
      </c>
      <c r="B5" s="214">
        <v>22.1</v>
      </c>
      <c r="C5" s="214">
        <v>22</v>
      </c>
      <c r="D5" s="214">
        <v>22.1</v>
      </c>
      <c r="E5" s="214">
        <v>22.2</v>
      </c>
      <c r="F5" s="214">
        <v>22.2</v>
      </c>
      <c r="G5" s="214">
        <v>22.1</v>
      </c>
      <c r="H5" s="214">
        <v>22.4</v>
      </c>
      <c r="I5" s="214">
        <v>22.8</v>
      </c>
      <c r="J5" s="214">
        <v>23.2</v>
      </c>
      <c r="K5" s="214">
        <v>24.8</v>
      </c>
      <c r="L5" s="214">
        <v>24.7</v>
      </c>
      <c r="M5" s="214">
        <v>25</v>
      </c>
      <c r="N5" s="214">
        <v>24.3</v>
      </c>
      <c r="O5" s="214">
        <v>24.2</v>
      </c>
      <c r="P5" s="214">
        <v>24.3</v>
      </c>
      <c r="Q5" s="214">
        <v>23.3</v>
      </c>
      <c r="R5" s="214">
        <v>21.1</v>
      </c>
      <c r="S5" s="214">
        <v>21</v>
      </c>
      <c r="T5" s="214">
        <v>21.4</v>
      </c>
      <c r="U5" s="214">
        <v>21.4</v>
      </c>
      <c r="V5" s="214">
        <v>21.3</v>
      </c>
      <c r="W5" s="214">
        <v>21.4</v>
      </c>
      <c r="X5" s="214">
        <v>21.1</v>
      </c>
      <c r="Y5" s="214">
        <v>21.1</v>
      </c>
      <c r="Z5" s="167">
        <f t="shared" si="0"/>
        <v>22.5625</v>
      </c>
      <c r="AA5" s="218">
        <v>25.1</v>
      </c>
      <c r="AB5" s="219" t="s">
        <v>407</v>
      </c>
      <c r="AC5" s="1">
        <v>3</v>
      </c>
      <c r="AD5" s="218">
        <v>20.7</v>
      </c>
      <c r="AE5" s="221" t="s">
        <v>422</v>
      </c>
    </row>
    <row r="6" spans="1:31" ht="11.25" customHeight="1">
      <c r="A6" s="168">
        <v>4</v>
      </c>
      <c r="B6" s="214">
        <v>21</v>
      </c>
      <c r="C6" s="214">
        <v>19.9</v>
      </c>
      <c r="D6" s="214">
        <v>19.3</v>
      </c>
      <c r="E6" s="214">
        <v>19.5</v>
      </c>
      <c r="F6" s="214">
        <v>19.6</v>
      </c>
      <c r="G6" s="214">
        <v>19.9</v>
      </c>
      <c r="H6" s="214">
        <v>20.6</v>
      </c>
      <c r="I6" s="214">
        <v>21.2</v>
      </c>
      <c r="J6" s="214">
        <v>22.5</v>
      </c>
      <c r="K6" s="214">
        <v>23.9</v>
      </c>
      <c r="L6" s="214">
        <v>23.7</v>
      </c>
      <c r="M6" s="214">
        <v>23.4</v>
      </c>
      <c r="N6" s="214">
        <v>23.8</v>
      </c>
      <c r="O6" s="214">
        <v>24.2</v>
      </c>
      <c r="P6" s="214">
        <v>24.8</v>
      </c>
      <c r="Q6" s="214">
        <v>24.6</v>
      </c>
      <c r="R6" s="214">
        <v>23.6</v>
      </c>
      <c r="S6" s="214">
        <v>22.7</v>
      </c>
      <c r="T6" s="214">
        <v>22.2</v>
      </c>
      <c r="U6" s="214">
        <v>22.2</v>
      </c>
      <c r="V6" s="214">
        <v>22.1</v>
      </c>
      <c r="W6" s="214">
        <v>22</v>
      </c>
      <c r="X6" s="214">
        <v>21.8</v>
      </c>
      <c r="Y6" s="214">
        <v>21.6</v>
      </c>
      <c r="Z6" s="167">
        <f t="shared" si="0"/>
        <v>22.087500000000002</v>
      </c>
      <c r="AA6" s="218">
        <v>25.4</v>
      </c>
      <c r="AB6" s="219" t="s">
        <v>80</v>
      </c>
      <c r="AC6" s="1">
        <v>4</v>
      </c>
      <c r="AD6" s="218">
        <v>18.8</v>
      </c>
      <c r="AE6" s="221" t="s">
        <v>423</v>
      </c>
    </row>
    <row r="7" spans="1:31" ht="11.25" customHeight="1">
      <c r="A7" s="168">
        <v>5</v>
      </c>
      <c r="B7" s="214">
        <v>22.1</v>
      </c>
      <c r="C7" s="214">
        <v>22.2</v>
      </c>
      <c r="D7" s="214">
        <v>22.4</v>
      </c>
      <c r="E7" s="214">
        <v>22.3</v>
      </c>
      <c r="F7" s="214">
        <v>22.4</v>
      </c>
      <c r="G7" s="214">
        <v>22.5</v>
      </c>
      <c r="H7" s="214">
        <v>22.8</v>
      </c>
      <c r="I7" s="214">
        <v>23.1</v>
      </c>
      <c r="J7" s="214">
        <v>24.3</v>
      </c>
      <c r="K7" s="214">
        <v>26.1</v>
      </c>
      <c r="L7" s="214">
        <v>26</v>
      </c>
      <c r="M7" s="214">
        <v>24.5</v>
      </c>
      <c r="N7" s="214">
        <v>25.4</v>
      </c>
      <c r="O7" s="214">
        <v>25.5</v>
      </c>
      <c r="P7" s="214">
        <v>24.8</v>
      </c>
      <c r="Q7" s="214">
        <v>24.9</v>
      </c>
      <c r="R7" s="214">
        <v>24</v>
      </c>
      <c r="S7" s="214">
        <v>23.7</v>
      </c>
      <c r="T7" s="214">
        <v>23.5</v>
      </c>
      <c r="U7" s="214">
        <v>22.9</v>
      </c>
      <c r="V7" s="214">
        <v>22.5</v>
      </c>
      <c r="W7" s="214">
        <v>23</v>
      </c>
      <c r="X7" s="214">
        <v>22.7</v>
      </c>
      <c r="Y7" s="214">
        <v>22.8</v>
      </c>
      <c r="Z7" s="167">
        <f t="shared" si="0"/>
        <v>23.599999999999994</v>
      </c>
      <c r="AA7" s="218">
        <v>27.4</v>
      </c>
      <c r="AB7" s="219" t="s">
        <v>408</v>
      </c>
      <c r="AC7" s="1">
        <v>5</v>
      </c>
      <c r="AD7" s="218">
        <v>21.6</v>
      </c>
      <c r="AE7" s="221" t="s">
        <v>246</v>
      </c>
    </row>
    <row r="8" spans="1:31" ht="11.25" customHeight="1">
      <c r="A8" s="168">
        <v>6</v>
      </c>
      <c r="B8" s="214">
        <v>23.1</v>
      </c>
      <c r="C8" s="214">
        <v>23.2</v>
      </c>
      <c r="D8" s="214">
        <v>22.9</v>
      </c>
      <c r="E8" s="214">
        <v>22.2</v>
      </c>
      <c r="F8" s="214">
        <v>21.9</v>
      </c>
      <c r="G8" s="214">
        <v>22.9</v>
      </c>
      <c r="H8" s="214">
        <v>24.9</v>
      </c>
      <c r="I8" s="214">
        <v>26.3</v>
      </c>
      <c r="J8" s="214">
        <v>28.4</v>
      </c>
      <c r="K8" s="214">
        <v>27.4</v>
      </c>
      <c r="L8" s="214">
        <v>27.2</v>
      </c>
      <c r="M8" s="214">
        <v>27.9</v>
      </c>
      <c r="N8" s="214">
        <v>28</v>
      </c>
      <c r="O8" s="214">
        <v>28.1</v>
      </c>
      <c r="P8" s="214">
        <v>27.6</v>
      </c>
      <c r="Q8" s="214">
        <v>27.3</v>
      </c>
      <c r="R8" s="214">
        <v>27</v>
      </c>
      <c r="S8" s="214">
        <v>27</v>
      </c>
      <c r="T8" s="214">
        <v>26.8</v>
      </c>
      <c r="U8" s="214">
        <v>26.4</v>
      </c>
      <c r="V8" s="214">
        <v>26</v>
      </c>
      <c r="W8" s="214">
        <v>26</v>
      </c>
      <c r="X8" s="214">
        <v>25.8</v>
      </c>
      <c r="Y8" s="214">
        <v>25.5</v>
      </c>
      <c r="Z8" s="167">
        <f t="shared" si="0"/>
        <v>25.825000000000003</v>
      </c>
      <c r="AA8" s="218">
        <v>29.6</v>
      </c>
      <c r="AB8" s="219" t="s">
        <v>409</v>
      </c>
      <c r="AC8" s="1">
        <v>6</v>
      </c>
      <c r="AD8" s="218">
        <v>21.8</v>
      </c>
      <c r="AE8" s="221" t="s">
        <v>424</v>
      </c>
    </row>
    <row r="9" spans="1:31" ht="11.25" customHeight="1">
      <c r="A9" s="168">
        <v>7</v>
      </c>
      <c r="B9" s="214">
        <v>26</v>
      </c>
      <c r="C9" s="214">
        <v>25.4</v>
      </c>
      <c r="D9" s="214">
        <v>24</v>
      </c>
      <c r="E9" s="214">
        <v>23.6</v>
      </c>
      <c r="F9" s="214">
        <v>23.3</v>
      </c>
      <c r="G9" s="214">
        <v>24.6</v>
      </c>
      <c r="H9" s="214">
        <v>26.7</v>
      </c>
      <c r="I9" s="214">
        <v>27.3</v>
      </c>
      <c r="J9" s="214">
        <v>28.5</v>
      </c>
      <c r="K9" s="214">
        <v>29.5</v>
      </c>
      <c r="L9" s="214">
        <v>28.9</v>
      </c>
      <c r="M9" s="214">
        <v>29.6</v>
      </c>
      <c r="N9" s="214">
        <v>29.4</v>
      </c>
      <c r="O9" s="214">
        <v>28.8</v>
      </c>
      <c r="P9" s="214">
        <v>28.3</v>
      </c>
      <c r="Q9" s="214">
        <v>27.5</v>
      </c>
      <c r="R9" s="214">
        <v>27.1</v>
      </c>
      <c r="S9" s="214">
        <v>26.8</v>
      </c>
      <c r="T9" s="214">
        <v>26.8</v>
      </c>
      <c r="U9" s="214">
        <v>26.5</v>
      </c>
      <c r="V9" s="214">
        <v>25.8</v>
      </c>
      <c r="W9" s="214">
        <v>26.4</v>
      </c>
      <c r="X9" s="214">
        <v>25.8</v>
      </c>
      <c r="Y9" s="214">
        <v>25.4</v>
      </c>
      <c r="Z9" s="167">
        <f t="shared" si="0"/>
        <v>26.749999999999996</v>
      </c>
      <c r="AA9" s="218">
        <v>30.7</v>
      </c>
      <c r="AB9" s="219" t="s">
        <v>408</v>
      </c>
      <c r="AC9" s="1">
        <v>7</v>
      </c>
      <c r="AD9" s="218">
        <v>23</v>
      </c>
      <c r="AE9" s="221" t="s">
        <v>425</v>
      </c>
    </row>
    <row r="10" spans="1:31" ht="11.25" customHeight="1">
      <c r="A10" s="168">
        <v>8</v>
      </c>
      <c r="B10" s="214">
        <v>25.4</v>
      </c>
      <c r="C10" s="214">
        <v>25.7</v>
      </c>
      <c r="D10" s="214">
        <v>25.8</v>
      </c>
      <c r="E10" s="214">
        <v>25.8</v>
      </c>
      <c r="F10" s="214">
        <v>25.6</v>
      </c>
      <c r="G10" s="214">
        <v>25.8</v>
      </c>
      <c r="H10" s="214">
        <v>27.8</v>
      </c>
      <c r="I10" s="214">
        <v>29</v>
      </c>
      <c r="J10" s="214">
        <v>29.5</v>
      </c>
      <c r="K10" s="214">
        <v>29.9</v>
      </c>
      <c r="L10" s="214">
        <v>30.2</v>
      </c>
      <c r="M10" s="214">
        <v>29.9</v>
      </c>
      <c r="N10" s="214">
        <v>29.8</v>
      </c>
      <c r="O10" s="214">
        <v>30.1</v>
      </c>
      <c r="P10" s="214">
        <v>29</v>
      </c>
      <c r="Q10" s="214">
        <v>28.6</v>
      </c>
      <c r="R10" s="214">
        <v>28</v>
      </c>
      <c r="S10" s="214">
        <v>27.8</v>
      </c>
      <c r="T10" s="214">
        <v>27.7</v>
      </c>
      <c r="U10" s="214">
        <v>27.7</v>
      </c>
      <c r="V10" s="214">
        <v>27.4</v>
      </c>
      <c r="W10" s="214">
        <v>27.1</v>
      </c>
      <c r="X10" s="214">
        <v>27</v>
      </c>
      <c r="Y10" s="214">
        <v>26.9</v>
      </c>
      <c r="Z10" s="167">
        <f t="shared" si="0"/>
        <v>27.812500000000004</v>
      </c>
      <c r="AA10" s="218">
        <v>31</v>
      </c>
      <c r="AB10" s="219" t="s">
        <v>177</v>
      </c>
      <c r="AC10" s="1">
        <v>8</v>
      </c>
      <c r="AD10" s="218">
        <v>25.1</v>
      </c>
      <c r="AE10" s="221" t="s">
        <v>197</v>
      </c>
    </row>
    <row r="11" spans="1:31" ht="11.25" customHeight="1">
      <c r="A11" s="168">
        <v>9</v>
      </c>
      <c r="B11" s="214">
        <v>26.6</v>
      </c>
      <c r="C11" s="214">
        <v>26.2</v>
      </c>
      <c r="D11" s="214">
        <v>26.1</v>
      </c>
      <c r="E11" s="214">
        <v>25.9</v>
      </c>
      <c r="F11" s="214">
        <v>25</v>
      </c>
      <c r="G11" s="214">
        <v>24.8</v>
      </c>
      <c r="H11" s="214">
        <v>24.7</v>
      </c>
      <c r="I11" s="214">
        <v>24.4</v>
      </c>
      <c r="J11" s="214">
        <v>24.3</v>
      </c>
      <c r="K11" s="214">
        <v>25.3</v>
      </c>
      <c r="L11" s="214">
        <v>26.4</v>
      </c>
      <c r="M11" s="214">
        <v>27.1</v>
      </c>
      <c r="N11" s="214">
        <v>27.9</v>
      </c>
      <c r="O11" s="214">
        <v>28.1</v>
      </c>
      <c r="P11" s="214">
        <v>31.1</v>
      </c>
      <c r="Q11" s="214">
        <v>31.3</v>
      </c>
      <c r="R11" s="214">
        <v>29.2</v>
      </c>
      <c r="S11" s="214">
        <v>28.7</v>
      </c>
      <c r="T11" s="214">
        <v>27.6</v>
      </c>
      <c r="U11" s="214">
        <v>26.8</v>
      </c>
      <c r="V11" s="214">
        <v>26.6</v>
      </c>
      <c r="W11" s="214">
        <v>26.1</v>
      </c>
      <c r="X11" s="214">
        <v>25.5</v>
      </c>
      <c r="Y11" s="214">
        <v>25.1</v>
      </c>
      <c r="Z11" s="167">
        <f t="shared" si="0"/>
        <v>26.700000000000006</v>
      </c>
      <c r="AA11" s="218">
        <v>31.5</v>
      </c>
      <c r="AB11" s="219" t="s">
        <v>410</v>
      </c>
      <c r="AC11" s="1">
        <v>9</v>
      </c>
      <c r="AD11" s="218">
        <v>24.3</v>
      </c>
      <c r="AE11" s="221" t="s">
        <v>426</v>
      </c>
    </row>
    <row r="12" spans="1:31" ht="11.25" customHeight="1">
      <c r="A12" s="176">
        <v>10</v>
      </c>
      <c r="B12" s="216">
        <v>25</v>
      </c>
      <c r="C12" s="216">
        <v>24.5</v>
      </c>
      <c r="D12" s="216">
        <v>24.6</v>
      </c>
      <c r="E12" s="216">
        <v>24.4</v>
      </c>
      <c r="F12" s="216">
        <v>24.4</v>
      </c>
      <c r="G12" s="216">
        <v>25.2</v>
      </c>
      <c r="H12" s="216">
        <v>27.7</v>
      </c>
      <c r="I12" s="216">
        <v>29.7</v>
      </c>
      <c r="J12" s="216">
        <v>30.4</v>
      </c>
      <c r="K12" s="216">
        <v>30.2</v>
      </c>
      <c r="L12" s="216">
        <v>31.4</v>
      </c>
      <c r="M12" s="216">
        <v>31.3</v>
      </c>
      <c r="N12" s="216">
        <v>31.7</v>
      </c>
      <c r="O12" s="216">
        <v>32.1</v>
      </c>
      <c r="P12" s="216">
        <v>30.1</v>
      </c>
      <c r="Q12" s="216">
        <v>30</v>
      </c>
      <c r="R12" s="216">
        <v>26.7</v>
      </c>
      <c r="S12" s="216">
        <v>26.3</v>
      </c>
      <c r="T12" s="216">
        <v>25.8</v>
      </c>
      <c r="U12" s="216">
        <v>25.6</v>
      </c>
      <c r="V12" s="216">
        <v>25.5</v>
      </c>
      <c r="W12" s="216">
        <v>25.4</v>
      </c>
      <c r="X12" s="216">
        <v>25.2</v>
      </c>
      <c r="Y12" s="216">
        <v>24.6</v>
      </c>
      <c r="Z12" s="177">
        <f t="shared" si="0"/>
        <v>27.408333333333335</v>
      </c>
      <c r="AA12" s="217">
        <v>32.6</v>
      </c>
      <c r="AB12" s="220" t="s">
        <v>78</v>
      </c>
      <c r="AC12" s="164">
        <v>10</v>
      </c>
      <c r="AD12" s="217">
        <v>24.2</v>
      </c>
      <c r="AE12" s="222" t="s">
        <v>248</v>
      </c>
    </row>
    <row r="13" spans="1:31" ht="11.25" customHeight="1">
      <c r="A13" s="168">
        <v>11</v>
      </c>
      <c r="B13" s="214">
        <v>25.1</v>
      </c>
      <c r="C13" s="214">
        <v>25</v>
      </c>
      <c r="D13" s="214">
        <v>25.1</v>
      </c>
      <c r="E13" s="214">
        <v>24.5</v>
      </c>
      <c r="F13" s="214">
        <v>24.6</v>
      </c>
      <c r="G13" s="214">
        <v>24.7</v>
      </c>
      <c r="H13" s="214">
        <v>25.9</v>
      </c>
      <c r="I13" s="214">
        <v>28</v>
      </c>
      <c r="J13" s="214">
        <v>28</v>
      </c>
      <c r="K13" s="214">
        <v>27.8</v>
      </c>
      <c r="L13" s="214">
        <v>27.6</v>
      </c>
      <c r="M13" s="214">
        <v>28.5</v>
      </c>
      <c r="N13" s="214">
        <v>28</v>
      </c>
      <c r="O13" s="214">
        <v>27.1</v>
      </c>
      <c r="P13" s="214">
        <v>27</v>
      </c>
      <c r="Q13" s="214">
        <v>26.3</v>
      </c>
      <c r="R13" s="214">
        <v>26.1</v>
      </c>
      <c r="S13" s="214">
        <v>25.6</v>
      </c>
      <c r="T13" s="214">
        <v>25.8</v>
      </c>
      <c r="U13" s="214">
        <v>25.7</v>
      </c>
      <c r="V13" s="214">
        <v>25.3</v>
      </c>
      <c r="W13" s="214">
        <v>25.5</v>
      </c>
      <c r="X13" s="214">
        <v>23.2</v>
      </c>
      <c r="Y13" s="214">
        <v>23.4</v>
      </c>
      <c r="Z13" s="167">
        <f t="shared" si="0"/>
        <v>25.99166666666667</v>
      </c>
      <c r="AA13" s="218">
        <v>29.1</v>
      </c>
      <c r="AB13" s="219" t="s">
        <v>411</v>
      </c>
      <c r="AC13" s="1">
        <v>11</v>
      </c>
      <c r="AD13" s="218">
        <v>23.1</v>
      </c>
      <c r="AE13" s="221" t="s">
        <v>427</v>
      </c>
    </row>
    <row r="14" spans="1:31" ht="11.25" customHeight="1">
      <c r="A14" s="168">
        <v>12</v>
      </c>
      <c r="B14" s="214">
        <v>23.3</v>
      </c>
      <c r="C14" s="214">
        <v>22.7</v>
      </c>
      <c r="D14" s="214">
        <v>21.5</v>
      </c>
      <c r="E14" s="214">
        <v>21.8</v>
      </c>
      <c r="F14" s="214">
        <v>20.9</v>
      </c>
      <c r="G14" s="214">
        <v>20.8</v>
      </c>
      <c r="H14" s="214">
        <v>23.4</v>
      </c>
      <c r="I14" s="214">
        <v>24.7</v>
      </c>
      <c r="J14" s="214">
        <v>25.6</v>
      </c>
      <c r="K14" s="214">
        <v>26.2</v>
      </c>
      <c r="L14" s="214">
        <v>27.1</v>
      </c>
      <c r="M14" s="214">
        <v>24.8</v>
      </c>
      <c r="N14" s="214">
        <v>25.2</v>
      </c>
      <c r="O14" s="214">
        <v>23.9</v>
      </c>
      <c r="P14" s="214">
        <v>23.7</v>
      </c>
      <c r="Q14" s="214">
        <v>23.4</v>
      </c>
      <c r="R14" s="214">
        <v>23</v>
      </c>
      <c r="S14" s="214">
        <v>21.7</v>
      </c>
      <c r="T14" s="214">
        <v>20.8</v>
      </c>
      <c r="U14" s="214">
        <v>21.3</v>
      </c>
      <c r="V14" s="214">
        <v>20.8</v>
      </c>
      <c r="W14" s="214">
        <v>20.9</v>
      </c>
      <c r="X14" s="214">
        <v>21.1</v>
      </c>
      <c r="Y14" s="214">
        <v>20.5</v>
      </c>
      <c r="Z14" s="167">
        <f t="shared" si="0"/>
        <v>22.879166666666663</v>
      </c>
      <c r="AA14" s="218">
        <v>28.4</v>
      </c>
      <c r="AB14" s="219" t="s">
        <v>340</v>
      </c>
      <c r="AC14" s="1">
        <v>12</v>
      </c>
      <c r="AD14" s="218">
        <v>19.7</v>
      </c>
      <c r="AE14" s="221" t="s">
        <v>366</v>
      </c>
    </row>
    <row r="15" spans="1:31" ht="11.25" customHeight="1">
      <c r="A15" s="168">
        <v>13</v>
      </c>
      <c r="B15" s="214">
        <v>21.4</v>
      </c>
      <c r="C15" s="214">
        <v>20.8</v>
      </c>
      <c r="D15" s="214">
        <v>20.8</v>
      </c>
      <c r="E15" s="214">
        <v>20.7</v>
      </c>
      <c r="F15" s="214">
        <v>20.6</v>
      </c>
      <c r="G15" s="214">
        <v>20.5</v>
      </c>
      <c r="H15" s="214">
        <v>20.6</v>
      </c>
      <c r="I15" s="214">
        <v>20.1</v>
      </c>
      <c r="J15" s="214">
        <v>19.8</v>
      </c>
      <c r="K15" s="214">
        <v>20.5</v>
      </c>
      <c r="L15" s="214">
        <v>21.1</v>
      </c>
      <c r="M15" s="214">
        <v>21.4</v>
      </c>
      <c r="N15" s="214">
        <v>21.9</v>
      </c>
      <c r="O15" s="214">
        <v>22.3</v>
      </c>
      <c r="P15" s="214">
        <v>22.4</v>
      </c>
      <c r="Q15" s="214">
        <v>22.2</v>
      </c>
      <c r="R15" s="214">
        <v>21.9</v>
      </c>
      <c r="S15" s="214">
        <v>20.5</v>
      </c>
      <c r="T15" s="214">
        <v>20.2</v>
      </c>
      <c r="U15" s="214">
        <v>20.2</v>
      </c>
      <c r="V15" s="214">
        <v>19.6</v>
      </c>
      <c r="W15" s="214">
        <v>18.5</v>
      </c>
      <c r="X15" s="214">
        <v>18.7</v>
      </c>
      <c r="Y15" s="214">
        <v>18.1</v>
      </c>
      <c r="Z15" s="167">
        <f t="shared" si="0"/>
        <v>20.616666666666664</v>
      </c>
      <c r="AA15" s="218">
        <v>22.7</v>
      </c>
      <c r="AB15" s="219" t="s">
        <v>384</v>
      </c>
      <c r="AC15" s="1">
        <v>13</v>
      </c>
      <c r="AD15" s="218">
        <v>18</v>
      </c>
      <c r="AE15" s="221" t="s">
        <v>114</v>
      </c>
    </row>
    <row r="16" spans="1:31" ht="11.25" customHeight="1">
      <c r="A16" s="168">
        <v>14</v>
      </c>
      <c r="B16" s="214">
        <v>18.4</v>
      </c>
      <c r="C16" s="214">
        <v>19.2</v>
      </c>
      <c r="D16" s="214">
        <v>19.7</v>
      </c>
      <c r="E16" s="214">
        <v>19.2</v>
      </c>
      <c r="F16" s="214">
        <v>20</v>
      </c>
      <c r="G16" s="214">
        <v>20.6</v>
      </c>
      <c r="H16" s="214">
        <v>21.3</v>
      </c>
      <c r="I16" s="214">
        <v>22.3</v>
      </c>
      <c r="J16" s="214">
        <v>23.4</v>
      </c>
      <c r="K16" s="214">
        <v>23.7</v>
      </c>
      <c r="L16" s="214">
        <v>23.9</v>
      </c>
      <c r="M16" s="214">
        <v>24.1</v>
      </c>
      <c r="N16" s="214">
        <v>24.6</v>
      </c>
      <c r="O16" s="214">
        <v>25</v>
      </c>
      <c r="P16" s="214">
        <v>24.5</v>
      </c>
      <c r="Q16" s="214">
        <v>24.3</v>
      </c>
      <c r="R16" s="214">
        <v>23.7</v>
      </c>
      <c r="S16" s="214">
        <v>23</v>
      </c>
      <c r="T16" s="214">
        <v>22.2</v>
      </c>
      <c r="U16" s="214">
        <v>22.3</v>
      </c>
      <c r="V16" s="214">
        <v>22.4</v>
      </c>
      <c r="W16" s="214">
        <v>22.2</v>
      </c>
      <c r="X16" s="214">
        <v>21.5</v>
      </c>
      <c r="Y16" s="214">
        <v>21.1</v>
      </c>
      <c r="Z16" s="167">
        <f t="shared" si="0"/>
        <v>22.191666666666666</v>
      </c>
      <c r="AA16" s="218">
        <v>25.3</v>
      </c>
      <c r="AB16" s="219" t="s">
        <v>174</v>
      </c>
      <c r="AC16" s="1">
        <v>14</v>
      </c>
      <c r="AD16" s="218">
        <v>17.9</v>
      </c>
      <c r="AE16" s="221" t="s">
        <v>246</v>
      </c>
    </row>
    <row r="17" spans="1:31" ht="11.25" customHeight="1">
      <c r="A17" s="168">
        <v>15</v>
      </c>
      <c r="B17" s="214">
        <v>20.4</v>
      </c>
      <c r="C17" s="214">
        <v>19.8</v>
      </c>
      <c r="D17" s="214">
        <v>19.5</v>
      </c>
      <c r="E17" s="214">
        <v>19.1</v>
      </c>
      <c r="F17" s="214">
        <v>18.7</v>
      </c>
      <c r="G17" s="214">
        <v>20</v>
      </c>
      <c r="H17" s="214">
        <v>23.4</v>
      </c>
      <c r="I17" s="214">
        <v>25.6</v>
      </c>
      <c r="J17" s="214">
        <v>25</v>
      </c>
      <c r="K17" s="214">
        <v>25.1</v>
      </c>
      <c r="L17" s="214">
        <v>27</v>
      </c>
      <c r="M17" s="214">
        <v>25.5</v>
      </c>
      <c r="N17" s="214">
        <v>26.4</v>
      </c>
      <c r="O17" s="214">
        <v>25.8</v>
      </c>
      <c r="P17" s="214">
        <v>25.6</v>
      </c>
      <c r="Q17" s="214">
        <v>25.6</v>
      </c>
      <c r="R17" s="214">
        <v>24.8</v>
      </c>
      <c r="S17" s="214">
        <v>24.1</v>
      </c>
      <c r="T17" s="214">
        <v>23.9</v>
      </c>
      <c r="U17" s="214">
        <v>23.8</v>
      </c>
      <c r="V17" s="214">
        <v>22.9</v>
      </c>
      <c r="W17" s="214">
        <v>22.8</v>
      </c>
      <c r="X17" s="214">
        <v>22</v>
      </c>
      <c r="Y17" s="214">
        <v>22.3</v>
      </c>
      <c r="Z17" s="167">
        <f t="shared" si="0"/>
        <v>23.295833333333334</v>
      </c>
      <c r="AA17" s="218">
        <v>27.5</v>
      </c>
      <c r="AB17" s="219" t="s">
        <v>346</v>
      </c>
      <c r="AC17" s="1">
        <v>15</v>
      </c>
      <c r="AD17" s="218">
        <v>18.4</v>
      </c>
      <c r="AE17" s="221" t="s">
        <v>206</v>
      </c>
    </row>
    <row r="18" spans="1:31" ht="11.25" customHeight="1">
      <c r="A18" s="168">
        <v>16</v>
      </c>
      <c r="B18" s="214">
        <v>21.9</v>
      </c>
      <c r="C18" s="214">
        <v>21.9</v>
      </c>
      <c r="D18" s="214">
        <v>22.1</v>
      </c>
      <c r="E18" s="214">
        <v>22.3</v>
      </c>
      <c r="F18" s="214">
        <v>22.1</v>
      </c>
      <c r="G18" s="214">
        <v>21.8</v>
      </c>
      <c r="H18" s="214">
        <v>22.1</v>
      </c>
      <c r="I18" s="214">
        <v>22.6</v>
      </c>
      <c r="J18" s="214">
        <v>22.4</v>
      </c>
      <c r="K18" s="214">
        <v>22.3</v>
      </c>
      <c r="L18" s="214">
        <v>22.8</v>
      </c>
      <c r="M18" s="214">
        <v>23.3</v>
      </c>
      <c r="N18" s="214">
        <v>23.8</v>
      </c>
      <c r="O18" s="214">
        <v>24.3</v>
      </c>
      <c r="P18" s="214">
        <v>25.7</v>
      </c>
      <c r="Q18" s="214">
        <v>24.5</v>
      </c>
      <c r="R18" s="214">
        <v>24</v>
      </c>
      <c r="S18" s="214">
        <v>23.7</v>
      </c>
      <c r="T18" s="214">
        <v>23.4</v>
      </c>
      <c r="U18" s="214">
        <v>22.8</v>
      </c>
      <c r="V18" s="214">
        <v>22.4</v>
      </c>
      <c r="W18" s="214">
        <v>22.2</v>
      </c>
      <c r="X18" s="214">
        <v>22.4</v>
      </c>
      <c r="Y18" s="214">
        <v>22.6</v>
      </c>
      <c r="Z18" s="167">
        <f t="shared" si="0"/>
        <v>22.891666666666666</v>
      </c>
      <c r="AA18" s="218">
        <v>25.8</v>
      </c>
      <c r="AB18" s="219" t="s">
        <v>412</v>
      </c>
      <c r="AC18" s="1">
        <v>16</v>
      </c>
      <c r="AD18" s="218">
        <v>21.7</v>
      </c>
      <c r="AE18" s="221" t="s">
        <v>428</v>
      </c>
    </row>
    <row r="19" spans="1:31" ht="11.25" customHeight="1">
      <c r="A19" s="168">
        <v>17</v>
      </c>
      <c r="B19" s="214">
        <v>22.4</v>
      </c>
      <c r="C19" s="214">
        <v>22.4</v>
      </c>
      <c r="D19" s="214">
        <v>22.5</v>
      </c>
      <c r="E19" s="214">
        <v>22.3</v>
      </c>
      <c r="F19" s="214">
        <v>22.3</v>
      </c>
      <c r="G19" s="214">
        <v>22.5</v>
      </c>
      <c r="H19" s="214">
        <v>24.8</v>
      </c>
      <c r="I19" s="214">
        <v>25.1</v>
      </c>
      <c r="J19" s="214">
        <v>24.9</v>
      </c>
      <c r="K19" s="214">
        <v>25.3</v>
      </c>
      <c r="L19" s="214">
        <v>25.8</v>
      </c>
      <c r="M19" s="214">
        <v>25.7</v>
      </c>
      <c r="N19" s="214">
        <v>25.4</v>
      </c>
      <c r="O19" s="214">
        <v>25.1</v>
      </c>
      <c r="P19" s="214">
        <v>24.9</v>
      </c>
      <c r="Q19" s="214">
        <v>24</v>
      </c>
      <c r="R19" s="214">
        <v>23.8</v>
      </c>
      <c r="S19" s="214">
        <v>23.2</v>
      </c>
      <c r="T19" s="214">
        <v>23.2</v>
      </c>
      <c r="U19" s="214">
        <v>22.8</v>
      </c>
      <c r="V19" s="214">
        <v>22.6</v>
      </c>
      <c r="W19" s="214">
        <v>22.4</v>
      </c>
      <c r="X19" s="214">
        <v>22.2</v>
      </c>
      <c r="Y19" s="214">
        <v>21.7</v>
      </c>
      <c r="Z19" s="167">
        <f t="shared" si="0"/>
        <v>23.637500000000003</v>
      </c>
      <c r="AA19" s="218">
        <v>27.2</v>
      </c>
      <c r="AB19" s="219" t="s">
        <v>298</v>
      </c>
      <c r="AC19" s="1">
        <v>17</v>
      </c>
      <c r="AD19" s="218">
        <v>21.6</v>
      </c>
      <c r="AE19" s="221" t="s">
        <v>104</v>
      </c>
    </row>
    <row r="20" spans="1:31" ht="11.25" customHeight="1">
      <c r="A20" s="168">
        <v>18</v>
      </c>
      <c r="B20" s="214">
        <v>21.4</v>
      </c>
      <c r="C20" s="214">
        <v>21.2</v>
      </c>
      <c r="D20" s="214">
        <v>20.6</v>
      </c>
      <c r="E20" s="214">
        <v>20.5</v>
      </c>
      <c r="F20" s="214">
        <v>21</v>
      </c>
      <c r="G20" s="214">
        <v>21.1</v>
      </c>
      <c r="H20" s="214">
        <v>21.6</v>
      </c>
      <c r="I20" s="214">
        <v>22.5</v>
      </c>
      <c r="J20" s="214">
        <v>24.5</v>
      </c>
      <c r="K20" s="214">
        <v>25.6</v>
      </c>
      <c r="L20" s="214">
        <v>23.9</v>
      </c>
      <c r="M20" s="214">
        <v>23.2</v>
      </c>
      <c r="N20" s="214">
        <v>22.7</v>
      </c>
      <c r="O20" s="214">
        <v>22.5</v>
      </c>
      <c r="P20" s="214">
        <v>21.4</v>
      </c>
      <c r="Q20" s="214">
        <v>19.3</v>
      </c>
      <c r="R20" s="214">
        <v>18.5</v>
      </c>
      <c r="S20" s="214">
        <v>18.2</v>
      </c>
      <c r="T20" s="214">
        <v>18.4</v>
      </c>
      <c r="U20" s="214">
        <v>18.5</v>
      </c>
      <c r="V20" s="214">
        <v>18.7</v>
      </c>
      <c r="W20" s="214">
        <v>18.4</v>
      </c>
      <c r="X20" s="214">
        <v>17.9</v>
      </c>
      <c r="Y20" s="214">
        <v>17.8</v>
      </c>
      <c r="Z20" s="167">
        <f t="shared" si="0"/>
        <v>20.808333333333326</v>
      </c>
      <c r="AA20" s="218">
        <v>25.7</v>
      </c>
      <c r="AB20" s="219" t="s">
        <v>413</v>
      </c>
      <c r="AC20" s="1">
        <v>18</v>
      </c>
      <c r="AD20" s="218">
        <v>17.7</v>
      </c>
      <c r="AE20" s="221" t="s">
        <v>99</v>
      </c>
    </row>
    <row r="21" spans="1:31" ht="11.25" customHeight="1">
      <c r="A21" s="168">
        <v>19</v>
      </c>
      <c r="B21" s="214">
        <v>17.5</v>
      </c>
      <c r="C21" s="214">
        <v>17.4</v>
      </c>
      <c r="D21" s="214">
        <v>17.2</v>
      </c>
      <c r="E21" s="214">
        <v>17.5</v>
      </c>
      <c r="F21" s="214">
        <v>17.6</v>
      </c>
      <c r="G21" s="214">
        <v>18</v>
      </c>
      <c r="H21" s="214">
        <v>19.7</v>
      </c>
      <c r="I21" s="214">
        <v>20.4</v>
      </c>
      <c r="J21" s="214">
        <v>22.9</v>
      </c>
      <c r="K21" s="214">
        <v>23.2</v>
      </c>
      <c r="L21" s="214">
        <v>22.6</v>
      </c>
      <c r="M21" s="214">
        <v>23.9</v>
      </c>
      <c r="N21" s="214">
        <v>22.7</v>
      </c>
      <c r="O21" s="214">
        <v>23.2</v>
      </c>
      <c r="P21" s="214">
        <v>21.6</v>
      </c>
      <c r="Q21" s="214">
        <v>21.4</v>
      </c>
      <c r="R21" s="214">
        <v>20.9</v>
      </c>
      <c r="S21" s="214">
        <v>19.3</v>
      </c>
      <c r="T21" s="214">
        <v>19.4</v>
      </c>
      <c r="U21" s="214">
        <v>18.8</v>
      </c>
      <c r="V21" s="214">
        <v>18.8</v>
      </c>
      <c r="W21" s="214">
        <v>18.5</v>
      </c>
      <c r="X21" s="214">
        <v>17.7</v>
      </c>
      <c r="Y21" s="214">
        <v>17.4</v>
      </c>
      <c r="Z21" s="167">
        <f t="shared" si="0"/>
        <v>19.899999999999995</v>
      </c>
      <c r="AA21" s="218">
        <v>24.5</v>
      </c>
      <c r="AB21" s="219" t="s">
        <v>414</v>
      </c>
      <c r="AC21" s="1">
        <v>19</v>
      </c>
      <c r="AD21" s="218">
        <v>17.1</v>
      </c>
      <c r="AE21" s="221" t="s">
        <v>429</v>
      </c>
    </row>
    <row r="22" spans="1:31" ht="11.25" customHeight="1">
      <c r="A22" s="176">
        <v>20</v>
      </c>
      <c r="B22" s="216">
        <v>18</v>
      </c>
      <c r="C22" s="216">
        <v>17.8</v>
      </c>
      <c r="D22" s="216">
        <v>18</v>
      </c>
      <c r="E22" s="216">
        <v>18</v>
      </c>
      <c r="F22" s="216">
        <v>17.7</v>
      </c>
      <c r="G22" s="216">
        <v>17.7</v>
      </c>
      <c r="H22" s="216">
        <v>20.6</v>
      </c>
      <c r="I22" s="216">
        <v>21.7</v>
      </c>
      <c r="J22" s="216">
        <v>23.6</v>
      </c>
      <c r="K22" s="216">
        <v>24.8</v>
      </c>
      <c r="L22" s="216">
        <v>24.4</v>
      </c>
      <c r="M22" s="216">
        <v>23.5</v>
      </c>
      <c r="N22" s="216">
        <v>22.6</v>
      </c>
      <c r="O22" s="216">
        <v>23</v>
      </c>
      <c r="P22" s="216">
        <v>22.6</v>
      </c>
      <c r="Q22" s="216">
        <v>22.5</v>
      </c>
      <c r="R22" s="216">
        <v>22.2</v>
      </c>
      <c r="S22" s="216">
        <v>20.1</v>
      </c>
      <c r="T22" s="216">
        <v>19.7</v>
      </c>
      <c r="U22" s="216">
        <v>19.7</v>
      </c>
      <c r="V22" s="216">
        <v>19.2</v>
      </c>
      <c r="W22" s="216">
        <v>19.3</v>
      </c>
      <c r="X22" s="216">
        <v>18.7</v>
      </c>
      <c r="Y22" s="216">
        <v>18.5</v>
      </c>
      <c r="Z22" s="177">
        <f t="shared" si="0"/>
        <v>20.57916666666667</v>
      </c>
      <c r="AA22" s="217">
        <v>26.2</v>
      </c>
      <c r="AB22" s="220" t="s">
        <v>415</v>
      </c>
      <c r="AC22" s="164">
        <v>20</v>
      </c>
      <c r="AD22" s="217">
        <v>17.2</v>
      </c>
      <c r="AE22" s="222" t="s">
        <v>430</v>
      </c>
    </row>
    <row r="23" spans="1:31" ht="11.25" customHeight="1">
      <c r="A23" s="168">
        <v>21</v>
      </c>
      <c r="B23" s="214">
        <v>18.7</v>
      </c>
      <c r="C23" s="214">
        <v>19.3</v>
      </c>
      <c r="D23" s="214">
        <v>18.8</v>
      </c>
      <c r="E23" s="214">
        <v>18.8</v>
      </c>
      <c r="F23" s="214">
        <v>18.4</v>
      </c>
      <c r="G23" s="214">
        <v>18.7</v>
      </c>
      <c r="H23" s="214">
        <v>19.5</v>
      </c>
      <c r="I23" s="214">
        <v>20.7</v>
      </c>
      <c r="J23" s="214">
        <v>22.2</v>
      </c>
      <c r="K23" s="214">
        <v>22.3</v>
      </c>
      <c r="L23" s="214">
        <v>22.5</v>
      </c>
      <c r="M23" s="214">
        <v>21.9</v>
      </c>
      <c r="N23" s="214">
        <v>22.2</v>
      </c>
      <c r="O23" s="214">
        <v>22.3</v>
      </c>
      <c r="P23" s="214">
        <v>22</v>
      </c>
      <c r="Q23" s="214">
        <v>21.5</v>
      </c>
      <c r="R23" s="214">
        <v>21.3</v>
      </c>
      <c r="S23" s="214">
        <v>20.6</v>
      </c>
      <c r="T23" s="214">
        <v>20.3</v>
      </c>
      <c r="U23" s="214">
        <v>20.2</v>
      </c>
      <c r="V23" s="214">
        <v>20.1</v>
      </c>
      <c r="W23" s="214">
        <v>20.1</v>
      </c>
      <c r="X23" s="214">
        <v>19.8</v>
      </c>
      <c r="Y23" s="214">
        <v>19.1</v>
      </c>
      <c r="Z23" s="167">
        <f t="shared" si="0"/>
        <v>20.47083333333334</v>
      </c>
      <c r="AA23" s="218">
        <v>23</v>
      </c>
      <c r="AB23" s="219" t="s">
        <v>60</v>
      </c>
      <c r="AC23" s="1">
        <v>21</v>
      </c>
      <c r="AD23" s="218">
        <v>18.2</v>
      </c>
      <c r="AE23" s="221" t="s">
        <v>328</v>
      </c>
    </row>
    <row r="24" spans="1:31" ht="11.25" customHeight="1">
      <c r="A24" s="168">
        <v>22</v>
      </c>
      <c r="B24" s="214">
        <v>18.6</v>
      </c>
      <c r="C24" s="214">
        <v>18.8</v>
      </c>
      <c r="D24" s="214">
        <v>19.2</v>
      </c>
      <c r="E24" s="214">
        <v>19</v>
      </c>
      <c r="F24" s="214">
        <v>19.2</v>
      </c>
      <c r="G24" s="214">
        <v>19.4</v>
      </c>
      <c r="H24" s="214">
        <v>22.5</v>
      </c>
      <c r="I24" s="214">
        <v>24.2</v>
      </c>
      <c r="J24" s="214">
        <v>23.4</v>
      </c>
      <c r="K24" s="214">
        <v>23.1</v>
      </c>
      <c r="L24" s="214">
        <v>23.5</v>
      </c>
      <c r="M24" s="214">
        <v>23.8</v>
      </c>
      <c r="N24" s="214">
        <v>22.6</v>
      </c>
      <c r="O24" s="214">
        <v>21.6</v>
      </c>
      <c r="P24" s="214">
        <v>21.5</v>
      </c>
      <c r="Q24" s="214">
        <v>21</v>
      </c>
      <c r="R24" s="214">
        <v>20.8</v>
      </c>
      <c r="S24" s="214">
        <v>20.6</v>
      </c>
      <c r="T24" s="214">
        <v>20.6</v>
      </c>
      <c r="U24" s="214">
        <v>20.7</v>
      </c>
      <c r="V24" s="214">
        <v>20.5</v>
      </c>
      <c r="W24" s="214">
        <v>19.8</v>
      </c>
      <c r="X24" s="214">
        <v>19.7</v>
      </c>
      <c r="Y24" s="214">
        <v>20.1</v>
      </c>
      <c r="Z24" s="167">
        <f t="shared" si="0"/>
        <v>21.008333333333336</v>
      </c>
      <c r="AA24" s="218">
        <v>24.5</v>
      </c>
      <c r="AB24" s="219" t="s">
        <v>416</v>
      </c>
      <c r="AC24" s="1">
        <v>22</v>
      </c>
      <c r="AD24" s="218">
        <v>18.4</v>
      </c>
      <c r="AE24" s="221" t="s">
        <v>431</v>
      </c>
    </row>
    <row r="25" spans="1:31" ht="11.25" customHeight="1">
      <c r="A25" s="168">
        <v>23</v>
      </c>
      <c r="B25" s="214">
        <v>20.4</v>
      </c>
      <c r="C25" s="214">
        <v>20.9</v>
      </c>
      <c r="D25" s="214">
        <v>21.4</v>
      </c>
      <c r="E25" s="214">
        <v>21.7</v>
      </c>
      <c r="F25" s="214">
        <v>21.9</v>
      </c>
      <c r="G25" s="214">
        <v>21.6</v>
      </c>
      <c r="H25" s="214">
        <v>22.1</v>
      </c>
      <c r="I25" s="214">
        <v>21.8</v>
      </c>
      <c r="J25" s="214">
        <v>22</v>
      </c>
      <c r="K25" s="214">
        <v>23.1</v>
      </c>
      <c r="L25" s="214">
        <v>23.6</v>
      </c>
      <c r="M25" s="214">
        <v>25.5</v>
      </c>
      <c r="N25" s="214">
        <v>25.8</v>
      </c>
      <c r="O25" s="214">
        <v>30.8</v>
      </c>
      <c r="P25" s="214">
        <v>30.7</v>
      </c>
      <c r="Q25" s="214">
        <v>29.5</v>
      </c>
      <c r="R25" s="214">
        <v>29</v>
      </c>
      <c r="S25" s="214">
        <v>28</v>
      </c>
      <c r="T25" s="214">
        <v>27.4</v>
      </c>
      <c r="U25" s="214">
        <v>26.9</v>
      </c>
      <c r="V25" s="214">
        <v>26.6</v>
      </c>
      <c r="W25" s="214">
        <v>26.1</v>
      </c>
      <c r="X25" s="214">
        <v>25.9</v>
      </c>
      <c r="Y25" s="214">
        <v>25.5</v>
      </c>
      <c r="Z25" s="167">
        <f t="shared" si="0"/>
        <v>24.924999999999997</v>
      </c>
      <c r="AA25" s="218">
        <v>31.1</v>
      </c>
      <c r="AB25" s="219" t="s">
        <v>68</v>
      </c>
      <c r="AC25" s="1">
        <v>23</v>
      </c>
      <c r="AD25" s="218">
        <v>20</v>
      </c>
      <c r="AE25" s="221" t="s">
        <v>92</v>
      </c>
    </row>
    <row r="26" spans="1:31" ht="11.25" customHeight="1">
      <c r="A26" s="168">
        <v>24</v>
      </c>
      <c r="B26" s="214">
        <v>25</v>
      </c>
      <c r="C26" s="214">
        <v>23.4</v>
      </c>
      <c r="D26" s="214">
        <v>22.1</v>
      </c>
      <c r="E26" s="214">
        <v>21.6</v>
      </c>
      <c r="F26" s="214">
        <v>21.2</v>
      </c>
      <c r="G26" s="214">
        <v>22.1</v>
      </c>
      <c r="H26" s="214">
        <v>24.8</v>
      </c>
      <c r="I26" s="214">
        <v>25.8</v>
      </c>
      <c r="J26" s="214">
        <v>27.1</v>
      </c>
      <c r="K26" s="214">
        <v>26.7</v>
      </c>
      <c r="L26" s="214">
        <v>26</v>
      </c>
      <c r="M26" s="214">
        <v>25.8</v>
      </c>
      <c r="N26" s="214">
        <v>25.5</v>
      </c>
      <c r="O26" s="214">
        <v>25.2</v>
      </c>
      <c r="P26" s="214">
        <v>24.6</v>
      </c>
      <c r="Q26" s="214">
        <v>22.8</v>
      </c>
      <c r="R26" s="214">
        <v>22.1</v>
      </c>
      <c r="S26" s="214">
        <v>22.3</v>
      </c>
      <c r="T26" s="214">
        <v>22</v>
      </c>
      <c r="U26" s="214">
        <v>21.7</v>
      </c>
      <c r="V26" s="214">
        <v>21.9</v>
      </c>
      <c r="W26" s="214">
        <v>21.4</v>
      </c>
      <c r="X26" s="214">
        <v>20.7</v>
      </c>
      <c r="Y26" s="214">
        <v>20.8</v>
      </c>
      <c r="Z26" s="167">
        <f t="shared" si="0"/>
        <v>23.441666666666666</v>
      </c>
      <c r="AA26" s="218">
        <v>29</v>
      </c>
      <c r="AB26" s="219" t="s">
        <v>417</v>
      </c>
      <c r="AC26" s="1">
        <v>24</v>
      </c>
      <c r="AD26" s="218">
        <v>20.7</v>
      </c>
      <c r="AE26" s="221" t="s">
        <v>432</v>
      </c>
    </row>
    <row r="27" spans="1:31" ht="11.25" customHeight="1">
      <c r="A27" s="168">
        <v>25</v>
      </c>
      <c r="B27" s="214">
        <v>20</v>
      </c>
      <c r="C27" s="214">
        <v>20.6</v>
      </c>
      <c r="D27" s="214">
        <v>20.5</v>
      </c>
      <c r="E27" s="214">
        <v>20.6</v>
      </c>
      <c r="F27" s="214">
        <v>20</v>
      </c>
      <c r="G27" s="214">
        <v>19.3</v>
      </c>
      <c r="H27" s="214">
        <v>21.5</v>
      </c>
      <c r="I27" s="214">
        <v>23</v>
      </c>
      <c r="J27" s="214">
        <v>23.1</v>
      </c>
      <c r="K27" s="214">
        <v>23.7</v>
      </c>
      <c r="L27" s="214">
        <v>24.1</v>
      </c>
      <c r="M27" s="214">
        <v>25.2</v>
      </c>
      <c r="N27" s="214">
        <v>24.6</v>
      </c>
      <c r="O27" s="214">
        <v>25.1</v>
      </c>
      <c r="P27" s="214">
        <v>24.6</v>
      </c>
      <c r="Q27" s="214">
        <v>23.6</v>
      </c>
      <c r="R27" s="214">
        <v>23.6</v>
      </c>
      <c r="S27" s="214">
        <v>21.1</v>
      </c>
      <c r="T27" s="214">
        <v>20</v>
      </c>
      <c r="U27" s="214">
        <v>19.9</v>
      </c>
      <c r="V27" s="214">
        <v>19.9</v>
      </c>
      <c r="W27" s="214">
        <v>19.7</v>
      </c>
      <c r="X27" s="214">
        <v>18.7</v>
      </c>
      <c r="Y27" s="214">
        <v>18.8</v>
      </c>
      <c r="Z27" s="167">
        <f t="shared" si="0"/>
        <v>21.71666666666667</v>
      </c>
      <c r="AA27" s="218">
        <v>25.9</v>
      </c>
      <c r="AB27" s="219" t="s">
        <v>418</v>
      </c>
      <c r="AC27" s="1">
        <v>25</v>
      </c>
      <c r="AD27" s="218">
        <v>18.7</v>
      </c>
      <c r="AE27" s="221" t="s">
        <v>96</v>
      </c>
    </row>
    <row r="28" spans="1:31" ht="11.25" customHeight="1">
      <c r="A28" s="168">
        <v>26</v>
      </c>
      <c r="B28" s="214">
        <v>18.8</v>
      </c>
      <c r="C28" s="214">
        <v>18.6</v>
      </c>
      <c r="D28" s="214">
        <v>18.2</v>
      </c>
      <c r="E28" s="214">
        <v>18.8</v>
      </c>
      <c r="F28" s="214">
        <v>18.6</v>
      </c>
      <c r="G28" s="214">
        <v>18.6</v>
      </c>
      <c r="H28" s="214">
        <v>20.2</v>
      </c>
      <c r="I28" s="214">
        <v>21.1</v>
      </c>
      <c r="J28" s="214">
        <v>21</v>
      </c>
      <c r="K28" s="214">
        <v>21.7</v>
      </c>
      <c r="L28" s="214">
        <v>21.7</v>
      </c>
      <c r="M28" s="214">
        <v>22</v>
      </c>
      <c r="N28" s="214">
        <v>22.1</v>
      </c>
      <c r="O28" s="214">
        <v>22.1</v>
      </c>
      <c r="P28" s="214">
        <v>21.8</v>
      </c>
      <c r="Q28" s="214">
        <v>20.7</v>
      </c>
      <c r="R28" s="214">
        <v>20.8</v>
      </c>
      <c r="S28" s="214">
        <v>18.6</v>
      </c>
      <c r="T28" s="214">
        <v>17.6</v>
      </c>
      <c r="U28" s="214">
        <v>17.4</v>
      </c>
      <c r="V28" s="214">
        <v>17.1</v>
      </c>
      <c r="W28" s="214">
        <v>16.7</v>
      </c>
      <c r="X28" s="214">
        <v>16.5</v>
      </c>
      <c r="Y28" s="214">
        <v>16.8</v>
      </c>
      <c r="Z28" s="167">
        <f t="shared" si="0"/>
        <v>19.479166666666668</v>
      </c>
      <c r="AA28" s="218">
        <v>22.7</v>
      </c>
      <c r="AB28" s="219" t="s">
        <v>84</v>
      </c>
      <c r="AC28" s="1">
        <v>26</v>
      </c>
      <c r="AD28" s="218">
        <v>16.3</v>
      </c>
      <c r="AE28" s="221" t="s">
        <v>433</v>
      </c>
    </row>
    <row r="29" spans="1:31" ht="11.25" customHeight="1">
      <c r="A29" s="168">
        <v>27</v>
      </c>
      <c r="B29" s="214">
        <v>16.5</v>
      </c>
      <c r="C29" s="214">
        <v>16.2</v>
      </c>
      <c r="D29" s="214">
        <v>16</v>
      </c>
      <c r="E29" s="214">
        <v>16</v>
      </c>
      <c r="F29" s="214">
        <v>15.9</v>
      </c>
      <c r="G29" s="214">
        <v>16.7</v>
      </c>
      <c r="H29" s="214">
        <v>18.5</v>
      </c>
      <c r="I29" s="214">
        <v>19.7</v>
      </c>
      <c r="J29" s="214">
        <v>20.7</v>
      </c>
      <c r="K29" s="214">
        <v>22.5</v>
      </c>
      <c r="L29" s="214">
        <v>22.7</v>
      </c>
      <c r="M29" s="214">
        <v>23</v>
      </c>
      <c r="N29" s="214">
        <v>23.4</v>
      </c>
      <c r="O29" s="214">
        <v>23.7</v>
      </c>
      <c r="P29" s="214">
        <v>22.6</v>
      </c>
      <c r="Q29" s="214">
        <v>22.1</v>
      </c>
      <c r="R29" s="214">
        <v>21.9</v>
      </c>
      <c r="S29" s="214">
        <v>20.2</v>
      </c>
      <c r="T29" s="214">
        <v>19.5</v>
      </c>
      <c r="U29" s="214">
        <v>19.2</v>
      </c>
      <c r="V29" s="214">
        <v>19.2</v>
      </c>
      <c r="W29" s="214">
        <v>19.1</v>
      </c>
      <c r="X29" s="214">
        <v>19.7</v>
      </c>
      <c r="Y29" s="214">
        <v>21.1</v>
      </c>
      <c r="Z29" s="167">
        <f t="shared" si="0"/>
        <v>19.837500000000002</v>
      </c>
      <c r="AA29" s="218">
        <v>24.1</v>
      </c>
      <c r="AB29" s="219" t="s">
        <v>419</v>
      </c>
      <c r="AC29" s="1">
        <v>27</v>
      </c>
      <c r="AD29" s="218">
        <v>15.9</v>
      </c>
      <c r="AE29" s="221" t="s">
        <v>245</v>
      </c>
    </row>
    <row r="30" spans="1:31" ht="11.25" customHeight="1">
      <c r="A30" s="168">
        <v>28</v>
      </c>
      <c r="B30" s="214">
        <v>21.4</v>
      </c>
      <c r="C30" s="214">
        <v>21.3</v>
      </c>
      <c r="D30" s="214">
        <v>21.2</v>
      </c>
      <c r="E30" s="214">
        <v>20.3</v>
      </c>
      <c r="F30" s="214">
        <v>20.3</v>
      </c>
      <c r="G30" s="214">
        <v>20.5</v>
      </c>
      <c r="H30" s="214">
        <v>21.4</v>
      </c>
      <c r="I30" s="214">
        <v>22.2</v>
      </c>
      <c r="J30" s="214">
        <v>23.2</v>
      </c>
      <c r="K30" s="214">
        <v>24.4</v>
      </c>
      <c r="L30" s="214">
        <v>25.5</v>
      </c>
      <c r="M30" s="214">
        <v>24.2</v>
      </c>
      <c r="N30" s="214">
        <v>24.8</v>
      </c>
      <c r="O30" s="214">
        <v>24.5</v>
      </c>
      <c r="P30" s="214">
        <v>24.3</v>
      </c>
      <c r="Q30" s="214">
        <v>24.2</v>
      </c>
      <c r="R30" s="214">
        <v>24</v>
      </c>
      <c r="S30" s="214">
        <v>22.8</v>
      </c>
      <c r="T30" s="214">
        <v>22.7</v>
      </c>
      <c r="U30" s="214">
        <v>23.1</v>
      </c>
      <c r="V30" s="214">
        <v>22.5</v>
      </c>
      <c r="W30" s="214">
        <v>22.3</v>
      </c>
      <c r="X30" s="214">
        <v>23.2</v>
      </c>
      <c r="Y30" s="214">
        <v>23.1</v>
      </c>
      <c r="Z30" s="167">
        <f t="shared" si="0"/>
        <v>22.808333333333337</v>
      </c>
      <c r="AA30" s="218">
        <v>25.9</v>
      </c>
      <c r="AB30" s="219" t="s">
        <v>76</v>
      </c>
      <c r="AC30" s="1">
        <v>28</v>
      </c>
      <c r="AD30" s="218">
        <v>20</v>
      </c>
      <c r="AE30" s="221" t="s">
        <v>370</v>
      </c>
    </row>
    <row r="31" spans="1:31" ht="11.25" customHeight="1">
      <c r="A31" s="168">
        <v>29</v>
      </c>
      <c r="B31" s="214">
        <v>23</v>
      </c>
      <c r="C31" s="214">
        <v>22.9</v>
      </c>
      <c r="D31" s="214">
        <v>23</v>
      </c>
      <c r="E31" s="214">
        <v>23.1</v>
      </c>
      <c r="F31" s="214">
        <v>23.3</v>
      </c>
      <c r="G31" s="214">
        <v>23</v>
      </c>
      <c r="H31" s="214">
        <v>23.2</v>
      </c>
      <c r="I31" s="214">
        <v>24.3</v>
      </c>
      <c r="J31" s="214">
        <v>26</v>
      </c>
      <c r="K31" s="214">
        <v>26.2</v>
      </c>
      <c r="L31" s="214">
        <v>25.8</v>
      </c>
      <c r="M31" s="214">
        <v>25.9</v>
      </c>
      <c r="N31" s="214">
        <v>25.2</v>
      </c>
      <c r="O31" s="214">
        <v>25.6</v>
      </c>
      <c r="P31" s="214">
        <v>25.6</v>
      </c>
      <c r="Q31" s="214">
        <v>25.4</v>
      </c>
      <c r="R31" s="214">
        <v>25.3</v>
      </c>
      <c r="S31" s="214">
        <v>25</v>
      </c>
      <c r="T31" s="214">
        <v>24.8</v>
      </c>
      <c r="U31" s="214">
        <v>24.6</v>
      </c>
      <c r="V31" s="214">
        <v>24.3</v>
      </c>
      <c r="W31" s="214">
        <v>23.9</v>
      </c>
      <c r="X31" s="214">
        <v>23.4</v>
      </c>
      <c r="Y31" s="214">
        <v>23.6</v>
      </c>
      <c r="Z31" s="167">
        <f t="shared" si="0"/>
        <v>24.433333333333334</v>
      </c>
      <c r="AA31" s="218">
        <v>27.3</v>
      </c>
      <c r="AB31" s="219" t="s">
        <v>420</v>
      </c>
      <c r="AC31" s="1">
        <v>29</v>
      </c>
      <c r="AD31" s="218">
        <v>22.7</v>
      </c>
      <c r="AE31" s="221" t="s">
        <v>434</v>
      </c>
    </row>
    <row r="32" spans="1:31" ht="11.25" customHeight="1">
      <c r="A32" s="168">
        <v>30</v>
      </c>
      <c r="B32" s="214">
        <v>22.9</v>
      </c>
      <c r="C32" s="214">
        <v>22.7</v>
      </c>
      <c r="D32" s="214">
        <v>22.5</v>
      </c>
      <c r="E32" s="214">
        <v>22.4</v>
      </c>
      <c r="F32" s="214">
        <v>22</v>
      </c>
      <c r="G32" s="214">
        <v>21.3</v>
      </c>
      <c r="H32" s="214">
        <v>24.2</v>
      </c>
      <c r="I32" s="214">
        <v>25.1</v>
      </c>
      <c r="J32" s="214">
        <v>24.8</v>
      </c>
      <c r="K32" s="214">
        <v>24.8</v>
      </c>
      <c r="L32" s="214">
        <v>24.3</v>
      </c>
      <c r="M32" s="214">
        <v>24.6</v>
      </c>
      <c r="N32" s="214">
        <v>24.5</v>
      </c>
      <c r="O32" s="214">
        <v>25</v>
      </c>
      <c r="P32" s="214">
        <v>24</v>
      </c>
      <c r="Q32" s="214">
        <v>23.7</v>
      </c>
      <c r="R32" s="214">
        <v>22.7</v>
      </c>
      <c r="S32" s="214">
        <v>21.3</v>
      </c>
      <c r="T32" s="214">
        <v>20.5</v>
      </c>
      <c r="U32" s="214">
        <v>19.9</v>
      </c>
      <c r="V32" s="214">
        <v>19.7</v>
      </c>
      <c r="W32" s="214">
        <v>19.3</v>
      </c>
      <c r="X32" s="214">
        <v>19.2</v>
      </c>
      <c r="Y32" s="214">
        <v>19.5</v>
      </c>
      <c r="Z32" s="167">
        <f t="shared" si="0"/>
        <v>22.537499999999998</v>
      </c>
      <c r="AA32" s="218">
        <v>26.1</v>
      </c>
      <c r="AB32" s="219" t="s">
        <v>421</v>
      </c>
      <c r="AC32" s="1">
        <v>30</v>
      </c>
      <c r="AD32" s="218">
        <v>19</v>
      </c>
      <c r="AE32" s="221" t="s">
        <v>435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21.773333333333326</v>
      </c>
      <c r="C34" s="170">
        <f t="shared" si="1"/>
        <v>21.646666666666665</v>
      </c>
      <c r="D34" s="170">
        <f t="shared" si="1"/>
        <v>21.456666666666667</v>
      </c>
      <c r="E34" s="170">
        <f t="shared" si="1"/>
        <v>21.34333333333333</v>
      </c>
      <c r="F34" s="170">
        <f t="shared" si="1"/>
        <v>21.21666666666666</v>
      </c>
      <c r="G34" s="170">
        <f t="shared" si="1"/>
        <v>21.433333333333334</v>
      </c>
      <c r="H34" s="170">
        <f t="shared" si="1"/>
        <v>22.89</v>
      </c>
      <c r="I34" s="170">
        <f t="shared" si="1"/>
        <v>23.843333333333337</v>
      </c>
      <c r="J34" s="170">
        <f t="shared" si="1"/>
        <v>24.55666666666667</v>
      </c>
      <c r="K34" s="170">
        <f t="shared" si="1"/>
        <v>25.070000000000004</v>
      </c>
      <c r="L34" s="170">
        <f t="shared" si="1"/>
        <v>25.25666666666667</v>
      </c>
      <c r="M34" s="170">
        <f t="shared" si="1"/>
        <v>25.293333333333333</v>
      </c>
      <c r="N34" s="170">
        <f t="shared" si="1"/>
        <v>25.3</v>
      </c>
      <c r="O34" s="170">
        <f t="shared" si="1"/>
        <v>25.43333333333334</v>
      </c>
      <c r="P34" s="170">
        <f t="shared" si="1"/>
        <v>25.19</v>
      </c>
      <c r="Q34" s="170">
        <f t="shared" si="1"/>
        <v>24.610000000000003</v>
      </c>
      <c r="R34" s="170">
        <f>AVERAGE(R3:R33)</f>
        <v>23.96666666666666</v>
      </c>
      <c r="S34" s="170">
        <f aca="true" t="shared" si="2" ref="S34:Y34">AVERAGE(S3:S33)</f>
        <v>23.123333333333335</v>
      </c>
      <c r="T34" s="170">
        <f t="shared" si="2"/>
        <v>22.759999999999998</v>
      </c>
      <c r="U34" s="170">
        <f t="shared" si="2"/>
        <v>22.500000000000004</v>
      </c>
      <c r="V34" s="170">
        <f t="shared" si="2"/>
        <v>22.240000000000002</v>
      </c>
      <c r="W34" s="170">
        <f t="shared" si="2"/>
        <v>22.08333333333333</v>
      </c>
      <c r="X34" s="170">
        <f t="shared" si="2"/>
        <v>21.73666666666667</v>
      </c>
      <c r="Y34" s="170">
        <f t="shared" si="2"/>
        <v>21.673333333333336</v>
      </c>
      <c r="Z34" s="170">
        <f>AVERAGE(B3:Y33)</f>
        <v>23.183194444444467</v>
      </c>
      <c r="AA34" s="171">
        <f>(AVERAGE(最高))</f>
        <v>27.06666666666667</v>
      </c>
      <c r="AB34" s="172"/>
      <c r="AC34" s="173"/>
      <c r="AD34" s="171">
        <f>(AVERAGE(最低))</f>
        <v>20.219999999999995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7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1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24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5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32.6</v>
      </c>
      <c r="C46" s="233">
        <v>10</v>
      </c>
      <c r="D46" s="238" t="s">
        <v>78</v>
      </c>
      <c r="E46" s="151"/>
      <c r="F46" s="118"/>
      <c r="G46" s="119">
        <f>MIN(最低)</f>
        <v>15.9</v>
      </c>
      <c r="H46" s="233">
        <v>27</v>
      </c>
      <c r="I46" s="234" t="s">
        <v>245</v>
      </c>
    </row>
    <row r="47" spans="1:9" ht="11.25" customHeight="1">
      <c r="A47" s="120"/>
      <c r="B47" s="235"/>
      <c r="C47" s="233"/>
      <c r="D47" s="238"/>
      <c r="E47" s="151"/>
      <c r="F47" s="120"/>
      <c r="G47" s="235"/>
      <c r="H47" s="233"/>
      <c r="I47" s="239"/>
    </row>
    <row r="48" spans="1:9" ht="11.25" customHeight="1">
      <c r="A48" s="122"/>
      <c r="B48" s="123"/>
      <c r="C48" s="240"/>
      <c r="D48" s="243"/>
      <c r="E48" s="151"/>
      <c r="F48" s="122"/>
      <c r="G48" s="123"/>
      <c r="H48" s="231"/>
      <c r="I48" s="2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cp:lastPrinted>2020-01-06T06:55:06Z</cp:lastPrinted>
  <dcterms:created xsi:type="dcterms:W3CDTF">1998-01-05T04:07:11Z</dcterms:created>
  <dcterms:modified xsi:type="dcterms:W3CDTF">2020-01-06T06:56:06Z</dcterms:modified>
  <cp:category/>
  <cp:version/>
  <cp:contentType/>
  <cp:contentStatus/>
</cp:coreProperties>
</file>