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<sst xmlns="http://schemas.openxmlformats.org/spreadsheetml/2006/main" count="387" uniqueCount="47">
  <si>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</si>
  <si>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</si>
  <si>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</si>
  <si>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</si>
  <si>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</si>
  <si>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</si>
  <si>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</si>
  <si>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</si>
  <si>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</si>
  <si>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</si>
  <si>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</si>
  <si>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</si>
  <si>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</si>
  <si>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</si>
  <si>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</si>
  <si>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</si>
  <si>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</si>
  <si>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</si>
  <si>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</si>
  <si>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</si>
  <si>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</si>
  <si>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</si>
  <si>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</si>
  <si>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</si>
  <si>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</si>
  <si>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</si>
  <si>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</si>
  <si>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</si>
  <si>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</si>
  <si>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</si>
  <si>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</si>
  <si>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</si>
  <si>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</si>
  <si>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</si>
  <si>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</si>
  <si>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</si>
  <si>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</si>
  <si>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</si>
  <si>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</si>
  <si>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</si>
  <si>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</si>
  <si>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</si>
  <si>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　降水量(mm)</t>
  </si>
  <si>
    <t>日降水量0.5mm以上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</si>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</sst>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20" fontId="12" fillId="0" borderId="0" xfId="0" applyNumberFormat="1" applyFont="1" applyAlignment="1">
      <alignment/>
    </xf>
    <xf numFmtId="20" fontId="12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2017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1.5</v>
      </c>
      <c r="S11" s="175">
        <v>3</v>
      </c>
      <c r="T11" s="175">
        <v>2</v>
      </c>
      <c r="U11" s="175">
        <v>1</v>
      </c>
      <c r="V11" s="175">
        <v>2</v>
      </c>
      <c r="W11" s="175">
        <v>2</v>
      </c>
      <c r="X11" s="175">
        <v>3</v>
      </c>
      <c r="Y11" s="175">
        <v>1</v>
      </c>
      <c r="Z11" s="176">
        <f t="shared" si="0"/>
        <v>15.5</v>
      </c>
      <c r="AA11" s="177">
        <v>8</v>
      </c>
      <c r="AB11" s="173">
        <v>3.5</v>
      </c>
      <c r="AC11" s="140">
        <v>0.9402777777777778</v>
      </c>
      <c r="AD11" s="102"/>
      <c r="AE11" s="173">
        <v>1</v>
      </c>
      <c r="AF11" s="142">
        <v>0.9402777777777778</v>
      </c>
    </row>
    <row r="12" spans="1:32" ht="13.5" customHeight="1">
      <c r="A12" s="121">
        <v>9</v>
      </c>
      <c r="B12" s="173">
        <v>0.5</v>
      </c>
      <c r="C12" s="175">
        <v>1.5</v>
      </c>
      <c r="D12" s="175">
        <v>2</v>
      </c>
      <c r="E12" s="175">
        <v>1</v>
      </c>
      <c r="F12" s="175">
        <v>1</v>
      </c>
      <c r="G12" s="175">
        <v>0</v>
      </c>
      <c r="H12" s="175">
        <v>0</v>
      </c>
      <c r="I12" s="175">
        <v>0</v>
      </c>
      <c r="J12" s="175">
        <v>0.5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6.5</v>
      </c>
      <c r="AA12" s="177">
        <v>9</v>
      </c>
      <c r="AB12" s="173">
        <v>2</v>
      </c>
      <c r="AC12" s="140">
        <v>0.15</v>
      </c>
      <c r="AD12" s="102"/>
      <c r="AE12" s="173">
        <v>0.5</v>
      </c>
      <c r="AF12" s="142">
        <v>0.35000000000000003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>
        <v>0</v>
      </c>
      <c r="AC21" s="140"/>
      <c r="AD21" s="102"/>
      <c r="AE21" s="173">
        <v>0</v>
      </c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0.5</v>
      </c>
      <c r="W23" s="175">
        <v>1.5</v>
      </c>
      <c r="X23" s="175">
        <v>3</v>
      </c>
      <c r="Y23" s="175">
        <v>1</v>
      </c>
      <c r="Z23" s="176">
        <f t="shared" si="1"/>
        <v>6</v>
      </c>
      <c r="AA23" s="177">
        <v>20</v>
      </c>
      <c r="AB23" s="173">
        <v>4</v>
      </c>
      <c r="AC23" s="140">
        <v>0.9493055555555556</v>
      </c>
      <c r="AD23" s="102"/>
      <c r="AE23" s="173">
        <v>1.5</v>
      </c>
      <c r="AF23" s="142">
        <v>0.9375</v>
      </c>
    </row>
    <row r="24" spans="1:32" ht="13.5" customHeight="1">
      <c r="A24" s="133">
        <v>21</v>
      </c>
      <c r="B24" s="169">
        <v>0</v>
      </c>
      <c r="C24" s="170">
        <v>0</v>
      </c>
      <c r="D24" s="170">
        <v>0.5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0.5</v>
      </c>
      <c r="AA24" s="172">
        <v>21</v>
      </c>
      <c r="AB24" s="169">
        <v>1</v>
      </c>
      <c r="AC24" s="139">
        <v>0.003472222222222222</v>
      </c>
      <c r="AD24" s="100"/>
      <c r="AE24" s="169">
        <v>0.5</v>
      </c>
      <c r="AF24" s="141">
        <v>0.12638888888888888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>
        <v>0</v>
      </c>
      <c r="AC26" s="140"/>
      <c r="AD26" s="102">
        <v>23</v>
      </c>
      <c r="AE26" s="173">
        <v>0</v>
      </c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/>
      <c r="AE32" s="173">
        <v>0</v>
      </c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0.5</v>
      </c>
      <c r="C35" s="179">
        <f aca="true" t="shared" si="2" ref="C35:R35">IF(COUNT(C4:C34)=0,"   -",SUM(C4:C34))</f>
        <v>1.5</v>
      </c>
      <c r="D35" s="179">
        <f t="shared" si="2"/>
        <v>2.5</v>
      </c>
      <c r="E35" s="179">
        <f t="shared" si="2"/>
        <v>1</v>
      </c>
      <c r="F35" s="179">
        <f t="shared" si="2"/>
        <v>1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0.5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0</v>
      </c>
      <c r="Q35" s="179">
        <f t="shared" si="2"/>
        <v>0</v>
      </c>
      <c r="R35" s="179">
        <f t="shared" si="2"/>
        <v>1.5</v>
      </c>
      <c r="S35" s="179">
        <f aca="true" t="shared" si="3" ref="S35:Y35">IF(COUNT(S4:S34)=0,"   -",SUM(S4:S34))</f>
        <v>3</v>
      </c>
      <c r="T35" s="179">
        <f t="shared" si="3"/>
        <v>2</v>
      </c>
      <c r="U35" s="179">
        <f t="shared" si="3"/>
        <v>1</v>
      </c>
      <c r="V35" s="179">
        <f t="shared" si="3"/>
        <v>2.5</v>
      </c>
      <c r="W35" s="179">
        <f t="shared" si="3"/>
        <v>3.5</v>
      </c>
      <c r="X35" s="179">
        <f t="shared" si="3"/>
        <v>6</v>
      </c>
      <c r="Y35" s="179">
        <f t="shared" si="3"/>
        <v>2</v>
      </c>
      <c r="Z35" s="178">
        <f>SUM(B4:Y34)</f>
        <v>28.5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46</v>
      </c>
      <c r="B38" s="109"/>
      <c r="C38" s="109"/>
      <c r="D38" s="110">
        <f>COUNTIF(Z4:Z34,"&gt;=0.5")</f>
        <v>4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3</v>
      </c>
      <c r="E39" s="111"/>
      <c r="F39" s="111"/>
      <c r="G39" s="117"/>
      <c r="H39" s="118">
        <f>MAX(AB4:AB34)</f>
        <v>4</v>
      </c>
      <c r="I39" s="119">
        <f>MATCH(H39,AB4:AB34,0)</f>
        <v>20</v>
      </c>
      <c r="J39" s="147">
        <f>INDEX(AC4:AC34,I39,1)</f>
        <v>0.9493055555555556</v>
      </c>
      <c r="K39" s="111"/>
      <c r="L39" s="111"/>
      <c r="M39" s="117"/>
      <c r="N39" s="118">
        <f>MAX(AE4:AE34)</f>
        <v>1.5</v>
      </c>
      <c r="O39" s="119">
        <f>MATCH(N39,AE4:AE34,0)</f>
        <v>20</v>
      </c>
      <c r="P39" s="147">
        <f>INDEX(AF4:AF34,O39,1)</f>
        <v>0.9375</v>
      </c>
      <c r="Q39" s="111"/>
      <c r="R39" s="111"/>
      <c r="S39" s="117"/>
      <c r="T39" s="118">
        <f>MAX(Z4:Z34)</f>
        <v>15.5</v>
      </c>
      <c r="U39" s="120">
        <f>MATCH(T39,Z4:Z34,0)</f>
        <v>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1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0.5</v>
      </c>
      <c r="Z5" s="189">
        <f aca="true" t="shared" si="0" ref="Z5:Z34">IF(COUNT(B5:Y5)=0,"     -",SUM(B5:Y5))</f>
        <v>0.5</v>
      </c>
      <c r="AA5" s="190">
        <v>2</v>
      </c>
      <c r="AB5" s="186">
        <v>0.5</v>
      </c>
      <c r="AC5" s="144">
        <v>1</v>
      </c>
      <c r="AD5" s="57">
        <v>2</v>
      </c>
      <c r="AE5" s="186">
        <v>0.5</v>
      </c>
      <c r="AF5" s="146">
        <v>1</v>
      </c>
    </row>
    <row r="6" spans="1:32" ht="13.5" customHeight="1">
      <c r="A6" s="68">
        <v>3</v>
      </c>
      <c r="B6" s="186">
        <v>0.5</v>
      </c>
      <c r="C6" s="188">
        <v>0</v>
      </c>
      <c r="D6" s="188">
        <v>0</v>
      </c>
      <c r="E6" s="188">
        <v>0.5</v>
      </c>
      <c r="F6" s="188">
        <v>0</v>
      </c>
      <c r="G6" s="188">
        <v>0</v>
      </c>
      <c r="H6" s="188">
        <v>0</v>
      </c>
      <c r="I6" s="188">
        <v>0.5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1.5</v>
      </c>
      <c r="AA6" s="190">
        <v>3</v>
      </c>
      <c r="AB6" s="186">
        <v>1</v>
      </c>
      <c r="AC6" s="144">
        <v>0.04027777777777778</v>
      </c>
      <c r="AD6" s="57"/>
      <c r="AE6" s="186">
        <v>1</v>
      </c>
      <c r="AF6" s="146">
        <v>0.005555555555555556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1.5</v>
      </c>
      <c r="Z9" s="189">
        <f t="shared" si="0"/>
        <v>1.5</v>
      </c>
      <c r="AA9" s="190">
        <v>6</v>
      </c>
      <c r="AB9" s="186">
        <v>1.5</v>
      </c>
      <c r="AC9" s="144">
        <v>1</v>
      </c>
      <c r="AD9" s="57"/>
      <c r="AE9" s="186">
        <v>1</v>
      </c>
      <c r="AF9" s="146">
        <v>0.998611111111111</v>
      </c>
    </row>
    <row r="10" spans="1:32" ht="13.5" customHeight="1">
      <c r="A10" s="68">
        <v>7</v>
      </c>
      <c r="B10" s="186">
        <v>3</v>
      </c>
      <c r="C10" s="188">
        <v>2.5</v>
      </c>
      <c r="D10" s="188">
        <v>4</v>
      </c>
      <c r="E10" s="188">
        <v>5</v>
      </c>
      <c r="F10" s="188">
        <v>4.5</v>
      </c>
      <c r="G10" s="188">
        <v>0.5</v>
      </c>
      <c r="H10" s="188">
        <v>0.5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20</v>
      </c>
      <c r="AA10" s="190">
        <v>7</v>
      </c>
      <c r="AB10" s="186">
        <v>6</v>
      </c>
      <c r="AC10" s="144">
        <v>0.1423611111111111</v>
      </c>
      <c r="AD10" s="57"/>
      <c r="AE10" s="186">
        <v>1.5</v>
      </c>
      <c r="AF10" s="146">
        <v>0.1423611111111111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0.5</v>
      </c>
      <c r="W15" s="188">
        <v>0</v>
      </c>
      <c r="X15" s="188">
        <v>0</v>
      </c>
      <c r="Y15" s="188">
        <v>0</v>
      </c>
      <c r="Z15" s="189">
        <f t="shared" si="0"/>
        <v>0.5</v>
      </c>
      <c r="AA15" s="190">
        <v>12</v>
      </c>
      <c r="AB15" s="186">
        <v>0.5</v>
      </c>
      <c r="AC15" s="144">
        <v>0.8951388888888889</v>
      </c>
      <c r="AD15" s="57"/>
      <c r="AE15" s="186">
        <v>0.5</v>
      </c>
      <c r="AF15" s="146">
        <v>0.8604166666666666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0.5</v>
      </c>
      <c r="I16" s="188">
        <v>0</v>
      </c>
      <c r="J16" s="188">
        <v>0</v>
      </c>
      <c r="K16" s="188">
        <v>0</v>
      </c>
      <c r="L16" s="188">
        <v>1</v>
      </c>
      <c r="M16" s="188">
        <v>2</v>
      </c>
      <c r="N16" s="188">
        <v>1</v>
      </c>
      <c r="O16" s="188">
        <v>0</v>
      </c>
      <c r="P16" s="188">
        <v>1</v>
      </c>
      <c r="Q16" s="188">
        <v>0.5</v>
      </c>
      <c r="R16" s="188">
        <v>2</v>
      </c>
      <c r="S16" s="188">
        <v>1</v>
      </c>
      <c r="T16" s="188">
        <v>1.5</v>
      </c>
      <c r="U16" s="188">
        <v>0</v>
      </c>
      <c r="V16" s="188">
        <v>1.5</v>
      </c>
      <c r="W16" s="188">
        <v>1</v>
      </c>
      <c r="X16" s="188">
        <v>0</v>
      </c>
      <c r="Y16" s="188">
        <v>0</v>
      </c>
      <c r="Z16" s="189">
        <f t="shared" si="0"/>
        <v>13</v>
      </c>
      <c r="AA16" s="190">
        <v>13</v>
      </c>
      <c r="AB16" s="186">
        <v>2.5</v>
      </c>
      <c r="AC16" s="144">
        <v>0.7048611111111112</v>
      </c>
      <c r="AD16" s="57"/>
      <c r="AE16" s="186">
        <v>1</v>
      </c>
      <c r="AF16" s="146">
        <v>0.9041666666666667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0.5</v>
      </c>
      <c r="E17" s="188">
        <v>1</v>
      </c>
      <c r="F17" s="188">
        <v>0</v>
      </c>
      <c r="G17" s="188">
        <v>0</v>
      </c>
      <c r="H17" s="188">
        <v>0</v>
      </c>
      <c r="I17" s="188">
        <v>0.5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1.5</v>
      </c>
      <c r="AC17" s="144">
        <v>0.1638888888888889</v>
      </c>
      <c r="AD17" s="57"/>
      <c r="AE17" s="186">
        <v>0.5</v>
      </c>
      <c r="AF17" s="146">
        <v>0.33888888888888885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1</v>
      </c>
      <c r="M18" s="188">
        <v>0.5</v>
      </c>
      <c r="N18" s="188">
        <v>3</v>
      </c>
      <c r="O18" s="188">
        <v>0.5</v>
      </c>
      <c r="P18" s="188">
        <v>1</v>
      </c>
      <c r="Q18" s="188">
        <v>0</v>
      </c>
      <c r="R18" s="188">
        <v>0.5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0.5</v>
      </c>
      <c r="Z18" s="189">
        <f t="shared" si="0"/>
        <v>7</v>
      </c>
      <c r="AA18" s="190">
        <v>15</v>
      </c>
      <c r="AB18" s="186">
        <v>3.5</v>
      </c>
      <c r="AC18" s="144">
        <v>0.5361111111111111</v>
      </c>
      <c r="AD18" s="57"/>
      <c r="AE18" s="186">
        <v>1</v>
      </c>
      <c r="AF18" s="146">
        <v>0.5381944444444444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1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2</v>
      </c>
      <c r="U19" s="188">
        <v>0</v>
      </c>
      <c r="V19" s="188">
        <v>0</v>
      </c>
      <c r="W19" s="188">
        <v>0</v>
      </c>
      <c r="X19" s="188">
        <v>0</v>
      </c>
      <c r="Y19" s="188">
        <v>0.5</v>
      </c>
      <c r="Z19" s="189">
        <f t="shared" si="0"/>
        <v>4</v>
      </c>
      <c r="AA19" s="190">
        <v>16</v>
      </c>
      <c r="AB19" s="186">
        <v>2</v>
      </c>
      <c r="AC19" s="144">
        <v>0.7972222222222222</v>
      </c>
      <c r="AD19" s="57">
        <v>16</v>
      </c>
      <c r="AE19" s="186">
        <v>1</v>
      </c>
      <c r="AF19" s="146">
        <v>0.7930555555555556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0.5</v>
      </c>
      <c r="G20" s="188">
        <v>0.5</v>
      </c>
      <c r="H20" s="188">
        <v>0</v>
      </c>
      <c r="I20" s="188">
        <v>0.5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0.5</v>
      </c>
      <c r="AC20" s="144">
        <v>0.3534722222222222</v>
      </c>
      <c r="AD20" s="57">
        <v>17</v>
      </c>
      <c r="AE20" s="186">
        <v>0.5</v>
      </c>
      <c r="AF20" s="146">
        <v>0.31875000000000003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0.5</v>
      </c>
      <c r="E22" s="188">
        <v>2</v>
      </c>
      <c r="F22" s="188">
        <v>1.5</v>
      </c>
      <c r="G22" s="188">
        <v>1.5</v>
      </c>
      <c r="H22" s="188">
        <v>0.5</v>
      </c>
      <c r="I22" s="188">
        <v>2</v>
      </c>
      <c r="J22" s="188">
        <v>1</v>
      </c>
      <c r="K22" s="188">
        <v>1.5</v>
      </c>
      <c r="L22" s="188">
        <v>0</v>
      </c>
      <c r="M22" s="188">
        <v>1</v>
      </c>
      <c r="N22" s="188">
        <v>0.5</v>
      </c>
      <c r="O22" s="188">
        <v>1</v>
      </c>
      <c r="P22" s="188">
        <v>0</v>
      </c>
      <c r="Q22" s="188">
        <v>0.5</v>
      </c>
      <c r="R22" s="188">
        <v>0.5</v>
      </c>
      <c r="S22" s="188">
        <v>1.5</v>
      </c>
      <c r="T22" s="188">
        <v>0.5</v>
      </c>
      <c r="U22" s="188">
        <v>0.5</v>
      </c>
      <c r="V22" s="188">
        <v>0.5</v>
      </c>
      <c r="W22" s="188">
        <v>0</v>
      </c>
      <c r="X22" s="188">
        <v>0.5</v>
      </c>
      <c r="Y22" s="188">
        <v>0</v>
      </c>
      <c r="Z22" s="189">
        <f t="shared" si="0"/>
        <v>17.5</v>
      </c>
      <c r="AA22" s="190">
        <v>19</v>
      </c>
      <c r="AB22" s="186">
        <v>2</v>
      </c>
      <c r="AC22" s="144">
        <v>0.3590277777777778</v>
      </c>
      <c r="AD22" s="57"/>
      <c r="AE22" s="186">
        <v>1</v>
      </c>
      <c r="AF22" s="146">
        <v>0.4701388888888889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0.5</v>
      </c>
      <c r="F23" s="188">
        <v>0</v>
      </c>
      <c r="G23" s="188">
        <v>0</v>
      </c>
      <c r="H23" s="188">
        <v>0.5</v>
      </c>
      <c r="I23" s="188">
        <v>0.5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0.5</v>
      </c>
      <c r="T23" s="188">
        <v>0.5</v>
      </c>
      <c r="U23" s="188">
        <v>1</v>
      </c>
      <c r="V23" s="188">
        <v>1</v>
      </c>
      <c r="W23" s="188">
        <v>1.5</v>
      </c>
      <c r="X23" s="188">
        <v>1.5</v>
      </c>
      <c r="Y23" s="188">
        <v>0</v>
      </c>
      <c r="Z23" s="189">
        <f t="shared" si="0"/>
        <v>7.5</v>
      </c>
      <c r="AA23" s="190">
        <v>20</v>
      </c>
      <c r="AB23" s="186">
        <v>2.5</v>
      </c>
      <c r="AC23" s="144">
        <v>0.9562499999999999</v>
      </c>
      <c r="AD23" s="57"/>
      <c r="AE23" s="186">
        <v>1</v>
      </c>
      <c r="AF23" s="146">
        <v>0.9229166666666666</v>
      </c>
    </row>
    <row r="24" spans="1:32" ht="13.5" customHeight="1">
      <c r="A24" s="134">
        <v>21</v>
      </c>
      <c r="B24" s="182">
        <v>0.5</v>
      </c>
      <c r="C24" s="183">
        <v>0.5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2</v>
      </c>
      <c r="O24" s="183">
        <v>0.5</v>
      </c>
      <c r="P24" s="183">
        <v>1</v>
      </c>
      <c r="Q24" s="183">
        <v>1</v>
      </c>
      <c r="R24" s="183">
        <v>0</v>
      </c>
      <c r="S24" s="183">
        <v>0.5</v>
      </c>
      <c r="T24" s="183">
        <v>0</v>
      </c>
      <c r="U24" s="183">
        <v>0</v>
      </c>
      <c r="V24" s="183">
        <v>0</v>
      </c>
      <c r="W24" s="183">
        <v>0</v>
      </c>
      <c r="X24" s="183">
        <v>1</v>
      </c>
      <c r="Y24" s="183">
        <v>0</v>
      </c>
      <c r="Z24" s="184">
        <f t="shared" si="0"/>
        <v>7</v>
      </c>
      <c r="AA24" s="185">
        <v>21</v>
      </c>
      <c r="AB24" s="182">
        <v>2</v>
      </c>
      <c r="AC24" s="143">
        <v>0.5645833333333333</v>
      </c>
      <c r="AD24" s="54"/>
      <c r="AE24" s="182">
        <v>1</v>
      </c>
      <c r="AF24" s="145">
        <v>0.5381944444444444</v>
      </c>
    </row>
    <row r="25" spans="1:32" ht="13.5" customHeight="1">
      <c r="A25" s="68">
        <v>22</v>
      </c>
      <c r="B25" s="186">
        <v>0.5</v>
      </c>
      <c r="C25" s="188">
        <v>2</v>
      </c>
      <c r="D25" s="188">
        <v>1</v>
      </c>
      <c r="E25" s="188">
        <v>1</v>
      </c>
      <c r="F25" s="188">
        <v>2</v>
      </c>
      <c r="G25" s="188">
        <v>2</v>
      </c>
      <c r="H25" s="188">
        <v>1.5</v>
      </c>
      <c r="I25" s="188">
        <v>2</v>
      </c>
      <c r="J25" s="188">
        <v>5.5</v>
      </c>
      <c r="K25" s="188">
        <v>3.5</v>
      </c>
      <c r="L25" s="188">
        <v>3</v>
      </c>
      <c r="M25" s="188">
        <v>3.5</v>
      </c>
      <c r="N25" s="188">
        <v>6</v>
      </c>
      <c r="O25" s="188">
        <v>4.5</v>
      </c>
      <c r="P25" s="188">
        <v>6</v>
      </c>
      <c r="Q25" s="188">
        <v>10</v>
      </c>
      <c r="R25" s="188">
        <v>3</v>
      </c>
      <c r="S25" s="188">
        <v>2.5</v>
      </c>
      <c r="T25" s="188">
        <v>2.5</v>
      </c>
      <c r="U25" s="188">
        <v>3</v>
      </c>
      <c r="V25" s="188">
        <v>6</v>
      </c>
      <c r="W25" s="188">
        <v>2.5</v>
      </c>
      <c r="X25" s="188">
        <v>1.5</v>
      </c>
      <c r="Y25" s="188">
        <v>1.5</v>
      </c>
      <c r="Z25" s="189">
        <f t="shared" si="0"/>
        <v>76.5</v>
      </c>
      <c r="AA25" s="190">
        <v>22</v>
      </c>
      <c r="AB25" s="186">
        <v>10.5</v>
      </c>
      <c r="AC25" s="144">
        <v>0.6611111111111111</v>
      </c>
      <c r="AD25" s="57"/>
      <c r="AE25" s="186">
        <v>3</v>
      </c>
      <c r="AF25" s="146">
        <v>0.6375000000000001</v>
      </c>
    </row>
    <row r="26" spans="1:32" ht="13.5" customHeight="1">
      <c r="A26" s="68">
        <v>23</v>
      </c>
      <c r="B26" s="186">
        <v>0.5</v>
      </c>
      <c r="C26" s="188">
        <v>14</v>
      </c>
      <c r="D26" s="188">
        <v>17.5</v>
      </c>
      <c r="E26" s="188">
        <v>10</v>
      </c>
      <c r="F26" s="188">
        <v>3</v>
      </c>
      <c r="G26" s="188">
        <v>1.5</v>
      </c>
      <c r="H26" s="188">
        <v>0.5</v>
      </c>
      <c r="I26" s="188">
        <v>1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48</v>
      </c>
      <c r="AA26" s="190">
        <v>23</v>
      </c>
      <c r="AB26" s="186">
        <v>21</v>
      </c>
      <c r="AC26" s="144">
        <v>0.13333333333333333</v>
      </c>
      <c r="AD26" s="57"/>
      <c r="AE26" s="186">
        <v>7.5</v>
      </c>
      <c r="AF26" s="146">
        <v>0.13125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0.5</v>
      </c>
      <c r="T28" s="188">
        <v>2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2.5</v>
      </c>
      <c r="AA28" s="190">
        <v>25</v>
      </c>
      <c r="AB28" s="186">
        <v>2.5</v>
      </c>
      <c r="AC28" s="144">
        <v>0.7875</v>
      </c>
      <c r="AD28" s="57"/>
      <c r="AE28" s="186">
        <v>1</v>
      </c>
      <c r="AF28" s="146">
        <v>0.7694444444444444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0.5</v>
      </c>
      <c r="S31" s="188">
        <v>0</v>
      </c>
      <c r="T31" s="188">
        <v>0</v>
      </c>
      <c r="U31" s="188">
        <v>0.5</v>
      </c>
      <c r="V31" s="188">
        <v>0</v>
      </c>
      <c r="W31" s="188">
        <v>0.5</v>
      </c>
      <c r="X31" s="188">
        <v>0</v>
      </c>
      <c r="Y31" s="188">
        <v>1</v>
      </c>
      <c r="Z31" s="189">
        <f t="shared" si="0"/>
        <v>2.5</v>
      </c>
      <c r="AA31" s="190">
        <v>28</v>
      </c>
      <c r="AB31" s="186">
        <v>1</v>
      </c>
      <c r="AC31" s="144">
        <v>1</v>
      </c>
      <c r="AD31" s="57"/>
      <c r="AE31" s="186">
        <v>0.5</v>
      </c>
      <c r="AF31" s="146">
        <v>1</v>
      </c>
    </row>
    <row r="32" spans="1:32" ht="13.5" customHeight="1">
      <c r="A32" s="68">
        <v>29</v>
      </c>
      <c r="B32" s="186">
        <v>0</v>
      </c>
      <c r="C32" s="188">
        <v>0.5</v>
      </c>
      <c r="D32" s="188">
        <v>1</v>
      </c>
      <c r="E32" s="188">
        <v>0.5</v>
      </c>
      <c r="F32" s="188">
        <v>1.5</v>
      </c>
      <c r="G32" s="188">
        <v>1</v>
      </c>
      <c r="H32" s="188">
        <v>0</v>
      </c>
      <c r="I32" s="188">
        <v>0.5</v>
      </c>
      <c r="J32" s="188">
        <v>3</v>
      </c>
      <c r="K32" s="188">
        <v>3</v>
      </c>
      <c r="L32" s="188">
        <v>1</v>
      </c>
      <c r="M32" s="188">
        <v>0.5</v>
      </c>
      <c r="N32" s="188">
        <v>1</v>
      </c>
      <c r="O32" s="188">
        <v>8.5</v>
      </c>
      <c r="P32" s="188">
        <v>2.5</v>
      </c>
      <c r="Q32" s="188">
        <v>6</v>
      </c>
      <c r="R32" s="188">
        <v>7.5</v>
      </c>
      <c r="S32" s="188">
        <v>0.5</v>
      </c>
      <c r="T32" s="188">
        <v>3</v>
      </c>
      <c r="U32" s="188">
        <v>8.5</v>
      </c>
      <c r="V32" s="188">
        <v>6.5</v>
      </c>
      <c r="W32" s="188">
        <v>0.5</v>
      </c>
      <c r="X32" s="188">
        <v>0</v>
      </c>
      <c r="Y32" s="188">
        <v>0</v>
      </c>
      <c r="Z32" s="189">
        <f t="shared" si="0"/>
        <v>57</v>
      </c>
      <c r="AA32" s="190">
        <v>29</v>
      </c>
      <c r="AB32" s="186">
        <v>11.5</v>
      </c>
      <c r="AC32" s="144">
        <v>0.6875</v>
      </c>
      <c r="AD32" s="57">
        <v>29</v>
      </c>
      <c r="AE32" s="186">
        <v>4</v>
      </c>
      <c r="AF32" s="146">
        <v>0.6840277777777778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19.5</v>
      </c>
      <c r="D35" s="192">
        <f t="shared" si="1"/>
        <v>24.5</v>
      </c>
      <c r="E35" s="192">
        <f t="shared" si="1"/>
        <v>20.5</v>
      </c>
      <c r="F35" s="192">
        <f t="shared" si="1"/>
        <v>13</v>
      </c>
      <c r="G35" s="192">
        <f t="shared" si="1"/>
        <v>7</v>
      </c>
      <c r="H35" s="192">
        <f t="shared" si="1"/>
        <v>4</v>
      </c>
      <c r="I35" s="192">
        <f t="shared" si="1"/>
        <v>7.5</v>
      </c>
      <c r="J35" s="192">
        <f t="shared" si="1"/>
        <v>10.5</v>
      </c>
      <c r="K35" s="192">
        <f t="shared" si="1"/>
        <v>8.5</v>
      </c>
      <c r="L35" s="192">
        <f aca="true" t="shared" si="2" ref="L35:Y35">IF(COUNT(L4:L34)=0,"   -",SUM(L4:L34))</f>
        <v>6</v>
      </c>
      <c r="M35" s="192">
        <f t="shared" si="2"/>
        <v>7.5</v>
      </c>
      <c r="N35" s="192">
        <f t="shared" si="2"/>
        <v>13.5</v>
      </c>
      <c r="O35" s="192">
        <f t="shared" si="2"/>
        <v>15</v>
      </c>
      <c r="P35" s="192">
        <f t="shared" si="2"/>
        <v>11.5</v>
      </c>
      <c r="Q35" s="192">
        <f t="shared" si="2"/>
        <v>18</v>
      </c>
      <c r="R35" s="192">
        <f t="shared" si="2"/>
        <v>14</v>
      </c>
      <c r="S35" s="192">
        <f t="shared" si="2"/>
        <v>7</v>
      </c>
      <c r="T35" s="192">
        <f t="shared" si="2"/>
        <v>12</v>
      </c>
      <c r="U35" s="192">
        <f t="shared" si="2"/>
        <v>13.5</v>
      </c>
      <c r="V35" s="192">
        <f t="shared" si="2"/>
        <v>16</v>
      </c>
      <c r="W35" s="192">
        <f t="shared" si="2"/>
        <v>6</v>
      </c>
      <c r="X35" s="192">
        <f t="shared" si="2"/>
        <v>4.5</v>
      </c>
      <c r="Y35" s="192">
        <f t="shared" si="2"/>
        <v>5.5</v>
      </c>
      <c r="Z35" s="191">
        <f>SUM(B4:Y34)</f>
        <v>270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16</v>
      </c>
      <c r="E39" s="69"/>
      <c r="F39" s="69"/>
      <c r="G39" s="65"/>
      <c r="H39" s="66">
        <f>MAX(AB4:AB34)</f>
        <v>21</v>
      </c>
      <c r="I39" s="119">
        <f>MATCH(H39,AB4:AB34,0)</f>
        <v>23</v>
      </c>
      <c r="J39" s="147">
        <f>INDEX(AC4:AC34,I39,1)</f>
        <v>0.13333333333333333</v>
      </c>
      <c r="K39" s="69"/>
      <c r="L39" s="69"/>
      <c r="M39" s="65"/>
      <c r="N39" s="66">
        <f>MAX(AE4:AE34)</f>
        <v>7.5</v>
      </c>
      <c r="O39" s="67">
        <f>MATCH(N39,AE4:AE34,0)</f>
        <v>23</v>
      </c>
      <c r="P39" s="148">
        <f>INDEX(AF4:AF34,O39,1)</f>
        <v>0.13125</v>
      </c>
      <c r="Q39" s="69"/>
      <c r="R39" s="69"/>
      <c r="S39" s="65"/>
      <c r="T39" s="66">
        <f>MAX(Z4:Z34)</f>
        <v>76.5</v>
      </c>
      <c r="U39" s="75">
        <f>MATCH(T39,Z4:Z34,0)</f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2</v>
      </c>
      <c r="S7" s="188">
        <v>1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3</v>
      </c>
      <c r="AA7" s="190">
        <v>4</v>
      </c>
      <c r="AB7" s="186">
        <v>2.5</v>
      </c>
      <c r="AC7" s="144">
        <v>0.7388888888888889</v>
      </c>
      <c r="AD7" s="57">
        <v>4</v>
      </c>
      <c r="AE7" s="186">
        <v>1</v>
      </c>
      <c r="AF7" s="146">
        <v>0.7083333333333334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0.5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0.6729166666666666</v>
      </c>
      <c r="AD17" s="57">
        <v>14</v>
      </c>
      <c r="AE17" s="186">
        <v>0.5</v>
      </c>
      <c r="AF17" s="146">
        <v>0.6381944444444444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0.5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0.9791666666666666</v>
      </c>
      <c r="AD18" s="57">
        <v>15</v>
      </c>
      <c r="AE18" s="186">
        <v>0.5</v>
      </c>
      <c r="AF18" s="146">
        <v>0.9444444444444445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0.5</v>
      </c>
      <c r="Y25" s="188">
        <v>0.5</v>
      </c>
      <c r="Z25" s="189">
        <f t="shared" si="0"/>
        <v>1</v>
      </c>
      <c r="AA25" s="190">
        <v>22</v>
      </c>
      <c r="AB25" s="186">
        <v>0.5</v>
      </c>
      <c r="AC25" s="144">
        <v>1</v>
      </c>
      <c r="AD25" s="57">
        <v>22</v>
      </c>
      <c r="AE25" s="186">
        <v>0.5</v>
      </c>
      <c r="AF25" s="146">
        <v>0.9972222222222222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1.5</v>
      </c>
      <c r="E26" s="188">
        <v>2.5</v>
      </c>
      <c r="F26" s="188">
        <v>2.5</v>
      </c>
      <c r="G26" s="188">
        <v>1</v>
      </c>
      <c r="H26" s="188">
        <v>1</v>
      </c>
      <c r="I26" s="188">
        <v>1.5</v>
      </c>
      <c r="J26" s="188">
        <v>1.5</v>
      </c>
      <c r="K26" s="188">
        <v>2</v>
      </c>
      <c r="L26" s="188">
        <v>2</v>
      </c>
      <c r="M26" s="188">
        <v>1.5</v>
      </c>
      <c r="N26" s="188">
        <v>1.5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18.5</v>
      </c>
      <c r="AA26" s="190">
        <v>23</v>
      </c>
      <c r="AB26" s="186">
        <v>4</v>
      </c>
      <c r="AC26" s="144">
        <v>0.18888888888888888</v>
      </c>
      <c r="AD26" s="57">
        <v>23</v>
      </c>
      <c r="AE26" s="186">
        <v>1</v>
      </c>
      <c r="AF26" s="146">
        <v>0.3993055555555556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0.5</v>
      </c>
      <c r="P33" s="188">
        <v>0.5</v>
      </c>
      <c r="Q33" s="188">
        <v>0</v>
      </c>
      <c r="R33" s="188">
        <v>1</v>
      </c>
      <c r="S33" s="188">
        <v>0.5</v>
      </c>
      <c r="T33" s="188">
        <v>0.5</v>
      </c>
      <c r="U33" s="188">
        <v>0.5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3.5</v>
      </c>
      <c r="AA33" s="190">
        <v>30</v>
      </c>
      <c r="AB33" s="186">
        <v>1</v>
      </c>
      <c r="AC33" s="144">
        <v>0.80625</v>
      </c>
      <c r="AD33" s="57">
        <v>30</v>
      </c>
      <c r="AE33" s="186">
        <v>0.5</v>
      </c>
      <c r="AF33" s="146">
        <v>0.8020833333333334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1.5</v>
      </c>
      <c r="E35" s="192">
        <f t="shared" si="1"/>
        <v>2.5</v>
      </c>
      <c r="F35" s="192">
        <f t="shared" si="1"/>
        <v>2.5</v>
      </c>
      <c r="G35" s="192">
        <f t="shared" si="1"/>
        <v>1</v>
      </c>
      <c r="H35" s="192">
        <f t="shared" si="1"/>
        <v>1</v>
      </c>
      <c r="I35" s="192">
        <f t="shared" si="1"/>
        <v>1.5</v>
      </c>
      <c r="J35" s="192">
        <f t="shared" si="1"/>
        <v>1.5</v>
      </c>
      <c r="K35" s="192">
        <f t="shared" si="1"/>
        <v>2</v>
      </c>
      <c r="L35" s="192">
        <f aca="true" t="shared" si="2" ref="L35:Y35">IF(COUNT(L4:L34)=0,"   -",SUM(L4:L34))</f>
        <v>2</v>
      </c>
      <c r="M35" s="192">
        <f t="shared" si="2"/>
        <v>1.5</v>
      </c>
      <c r="N35" s="192">
        <f t="shared" si="2"/>
        <v>1.5</v>
      </c>
      <c r="O35" s="192">
        <f t="shared" si="2"/>
        <v>0.5</v>
      </c>
      <c r="P35" s="192">
        <f t="shared" si="2"/>
        <v>0.5</v>
      </c>
      <c r="Q35" s="192">
        <f t="shared" si="2"/>
        <v>0.5</v>
      </c>
      <c r="R35" s="192">
        <f t="shared" si="2"/>
        <v>3</v>
      </c>
      <c r="S35" s="192">
        <f t="shared" si="2"/>
        <v>1.5</v>
      </c>
      <c r="T35" s="192">
        <f t="shared" si="2"/>
        <v>0.5</v>
      </c>
      <c r="U35" s="192">
        <f t="shared" si="2"/>
        <v>0.5</v>
      </c>
      <c r="V35" s="192">
        <f t="shared" si="2"/>
        <v>0</v>
      </c>
      <c r="W35" s="192">
        <f t="shared" si="2"/>
        <v>0</v>
      </c>
      <c r="X35" s="192">
        <f t="shared" si="2"/>
        <v>1</v>
      </c>
      <c r="Y35" s="192">
        <f t="shared" si="2"/>
        <v>0.5</v>
      </c>
      <c r="Z35" s="191">
        <f>SUM(B4:Y34)</f>
        <v>27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4</v>
      </c>
      <c r="I39" s="119">
        <f>MATCH(H39,AB4:AB34,0)</f>
        <v>23</v>
      </c>
      <c r="J39" s="147">
        <f>INDEX(AC4:AC34,I39,1)</f>
        <v>0.18888888888888888</v>
      </c>
      <c r="K39" s="69"/>
      <c r="L39" s="69"/>
      <c r="M39" s="65"/>
      <c r="N39" s="66">
        <f>MAX(AE4:AE34)</f>
        <v>1</v>
      </c>
      <c r="O39" s="67">
        <v>23</v>
      </c>
      <c r="P39" s="148">
        <f>INDEX(AF4:AF34,O39,1)</f>
        <v>0.3993055555555556</v>
      </c>
      <c r="Q39" s="69"/>
      <c r="R39" s="69"/>
      <c r="S39" s="65"/>
      <c r="T39" s="66">
        <f>MAX(Z4:Z34)</f>
        <v>18.5</v>
      </c>
      <c r="U39" s="75">
        <f>MATCH(T39,Z4:Z34,0)</f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>
        <v>4</v>
      </c>
      <c r="P40" s="148">
        <f>INDEX(AF4:AF34,O40,1)</f>
        <v>0.7083333333333334</v>
      </c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0</v>
      </c>
      <c r="G4" s="183">
        <v>0</v>
      </c>
      <c r="H4" s="183">
        <v>0</v>
      </c>
      <c r="I4" s="183">
        <v>0</v>
      </c>
      <c r="J4" s="183">
        <v>1</v>
      </c>
      <c r="K4" s="183">
        <v>0</v>
      </c>
      <c r="L4" s="183">
        <v>0.5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0.5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</v>
      </c>
      <c r="AC4" s="143">
        <v>0.39305555555555555</v>
      </c>
      <c r="AD4" s="54">
        <v>1</v>
      </c>
      <c r="AE4" s="182">
        <v>0.5</v>
      </c>
      <c r="AF4" s="145">
        <v>0.7680555555555556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0.5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0.9395833333333333</v>
      </c>
      <c r="AD7" s="57">
        <v>4</v>
      </c>
      <c r="AE7" s="186">
        <v>0.5</v>
      </c>
      <c r="AF7" s="146">
        <v>0.904861111111111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0.5</v>
      </c>
      <c r="S11" s="188">
        <v>0.5</v>
      </c>
      <c r="T11" s="188">
        <v>1.5</v>
      </c>
      <c r="U11" s="188">
        <v>0.5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3.5</v>
      </c>
      <c r="AA11" s="190">
        <v>8</v>
      </c>
      <c r="AB11" s="186">
        <v>1.5</v>
      </c>
      <c r="AC11" s="144">
        <v>0.8034722222222223</v>
      </c>
      <c r="AD11" s="57">
        <v>8</v>
      </c>
      <c r="AE11" s="186">
        <v>0.5</v>
      </c>
      <c r="AF11" s="146">
        <v>0.8527777777777777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1</v>
      </c>
      <c r="C28" s="188">
        <v>0.5</v>
      </c>
      <c r="D28" s="188">
        <v>0.5</v>
      </c>
      <c r="E28" s="188">
        <v>1.5</v>
      </c>
      <c r="F28" s="188">
        <v>1.5</v>
      </c>
      <c r="G28" s="188">
        <v>1</v>
      </c>
      <c r="H28" s="188">
        <v>1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7</v>
      </c>
      <c r="AA28" s="190">
        <v>25</v>
      </c>
      <c r="AB28" s="186">
        <v>2</v>
      </c>
      <c r="AC28" s="144">
        <v>0.27499999999999997</v>
      </c>
      <c r="AD28" s="57">
        <v>25</v>
      </c>
      <c r="AE28" s="186">
        <v>1</v>
      </c>
      <c r="AF28" s="146">
        <v>0.20486111111111113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0.5</v>
      </c>
      <c r="D35" s="192">
        <f t="shared" si="1"/>
        <v>0.5</v>
      </c>
      <c r="E35" s="192">
        <f t="shared" si="1"/>
        <v>2</v>
      </c>
      <c r="F35" s="192">
        <f t="shared" si="1"/>
        <v>1.5</v>
      </c>
      <c r="G35" s="192">
        <f t="shared" si="1"/>
        <v>1</v>
      </c>
      <c r="H35" s="192">
        <f t="shared" si="1"/>
        <v>1</v>
      </c>
      <c r="I35" s="192">
        <f t="shared" si="1"/>
        <v>0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0.5</v>
      </c>
      <c r="S35" s="192">
        <f t="shared" si="2"/>
        <v>0.5</v>
      </c>
      <c r="T35" s="192">
        <f t="shared" si="2"/>
        <v>2</v>
      </c>
      <c r="U35" s="192">
        <f t="shared" si="2"/>
        <v>0.5</v>
      </c>
      <c r="V35" s="192">
        <f t="shared" si="2"/>
        <v>0.5</v>
      </c>
      <c r="W35" s="192">
        <f t="shared" si="2"/>
        <v>0.5</v>
      </c>
      <c r="X35" s="192">
        <f t="shared" si="2"/>
        <v>0</v>
      </c>
      <c r="Y35" s="192">
        <f t="shared" si="2"/>
        <v>0</v>
      </c>
      <c r="Z35" s="191">
        <f>SUM(B4:Y34)</f>
        <v>13.5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2</v>
      </c>
      <c r="I39" s="119">
        <f>MATCH(H39,AB4:AB34,0)</f>
        <v>25</v>
      </c>
      <c r="J39" s="147">
        <f>INDEX(AC4:AC34,I39,1)</f>
        <v>0.27499999999999997</v>
      </c>
      <c r="K39" s="69"/>
      <c r="L39" s="69"/>
      <c r="M39" s="65"/>
      <c r="N39" s="66">
        <f>MAX(AE4:AE34)</f>
        <v>1</v>
      </c>
      <c r="O39" s="67">
        <f>MATCH(N39,AE4:AE34,0)</f>
        <v>25</v>
      </c>
      <c r="P39" s="148">
        <f>INDEX(AF4:AF34,O39,1)</f>
        <v>0.20486111111111113</v>
      </c>
      <c r="Q39" s="69"/>
      <c r="R39" s="69"/>
      <c r="S39" s="65"/>
      <c r="T39" s="66">
        <f>MAX(Z4:Z34)</f>
        <v>7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2017</v>
      </c>
      <c r="J1" s="131" t="s">
        <v>1</v>
      </c>
      <c r="K1" s="131" t="str">
        <f>("（平成"&amp;TEXT((I1-1988),"0")&amp;"年）")</f>
        <v>（平成29年）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1.5</v>
      </c>
      <c r="F5" s="197">
        <f>'５月'!Z4</f>
        <v>5.5</v>
      </c>
      <c r="G5" s="196">
        <f>'６月'!Z4</f>
        <v>0</v>
      </c>
      <c r="H5" s="196">
        <f>'７月'!Z4</f>
        <v>10.5</v>
      </c>
      <c r="I5" s="196">
        <f>'８月'!Z4</f>
        <v>5</v>
      </c>
      <c r="J5" s="196">
        <f>'９月'!Z4</f>
        <v>0.5</v>
      </c>
      <c r="K5" s="196">
        <f>'10月'!Z4</f>
        <v>0</v>
      </c>
      <c r="L5" s="196">
        <f>'11月'!Z4</f>
        <v>0</v>
      </c>
      <c r="M5" s="198">
        <f>'12月'!Z4</f>
        <v>2.5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11</v>
      </c>
      <c r="E6" s="197">
        <f>'４月'!Z5</f>
        <v>0</v>
      </c>
      <c r="F6" s="197">
        <f>'５月'!Z5</f>
        <v>0</v>
      </c>
      <c r="G6" s="197">
        <f>'６月'!Z5</f>
        <v>26</v>
      </c>
      <c r="H6" s="197">
        <f>'７月'!Z5</f>
        <v>0.5</v>
      </c>
      <c r="I6" s="197">
        <f>'８月'!Z5</f>
        <v>0</v>
      </c>
      <c r="J6" s="197">
        <f>'９月'!Z5</f>
        <v>0</v>
      </c>
      <c r="K6" s="197">
        <f>'10月'!Z5</f>
        <v>0.5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4.5</v>
      </c>
      <c r="F7" s="197">
        <f>'５月'!Z6</f>
        <v>0</v>
      </c>
      <c r="G7" s="197">
        <f>'６月'!Z6</f>
        <v>0</v>
      </c>
      <c r="H7" s="197">
        <f>'７月'!Z6</f>
        <v>7.5</v>
      </c>
      <c r="I7" s="197">
        <f>'８月'!Z6</f>
        <v>0</v>
      </c>
      <c r="J7" s="197">
        <f>'９月'!Z6</f>
        <v>0</v>
      </c>
      <c r="K7" s="197">
        <f>'10月'!Z6</f>
        <v>1.5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15</v>
      </c>
      <c r="I8" s="197">
        <f>'８月'!Z7</f>
        <v>0</v>
      </c>
      <c r="J8" s="197">
        <f>'９月'!Z7</f>
        <v>0</v>
      </c>
      <c r="K8" s="197">
        <f>'10月'!Z7</f>
        <v>0</v>
      </c>
      <c r="L8" s="197">
        <f>'11月'!Z7</f>
        <v>3</v>
      </c>
      <c r="M8" s="200">
        <f>'12月'!Z7</f>
        <v>0.5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0.5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11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6</v>
      </c>
      <c r="K10" s="197">
        <f>'10月'!Z9</f>
        <v>1.5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1</v>
      </c>
      <c r="E11" s="197">
        <f>'４月'!Z10</f>
        <v>8.5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2</v>
      </c>
      <c r="K11" s="197">
        <f>'10月'!Z10</f>
        <v>20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15.5</v>
      </c>
      <c r="C12" s="197">
        <f>'２月'!Z11</f>
        <v>0</v>
      </c>
      <c r="D12" s="197">
        <f>'３月'!Z11</f>
        <v>0</v>
      </c>
      <c r="E12" s="197">
        <f>'４月'!Z11</f>
        <v>3.5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12</v>
      </c>
      <c r="J12" s="197">
        <f>'９月'!Z11</f>
        <v>0</v>
      </c>
      <c r="K12" s="197">
        <f>'10月'!Z11</f>
        <v>0</v>
      </c>
      <c r="L12" s="197">
        <f>'11月'!Z11</f>
        <v>0</v>
      </c>
      <c r="M12" s="200">
        <f>'12月'!Z11</f>
        <v>3.5</v>
      </c>
      <c r="N12" s="20"/>
    </row>
    <row r="13" spans="1:14" ht="18" customHeight="1">
      <c r="A13" s="35">
        <v>9</v>
      </c>
      <c r="B13" s="199">
        <f>'１月'!Z12</f>
        <v>6.5</v>
      </c>
      <c r="C13" s="197">
        <f>'２月'!Z12</f>
        <v>7.5</v>
      </c>
      <c r="D13" s="197">
        <f>'３月'!Z12</f>
        <v>0</v>
      </c>
      <c r="E13" s="197">
        <f>'４月'!Z12</f>
        <v>7</v>
      </c>
      <c r="F13" s="197">
        <f>'５月'!Z12</f>
        <v>0</v>
      </c>
      <c r="G13" s="197">
        <f>'６月'!Z12</f>
        <v>0</v>
      </c>
      <c r="H13" s="197">
        <f>'７月'!Z12</f>
        <v>0</v>
      </c>
      <c r="I13" s="197">
        <f>'８月'!Z12</f>
        <v>0</v>
      </c>
      <c r="J13" s="197">
        <f>'９月'!Z12</f>
        <v>0</v>
      </c>
      <c r="K13" s="197">
        <f>'10月'!Z12</f>
        <v>0</v>
      </c>
      <c r="L13" s="197">
        <f>'11月'!Z12</f>
        <v>0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2.5</v>
      </c>
      <c r="G14" s="202">
        <f>'６月'!Z13</f>
        <v>0.5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37.5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5.5</v>
      </c>
      <c r="K15" s="196">
        <f>'10月'!Z14</f>
        <v>0</v>
      </c>
      <c r="L15" s="196">
        <f>'11月'!Z14</f>
        <v>0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0</v>
      </c>
      <c r="I16" s="197">
        <f>'８月'!Z15</f>
        <v>5</v>
      </c>
      <c r="J16" s="197">
        <f>'９月'!Z15</f>
        <v>24</v>
      </c>
      <c r="K16" s="197">
        <f>'10月'!Z15</f>
        <v>0.5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62.5</v>
      </c>
      <c r="G17" s="197">
        <f>'６月'!Z16</f>
        <v>0</v>
      </c>
      <c r="H17" s="197">
        <f>'７月'!Z16</f>
        <v>0</v>
      </c>
      <c r="I17" s="197">
        <f>'８月'!Z16</f>
        <v>0</v>
      </c>
      <c r="J17" s="197">
        <f>'９月'!Z16</f>
        <v>7.5</v>
      </c>
      <c r="K17" s="197">
        <f>'10月'!Z16</f>
        <v>13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4.5</v>
      </c>
      <c r="E18" s="197">
        <f>'４月'!Z17</f>
        <v>0</v>
      </c>
      <c r="F18" s="197">
        <f>'５月'!Z17</f>
        <v>2</v>
      </c>
      <c r="G18" s="197">
        <f>'６月'!Z17</f>
        <v>0</v>
      </c>
      <c r="H18" s="197">
        <f>'７月'!Z17</f>
        <v>0</v>
      </c>
      <c r="I18" s="197">
        <f>'８月'!Z17</f>
        <v>2</v>
      </c>
      <c r="J18" s="197">
        <f>'９月'!Z17</f>
        <v>0.5</v>
      </c>
      <c r="K18" s="197">
        <f>'10月'!Z17</f>
        <v>2</v>
      </c>
      <c r="L18" s="197">
        <f>'11月'!Z17</f>
        <v>0.5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15.5</v>
      </c>
      <c r="E19" s="197">
        <f>'４月'!Z18</f>
        <v>0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12</v>
      </c>
      <c r="J19" s="197">
        <f>'９月'!Z18</f>
        <v>0</v>
      </c>
      <c r="K19" s="197">
        <f>'10月'!Z18</f>
        <v>7</v>
      </c>
      <c r="L19" s="197">
        <f>'11月'!Z18</f>
        <v>0.5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4</v>
      </c>
      <c r="H20" s="197">
        <f>'７月'!Z19</f>
        <v>0</v>
      </c>
      <c r="I20" s="197">
        <f>'８月'!Z19</f>
        <v>3.5</v>
      </c>
      <c r="J20" s="197">
        <f>'９月'!Z19</f>
        <v>0</v>
      </c>
      <c r="K20" s="197">
        <f>'10月'!Z19</f>
        <v>4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11.5</v>
      </c>
      <c r="F21" s="197">
        <f>'５月'!Z20</f>
        <v>0</v>
      </c>
      <c r="G21" s="197">
        <f>'６月'!Z20</f>
        <v>0</v>
      </c>
      <c r="H21" s="197">
        <f>'７月'!Z20</f>
        <v>2.5</v>
      </c>
      <c r="I21" s="197">
        <f>'８月'!Z20</f>
        <v>1</v>
      </c>
      <c r="J21" s="197">
        <f>'９月'!Z20</f>
        <v>54.5</v>
      </c>
      <c r="K21" s="197">
        <f>'10月'!Z20</f>
        <v>1.5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0</v>
      </c>
      <c r="D22" s="197">
        <f>'３月'!Z21</f>
        <v>0</v>
      </c>
      <c r="E22" s="197">
        <f>'４月'!Z21</f>
        <v>18.5</v>
      </c>
      <c r="F22" s="197">
        <f>'５月'!Z21</f>
        <v>0</v>
      </c>
      <c r="G22" s="197">
        <f>'６月'!Z21</f>
        <v>0</v>
      </c>
      <c r="H22" s="197">
        <f>'７月'!Z21</f>
        <v>0.5</v>
      </c>
      <c r="I22" s="197">
        <f>'８月'!Z21</f>
        <v>0</v>
      </c>
      <c r="J22" s="197">
        <f>'９月'!Z21</f>
        <v>3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2.5</v>
      </c>
      <c r="F23" s="197">
        <f>'５月'!Z22</f>
        <v>0</v>
      </c>
      <c r="G23" s="197">
        <f>'６月'!Z22</f>
        <v>12</v>
      </c>
      <c r="H23" s="197">
        <f>'７月'!Z22</f>
        <v>0</v>
      </c>
      <c r="I23" s="197">
        <f>'８月'!Z22</f>
        <v>13.5</v>
      </c>
      <c r="J23" s="197">
        <f>'９月'!Z22</f>
        <v>0</v>
      </c>
      <c r="K23" s="197">
        <f>'10月'!Z22</f>
        <v>17.5</v>
      </c>
      <c r="L23" s="197">
        <f>'11月'!Z22</f>
        <v>0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6</v>
      </c>
      <c r="C24" s="202">
        <f>'２月'!Z23</f>
        <v>5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</v>
      </c>
      <c r="J24" s="202">
        <f>'９月'!Z23</f>
        <v>0</v>
      </c>
      <c r="K24" s="202">
        <f>'10月'!Z23</f>
        <v>7.5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0.5</v>
      </c>
      <c r="C25" s="196">
        <f>'２月'!Z24</f>
        <v>0</v>
      </c>
      <c r="D25" s="196">
        <f>'３月'!Z24</f>
        <v>16.5</v>
      </c>
      <c r="E25" s="196">
        <f>'４月'!Z24</f>
        <v>0</v>
      </c>
      <c r="F25" s="196">
        <f>'５月'!Z24</f>
        <v>0</v>
      </c>
      <c r="G25" s="196">
        <f>'６月'!Z24</f>
        <v>45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7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0.5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0.5</v>
      </c>
      <c r="J26" s="197">
        <f>'９月'!Z25</f>
        <v>1</v>
      </c>
      <c r="K26" s="197">
        <f>'10月'!Z25</f>
        <v>76.5</v>
      </c>
      <c r="L26" s="197">
        <f>'11月'!Z25</f>
        <v>1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6.5</v>
      </c>
      <c r="D27" s="197">
        <f>'３月'!Z26</f>
        <v>0</v>
      </c>
      <c r="E27" s="197">
        <f>'４月'!Z26</f>
        <v>0</v>
      </c>
      <c r="F27" s="197">
        <f>'５月'!Z26</f>
        <v>0</v>
      </c>
      <c r="G27" s="197">
        <f>'６月'!Z26</f>
        <v>0</v>
      </c>
      <c r="H27" s="197">
        <f>'７月'!Z26</f>
        <v>0</v>
      </c>
      <c r="I27" s="197">
        <f>'８月'!Z26</f>
        <v>0</v>
      </c>
      <c r="J27" s="197">
        <f>'９月'!Z26</f>
        <v>13.5</v>
      </c>
      <c r="K27" s="197">
        <f>'10月'!Z26</f>
        <v>48</v>
      </c>
      <c r="L27" s="197">
        <f>'11月'!Z26</f>
        <v>18.5</v>
      </c>
      <c r="M27" s="200">
        <f>'12月'!Z26</f>
        <v>0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0.5</v>
      </c>
      <c r="I28" s="197">
        <f>'８月'!Z27</f>
        <v>0</v>
      </c>
      <c r="J28" s="197">
        <f>'９月'!Z27</f>
        <v>0</v>
      </c>
      <c r="K28" s="197">
        <f>'10月'!Z27</f>
        <v>0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1.5</v>
      </c>
      <c r="G29" s="197">
        <f>'６月'!Z28</f>
        <v>1</v>
      </c>
      <c r="H29" s="197">
        <f>'７月'!Z28</f>
        <v>38.5</v>
      </c>
      <c r="I29" s="197">
        <f>'８月'!Z28</f>
        <v>0</v>
      </c>
      <c r="J29" s="197">
        <f>'９月'!Z28</f>
        <v>3.5</v>
      </c>
      <c r="K29" s="197">
        <f>'10月'!Z28</f>
        <v>2.5</v>
      </c>
      <c r="L29" s="197">
        <f>'11月'!Z28</f>
        <v>0</v>
      </c>
      <c r="M29" s="200">
        <f>'12月'!Z28</f>
        <v>7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2</v>
      </c>
      <c r="E30" s="197">
        <f>'４月'!Z29</f>
        <v>0</v>
      </c>
      <c r="F30" s="197">
        <f>'５月'!Z29</f>
        <v>3</v>
      </c>
      <c r="G30" s="197">
        <f>'６月'!Z29</f>
        <v>0</v>
      </c>
      <c r="H30" s="197">
        <f>'７月'!Z29</f>
        <v>4.5</v>
      </c>
      <c r="I30" s="197">
        <f>'８月'!Z29</f>
        <v>0</v>
      </c>
      <c r="J30" s="197">
        <f>'９月'!Z29</f>
        <v>0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33</v>
      </c>
      <c r="E31" s="197">
        <f>'４月'!Z30</f>
        <v>0.5</v>
      </c>
      <c r="F31" s="197">
        <f>'５月'!Z30</f>
        <v>1</v>
      </c>
      <c r="G31" s="197">
        <f>'６月'!Z30</f>
        <v>0</v>
      </c>
      <c r="H31" s="197">
        <f>'７月'!Z30</f>
        <v>0</v>
      </c>
      <c r="I31" s="197">
        <f>'８月'!Z30</f>
        <v>0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2</v>
      </c>
      <c r="H32" s="197">
        <f>'７月'!Z31</f>
        <v>0</v>
      </c>
      <c r="I32" s="197">
        <f>'８月'!Z31</f>
        <v>0</v>
      </c>
      <c r="J32" s="197">
        <f>'９月'!Z31</f>
        <v>65</v>
      </c>
      <c r="K32" s="197">
        <f>'10月'!Z31</f>
        <v>2.5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/>
      <c r="D33" s="197">
        <f>'３月'!Z32</f>
        <v>0</v>
      </c>
      <c r="E33" s="197">
        <f>'４月'!Z32</f>
        <v>9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0</v>
      </c>
      <c r="J33" s="197">
        <f>'９月'!Z32</f>
        <v>0</v>
      </c>
      <c r="K33" s="197">
        <f>'10月'!Z32</f>
        <v>57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0.5</v>
      </c>
      <c r="J34" s="197">
        <f>'９月'!Z33</f>
        <v>0</v>
      </c>
      <c r="K34" s="197">
        <f>'10月'!Z33</f>
        <v>0</v>
      </c>
      <c r="L34" s="197">
        <f>'11月'!Z33</f>
        <v>3.5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3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5.5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28.5</v>
      </c>
      <c r="C36" s="208">
        <f aca="true" t="shared" si="0" ref="C36:M36">SUM(C5:C35)</f>
        <v>19.5</v>
      </c>
      <c r="D36" s="208">
        <f t="shared" si="0"/>
        <v>86.5</v>
      </c>
      <c r="E36" s="208">
        <f t="shared" si="0"/>
        <v>105</v>
      </c>
      <c r="F36" s="208">
        <f t="shared" si="0"/>
        <v>78</v>
      </c>
      <c r="G36" s="208">
        <f t="shared" si="0"/>
        <v>90.5</v>
      </c>
      <c r="H36" s="208">
        <f t="shared" si="0"/>
        <v>91</v>
      </c>
      <c r="I36" s="208">
        <f t="shared" si="0"/>
        <v>60.5</v>
      </c>
      <c r="J36" s="208">
        <f t="shared" si="0"/>
        <v>186.5</v>
      </c>
      <c r="K36" s="208">
        <f t="shared" si="0"/>
        <v>270</v>
      </c>
      <c r="L36" s="208">
        <f t="shared" si="0"/>
        <v>27</v>
      </c>
      <c r="M36" s="209">
        <f t="shared" si="0"/>
        <v>13.5</v>
      </c>
      <c r="N36" s="20"/>
    </row>
    <row r="37" spans="1:14" ht="18" customHeight="1">
      <c r="A37" s="38" t="s">
        <v>32</v>
      </c>
      <c r="B37" s="219">
        <f>SUM(B5:B14)</f>
        <v>22</v>
      </c>
      <c r="C37" s="220">
        <f aca="true" t="shared" si="1" ref="C37:M37">SUM(C5:C14)</f>
        <v>8</v>
      </c>
      <c r="D37" s="220">
        <f t="shared" si="1"/>
        <v>12</v>
      </c>
      <c r="E37" s="220">
        <f t="shared" si="1"/>
        <v>25</v>
      </c>
      <c r="F37" s="220">
        <f t="shared" si="1"/>
        <v>8</v>
      </c>
      <c r="G37" s="220">
        <f t="shared" si="1"/>
        <v>26.5</v>
      </c>
      <c r="H37" s="220">
        <f t="shared" si="1"/>
        <v>44.5</v>
      </c>
      <c r="I37" s="220">
        <f t="shared" si="1"/>
        <v>17</v>
      </c>
      <c r="J37" s="220">
        <f t="shared" si="1"/>
        <v>8.5</v>
      </c>
      <c r="K37" s="220">
        <f t="shared" si="1"/>
        <v>23.5</v>
      </c>
      <c r="L37" s="220">
        <f t="shared" si="1"/>
        <v>3</v>
      </c>
      <c r="M37" s="221">
        <f t="shared" si="1"/>
        <v>6.5</v>
      </c>
      <c r="N37" s="20"/>
    </row>
    <row r="38" spans="1:14" ht="18" customHeight="1">
      <c r="A38" s="39" t="s">
        <v>33</v>
      </c>
      <c r="B38" s="222">
        <f>SUM(B15:B24)</f>
        <v>6</v>
      </c>
      <c r="C38" s="223">
        <f aca="true" t="shared" si="2" ref="C38:M38">SUM(C15:C24)</f>
        <v>5</v>
      </c>
      <c r="D38" s="223">
        <f t="shared" si="2"/>
        <v>20</v>
      </c>
      <c r="E38" s="223">
        <f t="shared" si="2"/>
        <v>70</v>
      </c>
      <c r="F38" s="223">
        <f t="shared" si="2"/>
        <v>64.5</v>
      </c>
      <c r="G38" s="223">
        <f t="shared" si="2"/>
        <v>16</v>
      </c>
      <c r="H38" s="223">
        <f t="shared" si="2"/>
        <v>3</v>
      </c>
      <c r="I38" s="223">
        <f t="shared" si="2"/>
        <v>37</v>
      </c>
      <c r="J38" s="223">
        <f t="shared" si="2"/>
        <v>95</v>
      </c>
      <c r="K38" s="223">
        <f t="shared" si="2"/>
        <v>53</v>
      </c>
      <c r="L38" s="223">
        <f t="shared" si="2"/>
        <v>1</v>
      </c>
      <c r="M38" s="224">
        <f t="shared" si="2"/>
        <v>0</v>
      </c>
      <c r="N38" s="20"/>
    </row>
    <row r="39" spans="1:14" ht="18" customHeight="1">
      <c r="A39" s="40" t="s">
        <v>34</v>
      </c>
      <c r="B39" s="225">
        <f>SUM(B25:B35)</f>
        <v>0.5</v>
      </c>
      <c r="C39" s="226">
        <f aca="true" t="shared" si="3" ref="C39:M39">SUM(C25:C35)</f>
        <v>6.5</v>
      </c>
      <c r="D39" s="226">
        <f t="shared" si="3"/>
        <v>54.5</v>
      </c>
      <c r="E39" s="226">
        <f t="shared" si="3"/>
        <v>10</v>
      </c>
      <c r="F39" s="226">
        <f t="shared" si="3"/>
        <v>5.5</v>
      </c>
      <c r="G39" s="226">
        <f t="shared" si="3"/>
        <v>48</v>
      </c>
      <c r="H39" s="226">
        <f t="shared" si="3"/>
        <v>43.5</v>
      </c>
      <c r="I39" s="226">
        <f t="shared" si="3"/>
        <v>6.5</v>
      </c>
      <c r="J39" s="226">
        <f t="shared" si="3"/>
        <v>83</v>
      </c>
      <c r="K39" s="226">
        <f t="shared" si="3"/>
        <v>193.5</v>
      </c>
      <c r="L39" s="226">
        <f t="shared" si="3"/>
        <v>23</v>
      </c>
      <c r="M39" s="227">
        <f t="shared" si="3"/>
        <v>7</v>
      </c>
      <c r="N39" s="20"/>
    </row>
    <row r="40" spans="1:13" ht="18" customHeight="1">
      <c r="A40" s="77" t="s">
        <v>35</v>
      </c>
      <c r="B40" s="210">
        <f>MAXA(B5:B35)</f>
        <v>15.5</v>
      </c>
      <c r="C40" s="211">
        <f aca="true" t="shared" si="4" ref="C40:M40">MAXA(C5:C35)</f>
        <v>7.5</v>
      </c>
      <c r="D40" s="211">
        <f t="shared" si="4"/>
        <v>33</v>
      </c>
      <c r="E40" s="211">
        <f t="shared" si="4"/>
        <v>37.5</v>
      </c>
      <c r="F40" s="211">
        <f t="shared" si="4"/>
        <v>62.5</v>
      </c>
      <c r="G40" s="211">
        <f t="shared" si="4"/>
        <v>45</v>
      </c>
      <c r="H40" s="211">
        <f t="shared" si="4"/>
        <v>38.5</v>
      </c>
      <c r="I40" s="211">
        <f t="shared" si="4"/>
        <v>13.5</v>
      </c>
      <c r="J40" s="211">
        <f t="shared" si="4"/>
        <v>65</v>
      </c>
      <c r="K40" s="211">
        <f t="shared" si="4"/>
        <v>76.5</v>
      </c>
      <c r="L40" s="211">
        <f t="shared" si="4"/>
        <v>18.5</v>
      </c>
      <c r="M40" s="212">
        <f t="shared" si="4"/>
        <v>7</v>
      </c>
    </row>
    <row r="41" spans="1:13" ht="18" customHeight="1">
      <c r="A41" s="78" t="s">
        <v>36</v>
      </c>
      <c r="B41" s="213">
        <f>'１月'!H39</f>
        <v>4</v>
      </c>
      <c r="C41" s="214">
        <f>'２月'!H39</f>
        <v>3</v>
      </c>
      <c r="D41" s="214">
        <f>'３月'!H39</f>
        <v>7</v>
      </c>
      <c r="E41" s="214">
        <f>'４月'!H39</f>
        <v>7</v>
      </c>
      <c r="F41" s="214">
        <f>'５月'!H39</f>
        <v>10.5</v>
      </c>
      <c r="G41" s="214">
        <f>'６月'!H39</f>
        <v>25.5</v>
      </c>
      <c r="H41" s="214">
        <f>'７月'!H39</f>
        <v>30.5</v>
      </c>
      <c r="I41" s="214">
        <f>'８月'!H39</f>
        <v>11.5</v>
      </c>
      <c r="J41" s="214">
        <f>'９月'!H39</f>
        <v>25.5</v>
      </c>
      <c r="K41" s="214">
        <f>'10月'!H39</f>
        <v>21</v>
      </c>
      <c r="L41" s="214">
        <f>'11月'!H39</f>
        <v>4</v>
      </c>
      <c r="M41" s="215">
        <f>'12月'!H39</f>
        <v>2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0.5</v>
      </c>
      <c r="D42" s="217">
        <f>'３月'!N39</f>
        <v>2</v>
      </c>
      <c r="E42" s="217">
        <f>'４月'!N39</f>
        <v>3</v>
      </c>
      <c r="F42" s="217">
        <f>'５月'!N39</f>
        <v>2</v>
      </c>
      <c r="G42" s="217">
        <f>'６月'!N39</f>
        <v>13</v>
      </c>
      <c r="H42" s="217">
        <f>'７月'!N39</f>
        <v>16</v>
      </c>
      <c r="I42" s="217">
        <f>'８月'!N39</f>
        <v>6.5</v>
      </c>
      <c r="J42" s="217">
        <f>'９月'!N39</f>
        <v>7</v>
      </c>
      <c r="K42" s="217">
        <f>'10月'!N39</f>
        <v>7.5</v>
      </c>
      <c r="L42" s="217">
        <f>'11月'!N39</f>
        <v>1</v>
      </c>
      <c r="M42" s="218">
        <f>'12月'!N39</f>
        <v>1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3</v>
      </c>
      <c r="C44" s="154">
        <f>'２月'!D39</f>
        <v>3</v>
      </c>
      <c r="D44" s="154">
        <f>'３月'!D39</f>
        <v>8</v>
      </c>
      <c r="E44" s="154">
        <f>'４月'!D39</f>
        <v>10</v>
      </c>
      <c r="F44" s="154">
        <f>'５月'!D39</f>
        <v>7</v>
      </c>
      <c r="G44" s="154">
        <f>'６月'!D39</f>
        <v>6</v>
      </c>
      <c r="H44" s="154">
        <f>'７月'!D39</f>
        <v>7</v>
      </c>
      <c r="I44" s="154">
        <f>'８月'!D39</f>
        <v>9</v>
      </c>
      <c r="J44" s="154">
        <f>'９月'!D39</f>
        <v>11</v>
      </c>
      <c r="K44" s="154">
        <f>'10月'!D39</f>
        <v>16</v>
      </c>
      <c r="L44" s="154">
        <f>'11月'!D39</f>
        <v>4</v>
      </c>
      <c r="M44" s="155">
        <f>'12月'!D39</f>
        <v>3</v>
      </c>
    </row>
    <row r="45" spans="1:13" ht="12.75">
      <c r="A45" s="161" t="s">
        <v>39</v>
      </c>
      <c r="B45" s="164">
        <f>'１月'!D40</f>
        <v>1</v>
      </c>
      <c r="C45" s="156">
        <f>'２月'!D40</f>
        <v>0</v>
      </c>
      <c r="D45" s="156">
        <f>'３月'!D40</f>
        <v>4</v>
      </c>
      <c r="E45" s="156">
        <f>'４月'!D40</f>
        <v>3</v>
      </c>
      <c r="F45" s="156">
        <f>'５月'!D40</f>
        <v>1</v>
      </c>
      <c r="G45" s="156">
        <f>'６月'!D40</f>
        <v>3</v>
      </c>
      <c r="H45" s="156">
        <f>'７月'!D40</f>
        <v>4</v>
      </c>
      <c r="I45" s="156">
        <f>'８月'!D40</f>
        <v>3</v>
      </c>
      <c r="J45" s="156">
        <f>'９月'!D40</f>
        <v>4</v>
      </c>
      <c r="K45" s="156">
        <f>'10月'!D40</f>
        <v>6</v>
      </c>
      <c r="L45" s="156">
        <f>'11月'!D40</f>
        <v>1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1</v>
      </c>
      <c r="E46" s="158">
        <f>'４月'!D41</f>
        <v>1</v>
      </c>
      <c r="F46" s="158">
        <f>'５月'!D41</f>
        <v>1</v>
      </c>
      <c r="G46" s="158">
        <f>'６月'!D41</f>
        <v>1</v>
      </c>
      <c r="H46" s="158">
        <f>'７月'!D41</f>
        <v>1</v>
      </c>
      <c r="I46" s="158">
        <f>'８月'!D41</f>
        <v>0</v>
      </c>
      <c r="J46" s="158">
        <f>'９月'!D41</f>
        <v>2</v>
      </c>
      <c r="K46" s="158">
        <f>'10月'!D41</f>
        <v>3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0.5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0.6923611111111111</v>
      </c>
      <c r="AD8" s="57">
        <v>5</v>
      </c>
      <c r="AE8" s="186">
        <v>0.5</v>
      </c>
      <c r="AF8" s="146">
        <v>0.6576388888888889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2</v>
      </c>
      <c r="I12" s="188">
        <v>2</v>
      </c>
      <c r="J12" s="188">
        <v>1</v>
      </c>
      <c r="K12" s="188">
        <v>1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0.5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7.5</v>
      </c>
      <c r="AA12" s="190">
        <v>9</v>
      </c>
      <c r="AB12" s="186">
        <v>2</v>
      </c>
      <c r="AC12" s="144">
        <v>0.3652777777777778</v>
      </c>
      <c r="AD12" s="57"/>
      <c r="AE12" s="186">
        <v>0.5</v>
      </c>
      <c r="AF12" s="146">
        <v>0.7715277777777777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2</v>
      </c>
      <c r="T23" s="188">
        <v>2</v>
      </c>
      <c r="U23" s="188">
        <v>1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5</v>
      </c>
      <c r="AA23" s="190">
        <v>20</v>
      </c>
      <c r="AB23" s="186">
        <v>3</v>
      </c>
      <c r="AC23" s="144">
        <v>0.78125</v>
      </c>
      <c r="AD23" s="57">
        <v>20</v>
      </c>
      <c r="AE23" s="186">
        <v>0.5</v>
      </c>
      <c r="AF23" s="146">
        <v>0.8229166666666666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1</v>
      </c>
      <c r="E26" s="188">
        <v>1</v>
      </c>
      <c r="F26" s="188">
        <v>1.5</v>
      </c>
      <c r="G26" s="188">
        <v>1</v>
      </c>
      <c r="H26" s="188">
        <v>0</v>
      </c>
      <c r="I26" s="188">
        <v>0</v>
      </c>
      <c r="J26" s="188">
        <v>0</v>
      </c>
      <c r="K26" s="188">
        <v>0.5</v>
      </c>
      <c r="L26" s="188">
        <v>0.5</v>
      </c>
      <c r="M26" s="188">
        <v>1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6.5</v>
      </c>
      <c r="AA26" s="190">
        <v>23</v>
      </c>
      <c r="AB26" s="186">
        <v>2</v>
      </c>
      <c r="AC26" s="144">
        <v>0.23124999999999998</v>
      </c>
      <c r="AD26" s="57">
        <v>23</v>
      </c>
      <c r="AE26" s="186">
        <v>0.5</v>
      </c>
      <c r="AF26" s="146">
        <v>0.5027777777777778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</v>
      </c>
      <c r="E35" s="192">
        <f t="shared" si="1"/>
        <v>1</v>
      </c>
      <c r="F35" s="192">
        <f t="shared" si="1"/>
        <v>1.5</v>
      </c>
      <c r="G35" s="192">
        <f t="shared" si="1"/>
        <v>1</v>
      </c>
      <c r="H35" s="192">
        <f t="shared" si="1"/>
        <v>2</v>
      </c>
      <c r="I35" s="192">
        <f t="shared" si="1"/>
        <v>2</v>
      </c>
      <c r="J35" s="192">
        <f t="shared" si="1"/>
        <v>1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1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0</v>
      </c>
      <c r="S35" s="192">
        <f t="shared" si="2"/>
        <v>2.5</v>
      </c>
      <c r="T35" s="192">
        <f t="shared" si="2"/>
        <v>2.5</v>
      </c>
      <c r="U35" s="192">
        <f t="shared" si="2"/>
        <v>1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19.5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3</v>
      </c>
      <c r="I39" s="119">
        <f>MATCH(H39,AB4:AB34,0)</f>
        <v>20</v>
      </c>
      <c r="J39" s="147">
        <f>INDEX(AC4:AC34,I39,1)</f>
        <v>0.78125</v>
      </c>
      <c r="K39" s="69"/>
      <c r="L39" s="69"/>
      <c r="M39" s="65"/>
      <c r="N39" s="66">
        <f>MAX(AE4:AE34)</f>
        <v>0.5</v>
      </c>
      <c r="O39" s="67">
        <v>23</v>
      </c>
      <c r="P39" s="148">
        <f>INDEX(AF4:AF34,O39,1)</f>
        <v>0.5027777777777778</v>
      </c>
      <c r="Q39" s="69"/>
      <c r="R39" s="69"/>
      <c r="S39" s="65"/>
      <c r="T39" s="66">
        <f>MAX(Z4:Z34)</f>
        <v>7.5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>
        <v>20</v>
      </c>
      <c r="P40" s="148">
        <f>INDEX(AF4:AF34,O40,1)</f>
        <v>0.8229166666666666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9</v>
      </c>
      <c r="P41" s="148">
        <f>INDEX(AF4:AF34,O41,1)</f>
        <v>0.7715277777777777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5</v>
      </c>
      <c r="P42" s="228">
        <f>INDEX(AF4:AF34,O42,1)</f>
        <v>0.6576388888888889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0.5</v>
      </c>
      <c r="F5" s="188">
        <v>0</v>
      </c>
      <c r="G5" s="188">
        <v>0.5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0.5</v>
      </c>
      <c r="P5" s="188">
        <v>2</v>
      </c>
      <c r="Q5" s="188">
        <v>2</v>
      </c>
      <c r="R5" s="188">
        <v>1.5</v>
      </c>
      <c r="S5" s="188">
        <v>0.5</v>
      </c>
      <c r="T5" s="188">
        <v>0</v>
      </c>
      <c r="U5" s="188">
        <v>2.5</v>
      </c>
      <c r="V5" s="188">
        <v>0.5</v>
      </c>
      <c r="W5" s="188">
        <v>0.5</v>
      </c>
      <c r="X5" s="188">
        <v>0</v>
      </c>
      <c r="Y5" s="188">
        <v>0</v>
      </c>
      <c r="Z5" s="189">
        <f t="shared" si="0"/>
        <v>11</v>
      </c>
      <c r="AA5" s="190">
        <v>2</v>
      </c>
      <c r="AB5" s="186">
        <v>2.5</v>
      </c>
      <c r="AC5" s="144">
        <v>0.84375</v>
      </c>
      <c r="AD5" s="57"/>
      <c r="AE5" s="186">
        <v>1</v>
      </c>
      <c r="AF5" s="146">
        <v>0.8027777777777777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1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</v>
      </c>
      <c r="AA10" s="190">
        <v>7</v>
      </c>
      <c r="AB10" s="186">
        <v>1</v>
      </c>
      <c r="AC10" s="144">
        <v>0.6694444444444444</v>
      </c>
      <c r="AD10" s="57"/>
      <c r="AE10" s="186">
        <v>0.5</v>
      </c>
      <c r="AF10" s="146">
        <v>0.6458333333333334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0.5</v>
      </c>
      <c r="Q17" s="188">
        <v>1</v>
      </c>
      <c r="R17" s="188">
        <v>0.5</v>
      </c>
      <c r="S17" s="188">
        <v>0.5</v>
      </c>
      <c r="T17" s="188">
        <v>0.5</v>
      </c>
      <c r="U17" s="188">
        <v>0</v>
      </c>
      <c r="V17" s="188">
        <v>0</v>
      </c>
      <c r="W17" s="188">
        <v>0</v>
      </c>
      <c r="X17" s="188">
        <v>1</v>
      </c>
      <c r="Y17" s="188">
        <v>0.5</v>
      </c>
      <c r="Z17" s="189">
        <f t="shared" si="0"/>
        <v>4.5</v>
      </c>
      <c r="AA17" s="190">
        <v>14</v>
      </c>
      <c r="AB17" s="186">
        <v>1.5</v>
      </c>
      <c r="AC17" s="144">
        <v>0.6666666666666666</v>
      </c>
      <c r="AD17" s="57"/>
      <c r="AE17" s="186">
        <v>0.5</v>
      </c>
      <c r="AF17" s="146">
        <v>0.9881944444444444</v>
      </c>
    </row>
    <row r="18" spans="1:32" ht="13.5" customHeight="1">
      <c r="A18" s="68">
        <v>15</v>
      </c>
      <c r="B18" s="186">
        <v>2.5</v>
      </c>
      <c r="C18" s="188">
        <v>2</v>
      </c>
      <c r="D18" s="188">
        <v>1.5</v>
      </c>
      <c r="E18" s="188">
        <v>1.5</v>
      </c>
      <c r="F18" s="188">
        <v>2.5</v>
      </c>
      <c r="G18" s="188">
        <v>2.5</v>
      </c>
      <c r="H18" s="188">
        <v>2</v>
      </c>
      <c r="I18" s="188">
        <v>0.5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15.5</v>
      </c>
      <c r="AA18" s="190">
        <v>15</v>
      </c>
      <c r="AB18" s="186">
        <v>3</v>
      </c>
      <c r="AC18" s="144">
        <v>0.2722222222222222</v>
      </c>
      <c r="AD18" s="57"/>
      <c r="AE18" s="186">
        <v>1</v>
      </c>
      <c r="AF18" s="146">
        <v>0.2513888888888889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0.5</v>
      </c>
      <c r="K24" s="183">
        <v>0.5</v>
      </c>
      <c r="L24" s="183">
        <v>0.5</v>
      </c>
      <c r="M24" s="183">
        <v>0.5</v>
      </c>
      <c r="N24" s="183">
        <v>0.5</v>
      </c>
      <c r="O24" s="183">
        <v>1</v>
      </c>
      <c r="P24" s="183">
        <v>4</v>
      </c>
      <c r="Q24" s="183">
        <v>3.5</v>
      </c>
      <c r="R24" s="183">
        <v>2</v>
      </c>
      <c r="S24" s="183">
        <v>1</v>
      </c>
      <c r="T24" s="183">
        <v>0.5</v>
      </c>
      <c r="U24" s="183">
        <v>0.5</v>
      </c>
      <c r="V24" s="183">
        <v>0</v>
      </c>
      <c r="W24" s="183">
        <v>1</v>
      </c>
      <c r="X24" s="183">
        <v>0.5</v>
      </c>
      <c r="Y24" s="183">
        <v>0</v>
      </c>
      <c r="Z24" s="184">
        <f t="shared" si="0"/>
        <v>16.5</v>
      </c>
      <c r="AA24" s="185">
        <v>21</v>
      </c>
      <c r="AB24" s="182">
        <v>4.5</v>
      </c>
      <c r="AC24" s="143">
        <v>0.6263888888888889</v>
      </c>
      <c r="AD24" s="54"/>
      <c r="AE24" s="182">
        <v>2</v>
      </c>
      <c r="AF24" s="145">
        <v>0.5916666666666667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0.5</v>
      </c>
      <c r="V29" s="188">
        <v>0.5</v>
      </c>
      <c r="W29" s="188">
        <v>0</v>
      </c>
      <c r="X29" s="188">
        <v>0</v>
      </c>
      <c r="Y29" s="188">
        <v>1</v>
      </c>
      <c r="Z29" s="189">
        <f t="shared" si="0"/>
        <v>2</v>
      </c>
      <c r="AA29" s="190">
        <v>26</v>
      </c>
      <c r="AB29" s="186">
        <v>1</v>
      </c>
      <c r="AC29" s="144">
        <v>1</v>
      </c>
      <c r="AD29" s="57"/>
      <c r="AE29" s="186">
        <v>0.5</v>
      </c>
      <c r="AF29" s="146">
        <v>1</v>
      </c>
    </row>
    <row r="30" spans="1:32" ht="13.5" customHeight="1">
      <c r="A30" s="68">
        <v>27</v>
      </c>
      <c r="B30" s="186">
        <v>0</v>
      </c>
      <c r="C30" s="188">
        <v>0.5</v>
      </c>
      <c r="D30" s="188">
        <v>0</v>
      </c>
      <c r="E30" s="188">
        <v>0.5</v>
      </c>
      <c r="F30" s="188">
        <v>1</v>
      </c>
      <c r="G30" s="188">
        <v>2</v>
      </c>
      <c r="H30" s="188">
        <v>2.5</v>
      </c>
      <c r="I30" s="188">
        <v>4</v>
      </c>
      <c r="J30" s="188">
        <v>2.5</v>
      </c>
      <c r="K30" s="188">
        <v>2.5</v>
      </c>
      <c r="L30" s="188">
        <v>2.5</v>
      </c>
      <c r="M30" s="187">
        <v>4.5</v>
      </c>
      <c r="N30" s="188">
        <v>5.5</v>
      </c>
      <c r="O30" s="188">
        <v>3</v>
      </c>
      <c r="P30" s="188">
        <v>1.5</v>
      </c>
      <c r="Q30" s="188">
        <v>0.5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33</v>
      </c>
      <c r="AA30" s="190">
        <v>27</v>
      </c>
      <c r="AB30" s="186">
        <v>7</v>
      </c>
      <c r="AC30" s="144">
        <v>0.5375</v>
      </c>
      <c r="AD30" s="57"/>
      <c r="AE30" s="186">
        <v>2</v>
      </c>
      <c r="AF30" s="146">
        <v>0.5083333333333333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1</v>
      </c>
      <c r="V34" s="188">
        <v>1</v>
      </c>
      <c r="W34" s="188">
        <v>0</v>
      </c>
      <c r="X34" s="188">
        <v>0.5</v>
      </c>
      <c r="Y34" s="188">
        <v>0.5</v>
      </c>
      <c r="Z34" s="189">
        <f t="shared" si="0"/>
        <v>3</v>
      </c>
      <c r="AA34" s="190">
        <v>31</v>
      </c>
      <c r="AB34" s="186">
        <v>1.5</v>
      </c>
      <c r="AC34" s="144">
        <v>0.8666666666666667</v>
      </c>
      <c r="AD34" s="57"/>
      <c r="AE34" s="186">
        <v>0.5</v>
      </c>
      <c r="AF34" s="146">
        <v>0.9805555555555556</v>
      </c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2.5</v>
      </c>
      <c r="D35" s="192">
        <f t="shared" si="1"/>
        <v>1.5</v>
      </c>
      <c r="E35" s="192">
        <f t="shared" si="1"/>
        <v>2.5</v>
      </c>
      <c r="F35" s="192">
        <f t="shared" si="1"/>
        <v>3.5</v>
      </c>
      <c r="G35" s="192">
        <f t="shared" si="1"/>
        <v>5</v>
      </c>
      <c r="H35" s="192">
        <f t="shared" si="1"/>
        <v>4.5</v>
      </c>
      <c r="I35" s="192">
        <f t="shared" si="1"/>
        <v>4.5</v>
      </c>
      <c r="J35" s="192">
        <f t="shared" si="1"/>
        <v>3.5</v>
      </c>
      <c r="K35" s="192">
        <f t="shared" si="1"/>
        <v>3</v>
      </c>
      <c r="L35" s="192">
        <f aca="true" t="shared" si="2" ref="L35:Y35">IF(COUNT(L4:L34)=0,"   -",SUM(L4:L34))</f>
        <v>3</v>
      </c>
      <c r="M35" s="192">
        <f t="shared" si="2"/>
        <v>5</v>
      </c>
      <c r="N35" s="192">
        <f t="shared" si="2"/>
        <v>6</v>
      </c>
      <c r="O35" s="192">
        <f t="shared" si="2"/>
        <v>4.5</v>
      </c>
      <c r="P35" s="192">
        <f t="shared" si="2"/>
        <v>8</v>
      </c>
      <c r="Q35" s="192">
        <f t="shared" si="2"/>
        <v>8</v>
      </c>
      <c r="R35" s="192">
        <f t="shared" si="2"/>
        <v>4</v>
      </c>
      <c r="S35" s="192">
        <f t="shared" si="2"/>
        <v>2</v>
      </c>
      <c r="T35" s="192">
        <f t="shared" si="2"/>
        <v>1</v>
      </c>
      <c r="U35" s="192">
        <f t="shared" si="2"/>
        <v>4.5</v>
      </c>
      <c r="V35" s="192">
        <f t="shared" si="2"/>
        <v>2</v>
      </c>
      <c r="W35" s="192">
        <f t="shared" si="2"/>
        <v>1.5</v>
      </c>
      <c r="X35" s="192">
        <f t="shared" si="2"/>
        <v>2</v>
      </c>
      <c r="Y35" s="192">
        <f t="shared" si="2"/>
        <v>2</v>
      </c>
      <c r="Z35" s="191">
        <f>SUM(B4:Y34)</f>
        <v>86.5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7</v>
      </c>
      <c r="I39" s="119">
        <f>MATCH(H39,AB4:AB34,0)</f>
        <v>27</v>
      </c>
      <c r="J39" s="147">
        <f>INDEX(AC4:AC34,I39,1)</f>
        <v>0.5375</v>
      </c>
      <c r="K39" s="69"/>
      <c r="L39" s="69"/>
      <c r="M39" s="65"/>
      <c r="N39" s="66">
        <f>MAX(AE4:AE34)</f>
        <v>2</v>
      </c>
      <c r="O39" s="67">
        <v>27</v>
      </c>
      <c r="P39" s="148">
        <f>INDEX(AF4:AF34,O39,1)</f>
        <v>0.5083333333333333</v>
      </c>
      <c r="Q39" s="69"/>
      <c r="R39" s="69"/>
      <c r="S39" s="65"/>
      <c r="T39" s="66">
        <f>MAX(Z4:Z34)</f>
        <v>33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21</v>
      </c>
      <c r="P40" s="148">
        <f>INDEX(AF4:AF34,O40,1)</f>
        <v>0.5916666666666667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I42" s="235"/>
      <c r="J42" s="23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69"/>
      <c r="P43" s="238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69"/>
      <c r="P44" s="238"/>
      <c r="Q44" s="17"/>
      <c r="R44" s="17"/>
      <c r="S44" s="17"/>
      <c r="T44" s="45"/>
    </row>
    <row r="45" spans="5:20" ht="13.5" customHeight="1">
      <c r="E45" s="15"/>
      <c r="O45" s="236"/>
      <c r="P45" s="237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0</v>
      </c>
      <c r="G4" s="183">
        <v>0.5</v>
      </c>
      <c r="H4" s="183">
        <v>0.5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1.5</v>
      </c>
      <c r="AA4" s="185">
        <v>1</v>
      </c>
      <c r="AB4" s="182">
        <v>1</v>
      </c>
      <c r="AC4" s="143">
        <v>0.2555555555555556</v>
      </c>
      <c r="AD4" s="54">
        <v>1</v>
      </c>
      <c r="AE4" s="182">
        <v>0.5</v>
      </c>
      <c r="AF4" s="145">
        <v>0.2604166666666667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4</v>
      </c>
      <c r="U6" s="188">
        <v>0.5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4.5</v>
      </c>
      <c r="AA6" s="190">
        <v>3</v>
      </c>
      <c r="AB6" s="186">
        <v>4</v>
      </c>
      <c r="AC6" s="144">
        <v>0.8104166666666667</v>
      </c>
      <c r="AD6" s="57"/>
      <c r="AE6" s="186">
        <v>3</v>
      </c>
      <c r="AF6" s="146">
        <v>0.7756944444444445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0.5</v>
      </c>
      <c r="C10" s="188">
        <v>0</v>
      </c>
      <c r="D10" s="188">
        <v>0</v>
      </c>
      <c r="E10" s="188">
        <v>0</v>
      </c>
      <c r="F10" s="188">
        <v>0</v>
      </c>
      <c r="G10" s="188">
        <v>0.5</v>
      </c>
      <c r="H10" s="188">
        <v>2</v>
      </c>
      <c r="I10" s="188">
        <v>1</v>
      </c>
      <c r="J10" s="188">
        <v>2.5</v>
      </c>
      <c r="K10" s="188">
        <v>1</v>
      </c>
      <c r="L10" s="188">
        <v>1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8.5</v>
      </c>
      <c r="AA10" s="190">
        <v>7</v>
      </c>
      <c r="AB10" s="186">
        <v>3</v>
      </c>
      <c r="AC10" s="144">
        <v>0.3951388888888889</v>
      </c>
      <c r="AD10" s="57">
        <v>7</v>
      </c>
      <c r="AE10" s="186">
        <v>1</v>
      </c>
      <c r="AF10" s="146">
        <v>0.3673611111111111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0.5</v>
      </c>
      <c r="I11" s="188">
        <v>1</v>
      </c>
      <c r="J11" s="188">
        <v>1.5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0.5</v>
      </c>
      <c r="Y11" s="188">
        <v>0</v>
      </c>
      <c r="Z11" s="189">
        <f t="shared" si="0"/>
        <v>3.5</v>
      </c>
      <c r="AA11" s="190">
        <v>8</v>
      </c>
      <c r="AB11" s="186">
        <v>1.5</v>
      </c>
      <c r="AC11" s="144">
        <v>0.3840277777777778</v>
      </c>
      <c r="AD11" s="57">
        <v>8</v>
      </c>
      <c r="AE11" s="186">
        <v>0.5</v>
      </c>
      <c r="AF11" s="146">
        <v>0.9375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0.5</v>
      </c>
      <c r="K12" s="188">
        <v>0</v>
      </c>
      <c r="L12" s="188">
        <v>1.5</v>
      </c>
      <c r="M12" s="188">
        <v>0.5</v>
      </c>
      <c r="N12" s="188">
        <v>2.5</v>
      </c>
      <c r="O12" s="188">
        <v>1</v>
      </c>
      <c r="P12" s="188">
        <v>1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7</v>
      </c>
      <c r="AA12" s="190">
        <v>9</v>
      </c>
      <c r="AB12" s="186">
        <v>2.5</v>
      </c>
      <c r="AC12" s="144">
        <v>0.5583333333333333</v>
      </c>
      <c r="AD12" s="57"/>
      <c r="AE12" s="186">
        <v>1</v>
      </c>
      <c r="AF12" s="146">
        <v>0.5472222222222222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2</v>
      </c>
      <c r="M14" s="183">
        <v>2.5</v>
      </c>
      <c r="N14" s="183">
        <v>3</v>
      </c>
      <c r="O14" s="183">
        <v>3.5</v>
      </c>
      <c r="P14" s="183">
        <v>3</v>
      </c>
      <c r="Q14" s="183">
        <v>4</v>
      </c>
      <c r="R14" s="183">
        <v>6</v>
      </c>
      <c r="S14" s="183">
        <v>6</v>
      </c>
      <c r="T14" s="183">
        <v>4</v>
      </c>
      <c r="U14" s="183">
        <v>2.5</v>
      </c>
      <c r="V14" s="183">
        <v>1</v>
      </c>
      <c r="W14" s="183">
        <v>0</v>
      </c>
      <c r="X14" s="183">
        <v>0</v>
      </c>
      <c r="Y14" s="183">
        <v>0</v>
      </c>
      <c r="Z14" s="184">
        <f t="shared" si="0"/>
        <v>37.5</v>
      </c>
      <c r="AA14" s="185">
        <v>11</v>
      </c>
      <c r="AB14" s="182">
        <v>7</v>
      </c>
      <c r="AC14" s="143">
        <v>0.7458333333333332</v>
      </c>
      <c r="AD14" s="54">
        <v>11</v>
      </c>
      <c r="AE14" s="182">
        <v>2</v>
      </c>
      <c r="AF14" s="145">
        <v>0.7374999999999999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0.5</v>
      </c>
      <c r="V20" s="188">
        <v>2.5</v>
      </c>
      <c r="W20" s="188">
        <v>2.5</v>
      </c>
      <c r="X20" s="188">
        <v>4</v>
      </c>
      <c r="Y20" s="188">
        <v>2</v>
      </c>
      <c r="Z20" s="189">
        <f t="shared" si="0"/>
        <v>11.5</v>
      </c>
      <c r="AA20" s="190">
        <v>17</v>
      </c>
      <c r="AB20" s="186">
        <v>5.5</v>
      </c>
      <c r="AC20" s="144">
        <v>0.9506944444444444</v>
      </c>
      <c r="AD20" s="57">
        <v>17</v>
      </c>
      <c r="AE20" s="186">
        <v>2</v>
      </c>
      <c r="AF20" s="146">
        <v>0.9305555555555555</v>
      </c>
    </row>
    <row r="21" spans="1:32" ht="13.5" customHeight="1">
      <c r="A21" s="68">
        <v>18</v>
      </c>
      <c r="B21" s="186">
        <v>5</v>
      </c>
      <c r="C21" s="188">
        <v>4</v>
      </c>
      <c r="D21" s="188">
        <v>3</v>
      </c>
      <c r="E21" s="188">
        <v>2</v>
      </c>
      <c r="F21" s="188">
        <v>1.5</v>
      </c>
      <c r="G21" s="188">
        <v>2</v>
      </c>
      <c r="H21" s="188">
        <v>1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18.5</v>
      </c>
      <c r="AA21" s="190">
        <v>18</v>
      </c>
      <c r="AB21" s="186">
        <v>5.5</v>
      </c>
      <c r="AC21" s="144">
        <v>0.04583333333333334</v>
      </c>
      <c r="AD21" s="57"/>
      <c r="AE21" s="186">
        <v>1.5</v>
      </c>
      <c r="AF21" s="146">
        <v>0.14027777777777778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2.5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2.5</v>
      </c>
      <c r="AA22" s="190">
        <v>19</v>
      </c>
      <c r="AB22" s="186">
        <v>2.5</v>
      </c>
      <c r="AC22" s="144">
        <v>0.5590277777777778</v>
      </c>
      <c r="AD22" s="57"/>
      <c r="AE22" s="186">
        <v>2</v>
      </c>
      <c r="AF22" s="146">
        <v>0.5256944444444445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0.5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0.7152777777777778</v>
      </c>
      <c r="AD25" s="57"/>
      <c r="AE25" s="186">
        <v>0.5</v>
      </c>
      <c r="AF25" s="146">
        <v>0.6805555555555555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0.5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0.5</v>
      </c>
      <c r="AA30" s="190">
        <v>27</v>
      </c>
      <c r="AB30" s="186">
        <v>0.5</v>
      </c>
      <c r="AC30" s="144">
        <v>0.17708333333333334</v>
      </c>
      <c r="AD30" s="57"/>
      <c r="AE30" s="186">
        <v>0.5</v>
      </c>
      <c r="AF30" s="146">
        <v>0.1423611111111111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4.5</v>
      </c>
      <c r="T32" s="188">
        <v>1.5</v>
      </c>
      <c r="U32" s="188">
        <v>3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9</v>
      </c>
      <c r="AA32" s="190">
        <v>29</v>
      </c>
      <c r="AB32" s="186">
        <v>6</v>
      </c>
      <c r="AC32" s="144">
        <v>0.7784722222222222</v>
      </c>
      <c r="AD32" s="57"/>
      <c r="AE32" s="186">
        <v>3</v>
      </c>
      <c r="AF32" s="146">
        <v>0.7458333333333332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5.5</v>
      </c>
      <c r="C35" s="192">
        <f t="shared" si="1"/>
        <v>4</v>
      </c>
      <c r="D35" s="192">
        <f t="shared" si="1"/>
        <v>3</v>
      </c>
      <c r="E35" s="192">
        <f t="shared" si="1"/>
        <v>3</v>
      </c>
      <c r="F35" s="192">
        <f t="shared" si="1"/>
        <v>1.5</v>
      </c>
      <c r="G35" s="192">
        <f t="shared" si="1"/>
        <v>3</v>
      </c>
      <c r="H35" s="192">
        <f t="shared" si="1"/>
        <v>4</v>
      </c>
      <c r="I35" s="192">
        <f t="shared" si="1"/>
        <v>2</v>
      </c>
      <c r="J35" s="192">
        <f t="shared" si="1"/>
        <v>4.5</v>
      </c>
      <c r="K35" s="192">
        <f t="shared" si="1"/>
        <v>1</v>
      </c>
      <c r="L35" s="192">
        <f aca="true" t="shared" si="2" ref="L35:Y35">IF(COUNT(L4:L34)=0,"   -",SUM(L4:L34))</f>
        <v>4.5</v>
      </c>
      <c r="M35" s="192">
        <f t="shared" si="2"/>
        <v>3</v>
      </c>
      <c r="N35" s="192">
        <f t="shared" si="2"/>
        <v>8</v>
      </c>
      <c r="O35" s="192">
        <f t="shared" si="2"/>
        <v>4.5</v>
      </c>
      <c r="P35" s="192">
        <f t="shared" si="2"/>
        <v>4</v>
      </c>
      <c r="Q35" s="192">
        <f t="shared" si="2"/>
        <v>4</v>
      </c>
      <c r="R35" s="192">
        <f t="shared" si="2"/>
        <v>6.5</v>
      </c>
      <c r="S35" s="192">
        <f t="shared" si="2"/>
        <v>10.5</v>
      </c>
      <c r="T35" s="192">
        <f t="shared" si="2"/>
        <v>9.5</v>
      </c>
      <c r="U35" s="192">
        <f t="shared" si="2"/>
        <v>6.5</v>
      </c>
      <c r="V35" s="192">
        <f t="shared" si="2"/>
        <v>3.5</v>
      </c>
      <c r="W35" s="192">
        <f t="shared" si="2"/>
        <v>2.5</v>
      </c>
      <c r="X35" s="192">
        <f t="shared" si="2"/>
        <v>4.5</v>
      </c>
      <c r="Y35" s="192">
        <f t="shared" si="2"/>
        <v>2</v>
      </c>
      <c r="Z35" s="191">
        <f>SUM(B4:Y34)</f>
        <v>105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7</v>
      </c>
      <c r="I39" s="119">
        <f>MATCH(H39,AB4:AB34,0)</f>
        <v>11</v>
      </c>
      <c r="J39" s="147">
        <f>INDEX(AC4:AC34,I39,1)</f>
        <v>0.7458333333333332</v>
      </c>
      <c r="K39" s="69"/>
      <c r="L39" s="69"/>
      <c r="M39" s="65"/>
      <c r="N39" s="66">
        <f>MAX(AE4:AE34)</f>
        <v>3</v>
      </c>
      <c r="O39" s="67">
        <v>29</v>
      </c>
      <c r="P39" s="148">
        <f>INDEX(AF4:AF34,O39,1)</f>
        <v>0.7458333333333332</v>
      </c>
      <c r="Q39" s="69"/>
      <c r="R39" s="69"/>
      <c r="S39" s="65"/>
      <c r="T39" s="66">
        <f>MAX(Z4:Z34)</f>
        <v>37.5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3</v>
      </c>
      <c r="P40" s="148">
        <f>INDEX(AF4:AF34,O40,1)</f>
        <v>0.7756944444444445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2</v>
      </c>
      <c r="Q4" s="183">
        <v>3.5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5.5</v>
      </c>
      <c r="AA4" s="185">
        <v>1</v>
      </c>
      <c r="AB4" s="182">
        <v>5</v>
      </c>
      <c r="AC4" s="143">
        <v>0.65</v>
      </c>
      <c r="AD4" s="54"/>
      <c r="AE4" s="182">
        <v>2</v>
      </c>
      <c r="AF4" s="145">
        <v>0.642361111111111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0.5</v>
      </c>
      <c r="G13" s="188">
        <v>0</v>
      </c>
      <c r="H13" s="188">
        <v>1</v>
      </c>
      <c r="I13" s="188">
        <v>0.5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2.5</v>
      </c>
      <c r="AA13" s="190">
        <v>10</v>
      </c>
      <c r="AB13" s="186">
        <v>1</v>
      </c>
      <c r="AC13" s="144">
        <v>0.30624999999999997</v>
      </c>
      <c r="AD13" s="57"/>
      <c r="AE13" s="186">
        <v>0.5</v>
      </c>
      <c r="AF13" s="146">
        <v>0.7722222222222223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1.5</v>
      </c>
      <c r="F16" s="188">
        <v>1.5</v>
      </c>
      <c r="G16" s="188">
        <v>0</v>
      </c>
      <c r="H16" s="188">
        <v>0</v>
      </c>
      <c r="I16" s="188">
        <v>1.5</v>
      </c>
      <c r="J16" s="188">
        <v>4.5</v>
      </c>
      <c r="K16" s="188">
        <v>7</v>
      </c>
      <c r="L16" s="188">
        <v>9</v>
      </c>
      <c r="M16" s="188">
        <v>5</v>
      </c>
      <c r="N16" s="188">
        <v>4.5</v>
      </c>
      <c r="O16" s="188">
        <v>5</v>
      </c>
      <c r="P16" s="188">
        <v>4</v>
      </c>
      <c r="Q16" s="188">
        <v>1</v>
      </c>
      <c r="R16" s="188">
        <v>3</v>
      </c>
      <c r="S16" s="188">
        <v>3</v>
      </c>
      <c r="T16" s="188">
        <v>2.5</v>
      </c>
      <c r="U16" s="188">
        <v>3.5</v>
      </c>
      <c r="V16" s="188">
        <v>3</v>
      </c>
      <c r="W16" s="188">
        <v>1.5</v>
      </c>
      <c r="X16" s="188">
        <v>1</v>
      </c>
      <c r="Y16" s="188">
        <v>0.5</v>
      </c>
      <c r="Z16" s="189">
        <f t="shared" si="0"/>
        <v>62.5</v>
      </c>
      <c r="AA16" s="190">
        <v>13</v>
      </c>
      <c r="AB16" s="186">
        <v>10.5</v>
      </c>
      <c r="AC16" s="144">
        <v>0.4680555555555555</v>
      </c>
      <c r="AD16" s="57">
        <v>13</v>
      </c>
      <c r="AE16" s="186">
        <v>2</v>
      </c>
      <c r="AF16" s="146">
        <v>0.47291666666666665</v>
      </c>
    </row>
    <row r="17" spans="1:32" ht="13.5" customHeight="1">
      <c r="A17" s="68">
        <v>14</v>
      </c>
      <c r="B17" s="186">
        <v>0</v>
      </c>
      <c r="C17" s="188">
        <v>0.5</v>
      </c>
      <c r="D17" s="188">
        <v>0.5</v>
      </c>
      <c r="E17" s="188">
        <v>0.5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0.13749999999999998</v>
      </c>
      <c r="AD17" s="57"/>
      <c r="AE17" s="186">
        <v>0.5</v>
      </c>
      <c r="AF17" s="146">
        <v>0.19027777777777777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0.5</v>
      </c>
      <c r="I28" s="188">
        <v>0.5</v>
      </c>
      <c r="J28" s="188">
        <v>0</v>
      </c>
      <c r="K28" s="188">
        <v>0.5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1.5</v>
      </c>
      <c r="AA28" s="190">
        <v>25</v>
      </c>
      <c r="AB28" s="186">
        <v>1</v>
      </c>
      <c r="AC28" s="144">
        <v>0.32569444444444445</v>
      </c>
      <c r="AD28" s="57"/>
      <c r="AE28" s="186">
        <v>0.5</v>
      </c>
      <c r="AF28" s="146">
        <v>0.39305555555555555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1</v>
      </c>
      <c r="M29" s="188">
        <v>1.5</v>
      </c>
      <c r="N29" s="188">
        <v>0.5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3</v>
      </c>
      <c r="AA29" s="190">
        <v>26</v>
      </c>
      <c r="AB29" s="186">
        <v>1.5</v>
      </c>
      <c r="AC29" s="144">
        <v>0.5048611111111111</v>
      </c>
      <c r="AD29" s="57"/>
      <c r="AE29" s="186">
        <v>0.5</v>
      </c>
      <c r="AF29" s="146">
        <v>0.5284722222222222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0.5</v>
      </c>
      <c r="J30" s="188">
        <v>0</v>
      </c>
      <c r="K30" s="188">
        <v>0.5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</v>
      </c>
      <c r="AA30" s="190">
        <v>27</v>
      </c>
      <c r="AB30" s="186">
        <v>0.5</v>
      </c>
      <c r="AC30" s="144">
        <v>0.4215277777777778</v>
      </c>
      <c r="AD30" s="57"/>
      <c r="AE30" s="186">
        <v>0.5</v>
      </c>
      <c r="AF30" s="146">
        <v>0.38680555555555557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0.5</v>
      </c>
      <c r="D35" s="192">
        <f t="shared" si="1"/>
        <v>0.5</v>
      </c>
      <c r="E35" s="192">
        <f t="shared" si="1"/>
        <v>2</v>
      </c>
      <c r="F35" s="192">
        <f t="shared" si="1"/>
        <v>2.5</v>
      </c>
      <c r="G35" s="192">
        <f t="shared" si="1"/>
        <v>0</v>
      </c>
      <c r="H35" s="192">
        <f t="shared" si="1"/>
        <v>1.5</v>
      </c>
      <c r="I35" s="192">
        <f t="shared" si="1"/>
        <v>3</v>
      </c>
      <c r="J35" s="192">
        <f t="shared" si="1"/>
        <v>4.5</v>
      </c>
      <c r="K35" s="192">
        <f t="shared" si="1"/>
        <v>8</v>
      </c>
      <c r="L35" s="192">
        <f aca="true" t="shared" si="2" ref="L35:Y35">IF(COUNT(L4:L34)=0,"   -",SUM(L4:L34))</f>
        <v>10</v>
      </c>
      <c r="M35" s="192">
        <f t="shared" si="2"/>
        <v>6.5</v>
      </c>
      <c r="N35" s="192">
        <f t="shared" si="2"/>
        <v>5</v>
      </c>
      <c r="O35" s="192">
        <f t="shared" si="2"/>
        <v>5</v>
      </c>
      <c r="P35" s="192">
        <f t="shared" si="2"/>
        <v>6</v>
      </c>
      <c r="Q35" s="192">
        <f t="shared" si="2"/>
        <v>4.5</v>
      </c>
      <c r="R35" s="192">
        <f t="shared" si="2"/>
        <v>3</v>
      </c>
      <c r="S35" s="192">
        <f t="shared" si="2"/>
        <v>3</v>
      </c>
      <c r="T35" s="192">
        <f t="shared" si="2"/>
        <v>3</v>
      </c>
      <c r="U35" s="192">
        <f t="shared" si="2"/>
        <v>3.5</v>
      </c>
      <c r="V35" s="192">
        <f t="shared" si="2"/>
        <v>3</v>
      </c>
      <c r="W35" s="192">
        <f t="shared" si="2"/>
        <v>1.5</v>
      </c>
      <c r="X35" s="192">
        <f t="shared" si="2"/>
        <v>1</v>
      </c>
      <c r="Y35" s="192">
        <f t="shared" si="2"/>
        <v>0.5</v>
      </c>
      <c r="Z35" s="191">
        <f>SUM(B4:Y34)</f>
        <v>78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10.5</v>
      </c>
      <c r="I39" s="119">
        <f>MATCH(H39,AB4:AB34,0)</f>
        <v>13</v>
      </c>
      <c r="J39" s="147">
        <f>INDEX(AC4:AC34,I39,1)</f>
        <v>0.4680555555555555</v>
      </c>
      <c r="K39" s="69"/>
      <c r="L39" s="69"/>
      <c r="M39" s="65"/>
      <c r="N39" s="66">
        <f>MAX(AE4:AE34)</f>
        <v>2</v>
      </c>
      <c r="O39" s="67">
        <v>13</v>
      </c>
      <c r="P39" s="148">
        <f>INDEX(AF4:AF34,O39,1)</f>
        <v>0.47291666666666665</v>
      </c>
      <c r="Q39" s="69"/>
      <c r="R39" s="69"/>
      <c r="S39" s="65"/>
      <c r="T39" s="66">
        <f>MAX(Z4:Z34)</f>
        <v>62.5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</v>
      </c>
      <c r="P40" s="148">
        <f>INDEX(AF4:AF34,O40,1)</f>
        <v>0.642361111111111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16.5</v>
      </c>
      <c r="H5" s="188">
        <v>9.5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26</v>
      </c>
      <c r="AA5" s="190">
        <v>2</v>
      </c>
      <c r="AB5" s="186">
        <v>25.5</v>
      </c>
      <c r="AC5" s="144">
        <v>0.2673611111111111</v>
      </c>
      <c r="AD5" s="57"/>
      <c r="AE5" s="186">
        <v>13</v>
      </c>
      <c r="AF5" s="146">
        <v>0.2340277777777778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0.8069444444444445</v>
      </c>
      <c r="AD13" s="57"/>
      <c r="AE13" s="186">
        <v>0.5</v>
      </c>
      <c r="AF13" s="146">
        <v>0.7722222222222223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3.5</v>
      </c>
      <c r="R19" s="188">
        <v>0.5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4</v>
      </c>
      <c r="AA19" s="190">
        <v>16</v>
      </c>
      <c r="AB19" s="186">
        <v>4</v>
      </c>
      <c r="AC19" s="144">
        <v>0.69375</v>
      </c>
      <c r="AD19" s="57"/>
      <c r="AE19" s="186">
        <v>3.5</v>
      </c>
      <c r="AF19" s="146">
        <v>0.6590277777777778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1.5</v>
      </c>
      <c r="E22" s="188">
        <v>2</v>
      </c>
      <c r="F22" s="188">
        <v>2.5</v>
      </c>
      <c r="G22" s="188">
        <v>3</v>
      </c>
      <c r="H22" s="188">
        <v>0.5</v>
      </c>
      <c r="I22" s="188">
        <v>1</v>
      </c>
      <c r="J22" s="188">
        <v>0.5</v>
      </c>
      <c r="K22" s="188">
        <v>0.5</v>
      </c>
      <c r="L22" s="188">
        <v>0</v>
      </c>
      <c r="M22" s="188">
        <v>0.5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12</v>
      </c>
      <c r="AA22" s="190">
        <v>19</v>
      </c>
      <c r="AB22" s="186">
        <v>3.5</v>
      </c>
      <c r="AC22" s="144">
        <v>0.2388888888888889</v>
      </c>
      <c r="AD22" s="57">
        <v>19</v>
      </c>
      <c r="AE22" s="186">
        <v>1</v>
      </c>
      <c r="AF22" s="146">
        <v>0.23680555555555557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0.5</v>
      </c>
      <c r="J24" s="183">
        <v>1</v>
      </c>
      <c r="K24" s="183">
        <v>6</v>
      </c>
      <c r="L24" s="183">
        <v>5</v>
      </c>
      <c r="M24" s="183">
        <v>1</v>
      </c>
      <c r="N24" s="183">
        <v>4</v>
      </c>
      <c r="O24" s="183">
        <v>6.5</v>
      </c>
      <c r="P24" s="183">
        <v>6.5</v>
      </c>
      <c r="Q24" s="183">
        <v>7</v>
      </c>
      <c r="R24" s="183">
        <v>6</v>
      </c>
      <c r="S24" s="183">
        <v>1</v>
      </c>
      <c r="T24" s="183">
        <v>0.5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45</v>
      </c>
      <c r="AA24" s="185">
        <v>21</v>
      </c>
      <c r="AB24" s="182">
        <v>10</v>
      </c>
      <c r="AC24" s="143">
        <v>0.45069444444444445</v>
      </c>
      <c r="AD24" s="54">
        <v>21</v>
      </c>
      <c r="AE24" s="182">
        <v>5</v>
      </c>
      <c r="AF24" s="145">
        <v>0.4201388888888889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1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0.34791666666666665</v>
      </c>
      <c r="AD28" s="57"/>
      <c r="AE28" s="186">
        <v>0.5</v>
      </c>
      <c r="AF28" s="146">
        <v>0.3347222222222222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1</v>
      </c>
      <c r="I31" s="188">
        <v>1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</v>
      </c>
      <c r="AA31" s="190">
        <v>28</v>
      </c>
      <c r="AB31" s="186">
        <v>2</v>
      </c>
      <c r="AC31" s="144">
        <v>0.32430555555555557</v>
      </c>
      <c r="AD31" s="57">
        <v>28</v>
      </c>
      <c r="AE31" s="186">
        <v>1</v>
      </c>
      <c r="AF31" s="146">
        <v>0.29791666666666666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</v>
      </c>
      <c r="D35" s="192">
        <f t="shared" si="1"/>
        <v>1.5</v>
      </c>
      <c r="E35" s="192">
        <f t="shared" si="1"/>
        <v>2</v>
      </c>
      <c r="F35" s="192">
        <f t="shared" si="1"/>
        <v>2.5</v>
      </c>
      <c r="G35" s="192">
        <f t="shared" si="1"/>
        <v>19.5</v>
      </c>
      <c r="H35" s="192">
        <f t="shared" si="1"/>
        <v>11</v>
      </c>
      <c r="I35" s="192">
        <f t="shared" si="1"/>
        <v>3.5</v>
      </c>
      <c r="J35" s="192">
        <f t="shared" si="1"/>
        <v>1.5</v>
      </c>
      <c r="K35" s="192">
        <f t="shared" si="1"/>
        <v>6.5</v>
      </c>
      <c r="L35" s="192">
        <f aca="true" t="shared" si="2" ref="L35:Y35">IF(COUNT(L4:L34)=0,"   -",SUM(L4:L34))</f>
        <v>5</v>
      </c>
      <c r="M35" s="192">
        <f t="shared" si="2"/>
        <v>1.5</v>
      </c>
      <c r="N35" s="192">
        <f t="shared" si="2"/>
        <v>4</v>
      </c>
      <c r="O35" s="192">
        <f t="shared" si="2"/>
        <v>6.5</v>
      </c>
      <c r="P35" s="192">
        <f t="shared" si="2"/>
        <v>6.5</v>
      </c>
      <c r="Q35" s="192">
        <f t="shared" si="2"/>
        <v>10.5</v>
      </c>
      <c r="R35" s="192">
        <f t="shared" si="2"/>
        <v>6.5</v>
      </c>
      <c r="S35" s="192">
        <f t="shared" si="2"/>
        <v>1</v>
      </c>
      <c r="T35" s="192">
        <f t="shared" si="2"/>
        <v>1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90.5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25.5</v>
      </c>
      <c r="I39" s="119">
        <f>MATCH(H39,AB4:AB34,0)</f>
        <v>2</v>
      </c>
      <c r="J39" s="147">
        <f>INDEX(AC4:AC34,I39,1)</f>
        <v>0.2673611111111111</v>
      </c>
      <c r="K39" s="69"/>
      <c r="L39" s="69"/>
      <c r="M39" s="65"/>
      <c r="N39" s="66">
        <f>MAX(AE4:AE34)</f>
        <v>13</v>
      </c>
      <c r="O39" s="67">
        <f>MATCH(N39,AE4:AE34,0)</f>
        <v>2</v>
      </c>
      <c r="P39" s="148">
        <f>INDEX(AF4:AF34,O39,1)</f>
        <v>0.2340277777777778</v>
      </c>
      <c r="Q39" s="69"/>
      <c r="R39" s="69"/>
      <c r="S39" s="65"/>
      <c r="T39" s="66">
        <f>MAX(Z4:Z34)</f>
        <v>45</v>
      </c>
      <c r="U39" s="75">
        <f>MATCH(T39,Z4:Z34,0)</f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2</v>
      </c>
      <c r="H4" s="183">
        <v>3</v>
      </c>
      <c r="I4" s="183">
        <v>2</v>
      </c>
      <c r="J4" s="183">
        <v>0.5</v>
      </c>
      <c r="K4" s="183">
        <v>0</v>
      </c>
      <c r="L4" s="183">
        <v>0</v>
      </c>
      <c r="M4" s="183">
        <v>0</v>
      </c>
      <c r="N4" s="183">
        <v>1.5</v>
      </c>
      <c r="O4" s="183">
        <v>1</v>
      </c>
      <c r="P4" s="183">
        <v>0.5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10.5</v>
      </c>
      <c r="AA4" s="185">
        <v>1</v>
      </c>
      <c r="AB4" s="182">
        <v>4.5</v>
      </c>
      <c r="AC4" s="143">
        <v>0.31527777777777777</v>
      </c>
      <c r="AD4" s="54">
        <v>1</v>
      </c>
      <c r="AE4" s="182">
        <v>1.5</v>
      </c>
      <c r="AF4" s="145">
        <v>0.3013888888888889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0.5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0.225</v>
      </c>
      <c r="AD5" s="57">
        <v>2</v>
      </c>
      <c r="AE5" s="186">
        <v>0.5</v>
      </c>
      <c r="AF5" s="146">
        <v>0.19027777777777777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0.5</v>
      </c>
      <c r="G6" s="188">
        <v>1.5</v>
      </c>
      <c r="H6" s="188">
        <v>5.5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7.5</v>
      </c>
      <c r="AA6" s="190">
        <v>3</v>
      </c>
      <c r="AB6" s="186">
        <v>5.5</v>
      </c>
      <c r="AC6" s="144">
        <v>0.29375</v>
      </c>
      <c r="AD6" s="57">
        <v>3</v>
      </c>
      <c r="AE6" s="186">
        <v>2.5</v>
      </c>
      <c r="AF6" s="146">
        <v>0.2826388888888889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0.5</v>
      </c>
      <c r="G7" s="188">
        <v>0</v>
      </c>
      <c r="H7" s="188">
        <v>1</v>
      </c>
      <c r="I7" s="188">
        <v>1</v>
      </c>
      <c r="J7" s="188">
        <v>0</v>
      </c>
      <c r="K7" s="188">
        <v>0</v>
      </c>
      <c r="L7" s="188">
        <v>0</v>
      </c>
      <c r="M7" s="188">
        <v>0.5</v>
      </c>
      <c r="N7" s="188">
        <v>0</v>
      </c>
      <c r="O7" s="188">
        <v>0</v>
      </c>
      <c r="P7" s="188">
        <v>0.5</v>
      </c>
      <c r="Q7" s="188">
        <v>0</v>
      </c>
      <c r="R7" s="188">
        <v>0</v>
      </c>
      <c r="S7" s="188">
        <v>0</v>
      </c>
      <c r="T7" s="188">
        <v>0</v>
      </c>
      <c r="U7" s="188">
        <v>1</v>
      </c>
      <c r="V7" s="188">
        <v>3</v>
      </c>
      <c r="W7" s="188">
        <v>3.5</v>
      </c>
      <c r="X7" s="188">
        <v>3.5</v>
      </c>
      <c r="Y7" s="188">
        <v>0.5</v>
      </c>
      <c r="Z7" s="189">
        <f t="shared" si="0"/>
        <v>15</v>
      </c>
      <c r="AA7" s="190">
        <v>4</v>
      </c>
      <c r="AB7" s="186">
        <v>4.5</v>
      </c>
      <c r="AC7" s="144">
        <v>0.9125</v>
      </c>
      <c r="AD7" s="57">
        <v>4</v>
      </c>
      <c r="AE7" s="186">
        <v>1</v>
      </c>
      <c r="AF7" s="146">
        <v>0.9451388888888889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0.5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9.5</v>
      </c>
      <c r="U8" s="188">
        <v>0.5</v>
      </c>
      <c r="V8" s="188">
        <v>0.5</v>
      </c>
      <c r="W8" s="188">
        <v>0</v>
      </c>
      <c r="X8" s="188">
        <v>0</v>
      </c>
      <c r="Y8" s="188">
        <v>0</v>
      </c>
      <c r="Z8" s="189">
        <f t="shared" si="0"/>
        <v>11</v>
      </c>
      <c r="AA8" s="190">
        <v>5</v>
      </c>
      <c r="AB8" s="186">
        <v>9.5</v>
      </c>
      <c r="AC8" s="144">
        <v>0.7986111111111112</v>
      </c>
      <c r="AD8" s="57">
        <v>5</v>
      </c>
      <c r="AE8" s="186">
        <v>6.5</v>
      </c>
      <c r="AF8" s="146">
        <v>0.7666666666666666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2.5</v>
      </c>
      <c r="Z20" s="189">
        <f t="shared" si="0"/>
        <v>2.5</v>
      </c>
      <c r="AA20" s="190">
        <v>17</v>
      </c>
      <c r="AB20" s="186">
        <v>2.5</v>
      </c>
      <c r="AC20" s="144">
        <v>1</v>
      </c>
      <c r="AD20" s="57">
        <v>17</v>
      </c>
      <c r="AE20" s="186">
        <v>1</v>
      </c>
      <c r="AF20" s="146">
        <v>0.9916666666666667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0.5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0.5</v>
      </c>
      <c r="AA21" s="190">
        <v>18</v>
      </c>
      <c r="AB21" s="186">
        <v>2.5</v>
      </c>
      <c r="AC21" s="144">
        <v>0.004861111111111111</v>
      </c>
      <c r="AD21" s="57"/>
      <c r="AE21" s="186">
        <v>0.5</v>
      </c>
      <c r="AF21" s="146">
        <v>0.09375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0.5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0.8729166666666667</v>
      </c>
      <c r="AD27" s="57">
        <v>24</v>
      </c>
      <c r="AE27" s="186">
        <v>0.5</v>
      </c>
      <c r="AF27" s="146">
        <v>0.8381944444444445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v>0</v>
      </c>
      <c r="U28" s="188">
        <v>1.5</v>
      </c>
      <c r="V28" s="188">
        <v>3</v>
      </c>
      <c r="W28" s="188">
        <v>2.5</v>
      </c>
      <c r="X28" s="188">
        <v>30</v>
      </c>
      <c r="Y28" s="188">
        <v>0.5</v>
      </c>
      <c r="Z28" s="189">
        <f t="shared" si="0"/>
        <v>38.5</v>
      </c>
      <c r="AA28" s="190">
        <v>25</v>
      </c>
      <c r="AB28" s="186">
        <v>30.5</v>
      </c>
      <c r="AC28" s="144">
        <v>0.9548611111111112</v>
      </c>
      <c r="AD28" s="57">
        <v>25</v>
      </c>
      <c r="AE28" s="186">
        <v>16</v>
      </c>
      <c r="AF28" s="146">
        <v>0.9451388888888889</v>
      </c>
    </row>
    <row r="29" spans="1:32" ht="13.5" customHeight="1">
      <c r="A29" s="68">
        <v>26</v>
      </c>
      <c r="B29" s="186">
        <v>2.5</v>
      </c>
      <c r="C29" s="188">
        <v>1.5</v>
      </c>
      <c r="D29" s="188">
        <v>0</v>
      </c>
      <c r="E29" s="188">
        <v>0.5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4.5</v>
      </c>
      <c r="AA29" s="190">
        <v>26</v>
      </c>
      <c r="AB29" s="186">
        <v>2.5</v>
      </c>
      <c r="AC29" s="144">
        <v>0.05347222222222222</v>
      </c>
      <c r="AD29" s="57"/>
      <c r="AE29" s="186">
        <v>1</v>
      </c>
      <c r="AF29" s="146">
        <v>0.08333333333333333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1.5</v>
      </c>
      <c r="D35" s="192">
        <f t="shared" si="1"/>
        <v>0.5</v>
      </c>
      <c r="E35" s="192">
        <f t="shared" si="1"/>
        <v>0.5</v>
      </c>
      <c r="F35" s="192">
        <f t="shared" si="1"/>
        <v>2</v>
      </c>
      <c r="G35" s="192">
        <f t="shared" si="1"/>
        <v>3.5</v>
      </c>
      <c r="H35" s="192">
        <f t="shared" si="1"/>
        <v>9.5</v>
      </c>
      <c r="I35" s="192">
        <f t="shared" si="1"/>
        <v>3</v>
      </c>
      <c r="J35" s="192">
        <f t="shared" si="1"/>
        <v>0.5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0.5</v>
      </c>
      <c r="N35" s="192">
        <f t="shared" si="2"/>
        <v>1.5</v>
      </c>
      <c r="O35" s="192">
        <f t="shared" si="2"/>
        <v>1</v>
      </c>
      <c r="P35" s="192">
        <f t="shared" si="2"/>
        <v>1</v>
      </c>
      <c r="Q35" s="192">
        <f t="shared" si="2"/>
        <v>0</v>
      </c>
      <c r="R35" s="192">
        <f t="shared" si="2"/>
        <v>0</v>
      </c>
      <c r="S35" s="192">
        <f t="shared" si="2"/>
        <v>1</v>
      </c>
      <c r="T35" s="192">
        <f t="shared" si="2"/>
        <v>9.5</v>
      </c>
      <c r="U35" s="192">
        <f t="shared" si="2"/>
        <v>3.5</v>
      </c>
      <c r="V35" s="192">
        <f t="shared" si="2"/>
        <v>6.5</v>
      </c>
      <c r="W35" s="192">
        <f t="shared" si="2"/>
        <v>6</v>
      </c>
      <c r="X35" s="192">
        <f t="shared" si="2"/>
        <v>33.5</v>
      </c>
      <c r="Y35" s="192">
        <f t="shared" si="2"/>
        <v>3.5</v>
      </c>
      <c r="Z35" s="191">
        <f>SUM(B4:Y34)</f>
        <v>91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30.5</v>
      </c>
      <c r="I39" s="119">
        <f>MATCH(H39,AB4:AB34,0)</f>
        <v>25</v>
      </c>
      <c r="J39" s="147">
        <f>INDEX(AC4:AC34,I39,1)</f>
        <v>0.9548611111111112</v>
      </c>
      <c r="K39" s="69"/>
      <c r="L39" s="69"/>
      <c r="M39" s="65"/>
      <c r="N39" s="66">
        <f>MAX(AE4:AE34)</f>
        <v>16</v>
      </c>
      <c r="O39" s="67">
        <f>MATCH(N39,AE4:AE34,0)</f>
        <v>25</v>
      </c>
      <c r="P39" s="148">
        <f>INDEX(AF4:AF34,O39,1)</f>
        <v>0.9451388888888889</v>
      </c>
      <c r="Q39" s="69"/>
      <c r="R39" s="69"/>
      <c r="S39" s="65"/>
      <c r="T39" s="66">
        <f>MAX(Z4:Z34)</f>
        <v>38.5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2.5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1</v>
      </c>
      <c r="Q4" s="183">
        <v>1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5</v>
      </c>
      <c r="AA4" s="185">
        <v>1</v>
      </c>
      <c r="AB4" s="182">
        <v>2.5</v>
      </c>
      <c r="AC4" s="143">
        <v>0.34791666666666665</v>
      </c>
      <c r="AD4" s="54"/>
      <c r="AE4" s="182">
        <v>2.5</v>
      </c>
      <c r="AF4" s="145">
        <v>0.31319444444444444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4.5</v>
      </c>
      <c r="D11" s="188">
        <v>7.5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12</v>
      </c>
      <c r="AA11" s="190">
        <v>8</v>
      </c>
      <c r="AB11" s="186">
        <v>11.5</v>
      </c>
      <c r="AC11" s="144">
        <v>0.11041666666666666</v>
      </c>
      <c r="AD11" s="57"/>
      <c r="AE11" s="186">
        <v>6.5</v>
      </c>
      <c r="AF11" s="146">
        <v>0.08888888888888889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0.5</v>
      </c>
      <c r="G15" s="188">
        <v>1.5</v>
      </c>
      <c r="H15" s="188">
        <v>2.5</v>
      </c>
      <c r="I15" s="188">
        <v>0</v>
      </c>
      <c r="J15" s="188">
        <v>0</v>
      </c>
      <c r="K15" s="188">
        <v>0</v>
      </c>
      <c r="L15" s="188">
        <v>0</v>
      </c>
      <c r="M15" s="188">
        <v>0.5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5</v>
      </c>
      <c r="AA15" s="190">
        <v>12</v>
      </c>
      <c r="AB15" s="186">
        <v>3.5</v>
      </c>
      <c r="AC15" s="144">
        <v>0.27291666666666664</v>
      </c>
      <c r="AD15" s="57">
        <v>12</v>
      </c>
      <c r="AE15" s="186">
        <v>1</v>
      </c>
      <c r="AF15" s="146">
        <v>0.2701388888888889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0.5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0.5</v>
      </c>
      <c r="X17" s="188">
        <v>1</v>
      </c>
      <c r="Y17" s="188">
        <v>0</v>
      </c>
      <c r="Z17" s="189">
        <f t="shared" si="0"/>
        <v>2</v>
      </c>
      <c r="AA17" s="190">
        <v>14</v>
      </c>
      <c r="AB17" s="186">
        <v>1</v>
      </c>
      <c r="AC17" s="144">
        <v>0.9652777777777778</v>
      </c>
      <c r="AD17" s="57">
        <v>14</v>
      </c>
      <c r="AE17" s="186">
        <v>0.5</v>
      </c>
      <c r="AF17" s="146">
        <v>0.9604166666666667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2.5</v>
      </c>
      <c r="I18" s="188">
        <v>3.5</v>
      </c>
      <c r="J18" s="188">
        <v>1</v>
      </c>
      <c r="K18" s="188">
        <v>0</v>
      </c>
      <c r="L18" s="188">
        <v>0.5</v>
      </c>
      <c r="M18" s="188">
        <v>0</v>
      </c>
      <c r="N18" s="188">
        <v>0</v>
      </c>
      <c r="O18" s="188">
        <v>0.5</v>
      </c>
      <c r="P18" s="188">
        <v>0</v>
      </c>
      <c r="Q18" s="188">
        <v>1</v>
      </c>
      <c r="R18" s="188">
        <v>0.5</v>
      </c>
      <c r="S18" s="188">
        <v>0.5</v>
      </c>
      <c r="T18" s="188">
        <v>0</v>
      </c>
      <c r="U18" s="188">
        <v>0</v>
      </c>
      <c r="V18" s="188">
        <v>0</v>
      </c>
      <c r="W18" s="188">
        <v>1</v>
      </c>
      <c r="X18" s="188">
        <v>0.5</v>
      </c>
      <c r="Y18" s="188">
        <v>0.5</v>
      </c>
      <c r="Z18" s="189">
        <f t="shared" si="0"/>
        <v>12</v>
      </c>
      <c r="AA18" s="190">
        <v>15</v>
      </c>
      <c r="AB18" s="186">
        <v>4</v>
      </c>
      <c r="AC18" s="144">
        <v>0.325</v>
      </c>
      <c r="AD18" s="57">
        <v>15</v>
      </c>
      <c r="AE18" s="186">
        <v>1</v>
      </c>
      <c r="AF18" s="146">
        <v>0.30972222222222223</v>
      </c>
    </row>
    <row r="19" spans="1:32" ht="13.5" customHeight="1">
      <c r="A19" s="68">
        <v>16</v>
      </c>
      <c r="B19" s="186">
        <v>0.5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1.5</v>
      </c>
      <c r="S19" s="188">
        <v>1</v>
      </c>
      <c r="T19" s="188">
        <v>0</v>
      </c>
      <c r="U19" s="188">
        <v>0</v>
      </c>
      <c r="V19" s="188">
        <v>0.5</v>
      </c>
      <c r="W19" s="188">
        <v>0</v>
      </c>
      <c r="X19" s="188">
        <v>0</v>
      </c>
      <c r="Y19" s="188">
        <v>0</v>
      </c>
      <c r="Z19" s="189">
        <f t="shared" si="0"/>
        <v>3.5</v>
      </c>
      <c r="AA19" s="190">
        <v>16</v>
      </c>
      <c r="AB19" s="186">
        <v>2</v>
      </c>
      <c r="AC19" s="144">
        <v>0.7381944444444444</v>
      </c>
      <c r="AD19" s="57"/>
      <c r="AE19" s="186">
        <v>0.5</v>
      </c>
      <c r="AF19" s="146">
        <v>0.8465277777777778</v>
      </c>
    </row>
    <row r="20" spans="1:32" ht="13.5" customHeight="1">
      <c r="A20" s="68">
        <v>17</v>
      </c>
      <c r="B20" s="186">
        <v>0</v>
      </c>
      <c r="C20" s="188">
        <v>1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>
        <v>0.1076388888888889</v>
      </c>
      <c r="AD20" s="57">
        <v>17</v>
      </c>
      <c r="AE20" s="186">
        <v>0.5</v>
      </c>
      <c r="AF20" s="146">
        <v>0.08402777777777777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0.5</v>
      </c>
      <c r="Q22" s="188">
        <v>6.5</v>
      </c>
      <c r="R22" s="188">
        <v>4.5</v>
      </c>
      <c r="S22" s="188">
        <v>1</v>
      </c>
      <c r="T22" s="188">
        <v>0</v>
      </c>
      <c r="U22" s="188">
        <v>1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13.5</v>
      </c>
      <c r="AA22" s="190">
        <v>19</v>
      </c>
      <c r="AB22" s="186">
        <v>9.5</v>
      </c>
      <c r="AC22" s="144">
        <v>0.6833333333333332</v>
      </c>
      <c r="AD22" s="57"/>
      <c r="AE22" s="186">
        <v>4</v>
      </c>
      <c r="AF22" s="146">
        <v>0.6722222222222222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0.5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0.8777777777777778</v>
      </c>
      <c r="AD25" s="57"/>
      <c r="AE25" s="186">
        <v>0.5</v>
      </c>
      <c r="AF25" s="146">
        <v>0.8430555555555556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0.5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0.3451388888888889</v>
      </c>
      <c r="AD33" s="57">
        <v>30</v>
      </c>
      <c r="AE33" s="186">
        <v>0.5</v>
      </c>
      <c r="AF33" s="146">
        <v>0.3104166666666667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0.5</v>
      </c>
      <c r="I34" s="188">
        <v>0</v>
      </c>
      <c r="J34" s="188">
        <v>0.5</v>
      </c>
      <c r="K34" s="188">
        <v>1</v>
      </c>
      <c r="L34" s="188">
        <v>1</v>
      </c>
      <c r="M34" s="188">
        <v>1.5</v>
      </c>
      <c r="N34" s="188">
        <v>0</v>
      </c>
      <c r="O34" s="188">
        <v>0.5</v>
      </c>
      <c r="P34" s="188">
        <v>0.5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5.5</v>
      </c>
      <c r="AA34" s="190">
        <v>31</v>
      </c>
      <c r="AB34" s="186">
        <v>1.5</v>
      </c>
      <c r="AC34" s="144">
        <v>0.5118055555555555</v>
      </c>
      <c r="AD34" s="57">
        <v>31</v>
      </c>
      <c r="AE34" s="186">
        <v>1</v>
      </c>
      <c r="AF34" s="146">
        <v>0.4770833333333333</v>
      </c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5.5</v>
      </c>
      <c r="D35" s="192">
        <f t="shared" si="1"/>
        <v>7.5</v>
      </c>
      <c r="E35" s="192">
        <f t="shared" si="1"/>
        <v>0</v>
      </c>
      <c r="F35" s="192">
        <f t="shared" si="1"/>
        <v>0.5</v>
      </c>
      <c r="G35" s="192">
        <f t="shared" si="1"/>
        <v>1.5</v>
      </c>
      <c r="H35" s="192">
        <f t="shared" si="1"/>
        <v>5.5</v>
      </c>
      <c r="I35" s="192">
        <f t="shared" si="1"/>
        <v>6.5</v>
      </c>
      <c r="J35" s="192">
        <f t="shared" si="1"/>
        <v>1.5</v>
      </c>
      <c r="K35" s="192">
        <f t="shared" si="1"/>
        <v>1</v>
      </c>
      <c r="L35" s="192">
        <f aca="true" t="shared" si="2" ref="L35:Y35">IF(COUNT(L4:L34)=0,"   -",SUM(L4:L34))</f>
        <v>2</v>
      </c>
      <c r="M35" s="192">
        <f t="shared" si="2"/>
        <v>2</v>
      </c>
      <c r="N35" s="192">
        <f t="shared" si="2"/>
        <v>0</v>
      </c>
      <c r="O35" s="192">
        <f t="shared" si="2"/>
        <v>1.5</v>
      </c>
      <c r="P35" s="192">
        <f t="shared" si="2"/>
        <v>2</v>
      </c>
      <c r="Q35" s="192">
        <f t="shared" si="2"/>
        <v>8.5</v>
      </c>
      <c r="R35" s="192">
        <f t="shared" si="2"/>
        <v>6.5</v>
      </c>
      <c r="S35" s="192">
        <f t="shared" si="2"/>
        <v>2.5</v>
      </c>
      <c r="T35" s="192">
        <f t="shared" si="2"/>
        <v>0</v>
      </c>
      <c r="U35" s="192">
        <f t="shared" si="2"/>
        <v>1</v>
      </c>
      <c r="V35" s="192">
        <f t="shared" si="2"/>
        <v>1</v>
      </c>
      <c r="W35" s="192">
        <f t="shared" si="2"/>
        <v>1.5</v>
      </c>
      <c r="X35" s="192">
        <f t="shared" si="2"/>
        <v>1.5</v>
      </c>
      <c r="Y35" s="192">
        <f t="shared" si="2"/>
        <v>0.5</v>
      </c>
      <c r="Z35" s="191">
        <f>SUM(B4:Y34)</f>
        <v>60.5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11.5</v>
      </c>
      <c r="I39" s="119">
        <f>MATCH(H39,AB4:AB34,0)</f>
        <v>8</v>
      </c>
      <c r="J39" s="147">
        <f>INDEX(AC4:AC34,I39,1)</f>
        <v>0.11041666666666666</v>
      </c>
      <c r="K39" s="69"/>
      <c r="L39" s="69"/>
      <c r="M39" s="65"/>
      <c r="N39" s="66">
        <f>MAX(AE4:AE34)</f>
        <v>6.5</v>
      </c>
      <c r="O39" s="67">
        <f>MATCH(N39,AE4:AE34,0)</f>
        <v>8</v>
      </c>
      <c r="P39" s="148">
        <f>INDEX(AF4:AF34,O39,1)</f>
        <v>0.08888888888888889</v>
      </c>
      <c r="Q39" s="69"/>
      <c r="R39" s="69"/>
      <c r="S39" s="65"/>
      <c r="T39" s="66">
        <f>MAX(Z4:Z34)</f>
        <v>13.5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2017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0.5</v>
      </c>
      <c r="Z4" s="184">
        <f aca="true" t="shared" si="0" ref="Z4:Z34">IF(COUNT(B4:Y4)=0,"     -",SUM(B4:Y4))</f>
        <v>0.5</v>
      </c>
      <c r="AA4" s="185">
        <v>1</v>
      </c>
      <c r="AB4" s="182">
        <v>0.5</v>
      </c>
      <c r="AC4" s="143">
        <v>1</v>
      </c>
      <c r="AD4" s="54">
        <v>1</v>
      </c>
      <c r="AE4" s="182">
        <v>0.5</v>
      </c>
      <c r="AF4" s="145">
        <v>0.9659722222222222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1</v>
      </c>
      <c r="K9" s="188">
        <v>1.5</v>
      </c>
      <c r="L9" s="188">
        <v>2.5</v>
      </c>
      <c r="M9" s="188">
        <v>0.5</v>
      </c>
      <c r="N9" s="188">
        <v>0.5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6</v>
      </c>
      <c r="AA9" s="190">
        <v>6</v>
      </c>
      <c r="AB9" s="186">
        <v>2.5</v>
      </c>
      <c r="AC9" s="144">
        <v>0.4590277777777778</v>
      </c>
      <c r="AD9" s="57">
        <v>6</v>
      </c>
      <c r="AE9" s="186">
        <v>1</v>
      </c>
      <c r="AF9" s="146">
        <v>0.4576388888888889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0.5</v>
      </c>
      <c r="T10" s="188">
        <v>0.5</v>
      </c>
      <c r="U10" s="188">
        <v>0</v>
      </c>
      <c r="V10" s="188">
        <v>0</v>
      </c>
      <c r="W10" s="188">
        <v>0</v>
      </c>
      <c r="X10" s="188">
        <v>1</v>
      </c>
      <c r="Y10" s="188">
        <v>0</v>
      </c>
      <c r="Z10" s="189">
        <f t="shared" si="0"/>
        <v>2</v>
      </c>
      <c r="AA10" s="190">
        <v>7</v>
      </c>
      <c r="AB10" s="186">
        <v>1</v>
      </c>
      <c r="AC10" s="144">
        <v>0.970138888888889</v>
      </c>
      <c r="AD10" s="57">
        <v>7</v>
      </c>
      <c r="AE10" s="186">
        <v>0.5</v>
      </c>
      <c r="AF10" s="146">
        <v>0.9444444444444445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5.5</v>
      </c>
      <c r="Z14" s="184">
        <f t="shared" si="0"/>
        <v>5.5</v>
      </c>
      <c r="AA14" s="185">
        <v>11</v>
      </c>
      <c r="AB14" s="182">
        <v>5.5</v>
      </c>
      <c r="AC14" s="143">
        <v>1</v>
      </c>
      <c r="AD14" s="54"/>
      <c r="AE14" s="182">
        <v>3</v>
      </c>
      <c r="AF14" s="145">
        <v>0.99375</v>
      </c>
    </row>
    <row r="15" spans="1:32" ht="13.5" customHeight="1">
      <c r="A15" s="68">
        <v>12</v>
      </c>
      <c r="B15" s="186">
        <v>9.5</v>
      </c>
      <c r="C15" s="188">
        <v>8</v>
      </c>
      <c r="D15" s="188">
        <v>2</v>
      </c>
      <c r="E15" s="188">
        <v>3.5</v>
      </c>
      <c r="F15" s="188">
        <v>0.5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0.5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24</v>
      </c>
      <c r="AA15" s="190">
        <v>12</v>
      </c>
      <c r="AB15" s="186">
        <v>12.5</v>
      </c>
      <c r="AC15" s="144">
        <v>0.059722222222222225</v>
      </c>
      <c r="AD15" s="57"/>
      <c r="AE15" s="186">
        <v>3.5</v>
      </c>
      <c r="AF15" s="146">
        <v>0.024999999999999998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4.5</v>
      </c>
      <c r="S16" s="188">
        <v>2.5</v>
      </c>
      <c r="T16" s="188">
        <v>0.5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7.5</v>
      </c>
      <c r="AA16" s="190">
        <v>13</v>
      </c>
      <c r="AB16" s="186">
        <v>7</v>
      </c>
      <c r="AC16" s="144">
        <v>0.7430555555555555</v>
      </c>
      <c r="AD16" s="57"/>
      <c r="AE16" s="186">
        <v>4.5</v>
      </c>
      <c r="AF16" s="146">
        <v>0.7083333333333334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0.5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0.4298611111111111</v>
      </c>
      <c r="AD17" s="57"/>
      <c r="AE17" s="186">
        <v>0.5</v>
      </c>
      <c r="AF17" s="146">
        <v>0.3951388888888889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0.5</v>
      </c>
      <c r="I20" s="188">
        <v>3.5</v>
      </c>
      <c r="J20" s="188">
        <v>0.5</v>
      </c>
      <c r="K20" s="188">
        <v>4.5</v>
      </c>
      <c r="L20" s="188">
        <v>0</v>
      </c>
      <c r="M20" s="188">
        <v>0</v>
      </c>
      <c r="N20" s="188">
        <v>2</v>
      </c>
      <c r="O20" s="188">
        <v>2.5</v>
      </c>
      <c r="P20" s="188">
        <v>2.5</v>
      </c>
      <c r="Q20" s="188">
        <v>3.5</v>
      </c>
      <c r="R20" s="188">
        <v>1</v>
      </c>
      <c r="S20" s="188">
        <v>3</v>
      </c>
      <c r="T20" s="188">
        <v>3.5</v>
      </c>
      <c r="U20" s="188">
        <v>7</v>
      </c>
      <c r="V20" s="188">
        <v>9</v>
      </c>
      <c r="W20" s="188">
        <v>5.5</v>
      </c>
      <c r="X20" s="188">
        <v>3.5</v>
      </c>
      <c r="Y20" s="188">
        <v>2.5</v>
      </c>
      <c r="Z20" s="189">
        <f t="shared" si="0"/>
        <v>54.5</v>
      </c>
      <c r="AA20" s="190">
        <v>17</v>
      </c>
      <c r="AB20" s="186">
        <v>10.5</v>
      </c>
      <c r="AC20" s="144">
        <v>0.8548611111111111</v>
      </c>
      <c r="AD20" s="57">
        <v>17</v>
      </c>
      <c r="AE20" s="186">
        <v>2.5</v>
      </c>
      <c r="AF20" s="146">
        <v>0.938888888888889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1</v>
      </c>
      <c r="E21" s="188">
        <v>2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3</v>
      </c>
      <c r="AA21" s="190">
        <v>18</v>
      </c>
      <c r="AB21" s="186">
        <v>3</v>
      </c>
      <c r="AC21" s="144">
        <v>0.15486111111111112</v>
      </c>
      <c r="AD21" s="57">
        <v>18</v>
      </c>
      <c r="AE21" s="186">
        <v>2</v>
      </c>
      <c r="AF21" s="146">
        <v>0.14305555555555557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0.5</v>
      </c>
      <c r="Y25" s="188">
        <v>0.5</v>
      </c>
      <c r="Z25" s="189">
        <f t="shared" si="0"/>
        <v>1</v>
      </c>
      <c r="AA25" s="190">
        <v>22</v>
      </c>
      <c r="AB25" s="186">
        <v>0.5</v>
      </c>
      <c r="AC25" s="144">
        <v>1</v>
      </c>
      <c r="AD25" s="57"/>
      <c r="AE25" s="186">
        <v>0.5</v>
      </c>
      <c r="AF25" s="146">
        <v>0.9854166666666666</v>
      </c>
    </row>
    <row r="26" spans="1:32" ht="13.5" customHeight="1">
      <c r="A26" s="68">
        <v>23</v>
      </c>
      <c r="B26" s="186">
        <v>1</v>
      </c>
      <c r="C26" s="188">
        <v>1.5</v>
      </c>
      <c r="D26" s="188">
        <v>1.5</v>
      </c>
      <c r="E26" s="188">
        <v>2.5</v>
      </c>
      <c r="F26" s="188">
        <v>5</v>
      </c>
      <c r="G26" s="188">
        <v>2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13.5</v>
      </c>
      <c r="AA26" s="190">
        <v>23</v>
      </c>
      <c r="AB26" s="186">
        <v>5.5</v>
      </c>
      <c r="AC26" s="144">
        <v>0.2034722222222222</v>
      </c>
      <c r="AD26" s="57"/>
      <c r="AE26" s="186">
        <v>1.5</v>
      </c>
      <c r="AF26" s="146">
        <v>0.2034722222222222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3</v>
      </c>
      <c r="T28" s="188">
        <v>0.5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3.5</v>
      </c>
      <c r="AA28" s="190">
        <v>25</v>
      </c>
      <c r="AB28" s="186">
        <v>3</v>
      </c>
      <c r="AC28" s="144">
        <v>0.7638888888888888</v>
      </c>
      <c r="AD28" s="57">
        <v>25</v>
      </c>
      <c r="AE28" s="186">
        <v>2.5</v>
      </c>
      <c r="AF28" s="146">
        <v>0.7291666666666666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2.5</v>
      </c>
      <c r="E31" s="188">
        <v>5.5</v>
      </c>
      <c r="F31" s="188">
        <v>12</v>
      </c>
      <c r="G31" s="188">
        <v>10</v>
      </c>
      <c r="H31" s="188">
        <v>6.5</v>
      </c>
      <c r="I31" s="188">
        <v>21.5</v>
      </c>
      <c r="J31" s="188">
        <v>5.5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0.5</v>
      </c>
      <c r="Q31" s="188">
        <v>0.5</v>
      </c>
      <c r="R31" s="188">
        <v>0</v>
      </c>
      <c r="S31" s="188">
        <v>0</v>
      </c>
      <c r="T31" s="188">
        <v>0.5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65</v>
      </c>
      <c r="AA31" s="190">
        <v>28</v>
      </c>
      <c r="AB31" s="186">
        <v>25.5</v>
      </c>
      <c r="AC31" s="144">
        <v>0.3430555555555555</v>
      </c>
      <c r="AD31" s="57"/>
      <c r="AE31" s="186">
        <v>7</v>
      </c>
      <c r="AF31" s="146">
        <v>0.3340277777777778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10.5</v>
      </c>
      <c r="C35" s="192">
        <f t="shared" si="1"/>
        <v>9.5</v>
      </c>
      <c r="D35" s="192">
        <f t="shared" si="1"/>
        <v>7</v>
      </c>
      <c r="E35" s="192">
        <f t="shared" si="1"/>
        <v>13.5</v>
      </c>
      <c r="F35" s="192">
        <f t="shared" si="1"/>
        <v>17.5</v>
      </c>
      <c r="G35" s="192">
        <f t="shared" si="1"/>
        <v>12</v>
      </c>
      <c r="H35" s="192">
        <f t="shared" si="1"/>
        <v>7</v>
      </c>
      <c r="I35" s="192">
        <f t="shared" si="1"/>
        <v>25</v>
      </c>
      <c r="J35" s="192">
        <f t="shared" si="1"/>
        <v>7</v>
      </c>
      <c r="K35" s="192">
        <f t="shared" si="1"/>
        <v>6.5</v>
      </c>
      <c r="L35" s="192">
        <f aca="true" t="shared" si="2" ref="L35:Y35">IF(COUNT(L4:L34)=0,"   -",SUM(L4:L34))</f>
        <v>2.5</v>
      </c>
      <c r="M35" s="192">
        <f t="shared" si="2"/>
        <v>0.5</v>
      </c>
      <c r="N35" s="192">
        <f t="shared" si="2"/>
        <v>2.5</v>
      </c>
      <c r="O35" s="192">
        <f t="shared" si="2"/>
        <v>3</v>
      </c>
      <c r="P35" s="192">
        <f t="shared" si="2"/>
        <v>3</v>
      </c>
      <c r="Q35" s="192">
        <f t="shared" si="2"/>
        <v>4</v>
      </c>
      <c r="R35" s="192">
        <f t="shared" si="2"/>
        <v>5.5</v>
      </c>
      <c r="S35" s="192">
        <f t="shared" si="2"/>
        <v>9</v>
      </c>
      <c r="T35" s="192">
        <f t="shared" si="2"/>
        <v>5.5</v>
      </c>
      <c r="U35" s="192">
        <f t="shared" si="2"/>
        <v>7</v>
      </c>
      <c r="V35" s="192">
        <f t="shared" si="2"/>
        <v>9</v>
      </c>
      <c r="W35" s="192">
        <f t="shared" si="2"/>
        <v>5.5</v>
      </c>
      <c r="X35" s="192">
        <f t="shared" si="2"/>
        <v>5</v>
      </c>
      <c r="Y35" s="192">
        <f t="shared" si="2"/>
        <v>9</v>
      </c>
      <c r="Z35" s="191">
        <f>SUM(B4:Y34)</f>
        <v>186.5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25.5</v>
      </c>
      <c r="I39" s="119">
        <f>MATCH(H39,AB4:AB34,0)</f>
        <v>28</v>
      </c>
      <c r="J39" s="147">
        <f>INDEX(AC4:AC34,I39,1)</f>
        <v>0.3430555555555555</v>
      </c>
      <c r="K39" s="69"/>
      <c r="L39" s="69"/>
      <c r="M39" s="65"/>
      <c r="N39" s="66">
        <f>MAX(AE4:AE34)</f>
        <v>7</v>
      </c>
      <c r="O39" s="67">
        <f>MATCH(N39,AE4:AE34,0)</f>
        <v>28</v>
      </c>
      <c r="P39" s="148">
        <f>INDEX(AF4:AF34,O39,1)</f>
        <v>0.3340277777777778</v>
      </c>
      <c r="Q39" s="69"/>
      <c r="R39" s="69"/>
      <c r="S39" s="65"/>
      <c r="T39" s="66">
        <f>MAX(Z4:Z34)</f>
        <v>65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2018-02-27T11:27:22Z</dcterms:modified>
  <cp:category/>
  <cp:version/>
  <cp:contentType/>
  <cp:contentStatus/>
</cp:coreProperties>
</file>