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4865" windowHeight="10110" tabRatio="748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気温" sheetId="13" r:id="rId13"/>
    <sheet name="最高気温" sheetId="14" r:id="rId14"/>
    <sheet name="最低気温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'2月'!$AA$2:$AC$33</definedName>
    <definedName name="c_max" localSheetId="2">'3月'!$AA$2:$AC$33</definedName>
    <definedName name="c_max" localSheetId="3">'4月'!$AA$2:$AC$33</definedName>
    <definedName name="c_max" localSheetId="4">'5月'!$AA$2:$AC$33</definedName>
    <definedName name="c_max" localSheetId="5">'6月'!$AA$2:$AC$33</definedName>
    <definedName name="c_max" localSheetId="6">'7月'!$AA$2:$AC$33</definedName>
    <definedName name="c_max" localSheetId="7">'8月'!$AA$2:$AC$33</definedName>
    <definedName name="c_max" localSheetId="8">'9月'!$AA$2:$AC$33</definedName>
    <definedName name="c_max">'1月'!$AA$2:$AC$33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'2月'!$AC$2:$AE$33</definedName>
    <definedName name="c_min" localSheetId="2">'3月'!$AC$2:$AE$33</definedName>
    <definedName name="c_min" localSheetId="3">'4月'!$AC$2:$AE$33</definedName>
    <definedName name="c_min" localSheetId="4">'5月'!$AC$2:$AE$33</definedName>
    <definedName name="c_min" localSheetId="5">'6月'!$AC$2:$AE$33</definedName>
    <definedName name="c_min" localSheetId="6">'7月'!$AC$2:$AE$33</definedName>
    <definedName name="c_min" localSheetId="7">'8月'!$AC$2:$AE$33</definedName>
    <definedName name="c_min" localSheetId="8">'9月'!$AC$2:$AE$33</definedName>
    <definedName name="c_min">'1月'!$AC$2:$AE$33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>'1月'!$B$3:$Y$33</definedName>
    <definedName name="EXTRACT" localSheetId="9">'10月'!$H$45:$I$45</definedName>
    <definedName name="EXTRACT" localSheetId="10">'11月'!$H$45:$I$45</definedName>
    <definedName name="EXTRACT" localSheetId="11">'12月'!$H$45:$I$45</definedName>
    <definedName name="EXTRACT" localSheetId="0">'1月'!$H$45:$I$45</definedName>
    <definedName name="EXTRACT" localSheetId="1">'2月'!$H$45:$I$45</definedName>
    <definedName name="EXTRACT" localSheetId="2">'3月'!$H$45:$I$45</definedName>
    <definedName name="EXTRACT" localSheetId="3">'4月'!$H$45:$I$45</definedName>
    <definedName name="EXTRACT" localSheetId="4">'5月'!$H$45:$I$45</definedName>
    <definedName name="EXTRACT" localSheetId="5">'6月'!$H$45:$I$45</definedName>
    <definedName name="EXTRACT" localSheetId="6">'7月'!$H$45:$I$45</definedName>
    <definedName name="EXTRACT" localSheetId="7">'8月'!$H$45:$I$45</definedName>
    <definedName name="EXTRACT" localSheetId="8">'9月'!$H$45:$I$45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'10月'!$A$1:$AF$48</definedName>
    <definedName name="_xlnm.Print_Area" localSheetId="10">'11月'!$A$1:$AF$48</definedName>
    <definedName name="_xlnm.Print_Area" localSheetId="11">'12月'!$A$1:$AF$48</definedName>
    <definedName name="_xlnm.Print_Area" localSheetId="0">'1月'!$A$1:$AF$48</definedName>
    <definedName name="_xlnm.Print_Area" localSheetId="1">'2月'!$A$1:$AF$48</definedName>
    <definedName name="_xlnm.Print_Area" localSheetId="2">'3月'!$A$1:$AF$48</definedName>
    <definedName name="_xlnm.Print_Area" localSheetId="3">'4月'!$A$1:$AF$48</definedName>
    <definedName name="_xlnm.Print_Area" localSheetId="4">'5月'!$A$1:$AF$48</definedName>
    <definedName name="_xlnm.Print_Area" localSheetId="5">'6月'!$A$1:$AF$48</definedName>
    <definedName name="_xlnm.Print_Area" localSheetId="6">'7月'!$A$1:$AF$48</definedName>
    <definedName name="_xlnm.Print_Area" localSheetId="7">'8月'!$A$1:$AF$48</definedName>
    <definedName name="_xlnm.Print_Area" localSheetId="8">'9月'!$A$1:$AF$48</definedName>
    <definedName name="_xlnm.Print_Area" localSheetId="13">'最高気温'!$A$1:$M$44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'2月'!$AA$3:$AA$33</definedName>
    <definedName name="最高" localSheetId="2">'3月'!$AA$3:$AA$33</definedName>
    <definedName name="最高" localSheetId="3">'4月'!$AA$3:$AA$33</definedName>
    <definedName name="最高" localSheetId="4">'5月'!$AA$3:$AA$33</definedName>
    <definedName name="最高" localSheetId="5">'6月'!$AA$3:$AA$33</definedName>
    <definedName name="最高" localSheetId="6">'7月'!$AA$3:$AA$33</definedName>
    <definedName name="最高" localSheetId="7">'8月'!$AA$3:$AA$33</definedName>
    <definedName name="最高" localSheetId="8">'9月'!$AA$3:$AA$33</definedName>
    <definedName name="最高">'1月'!$AA$3:$AA$33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'2月'!$AD$3:$AD$33</definedName>
    <definedName name="最低" localSheetId="2">'3月'!$AD$3:$AD$33</definedName>
    <definedName name="最低" localSheetId="3">'4月'!$AD$3:$AD$33</definedName>
    <definedName name="最低" localSheetId="4">'5月'!$AD$3:$AD$33</definedName>
    <definedName name="最低" localSheetId="5">'6月'!$AD$3:$AD$33</definedName>
    <definedName name="最低" localSheetId="6">'7月'!$AD$3:$AD$33</definedName>
    <definedName name="最低" localSheetId="7">'8月'!$AD$3:$AD$33</definedName>
    <definedName name="最低" localSheetId="8">'9月'!$AD$3:$AD$33</definedName>
    <definedName name="最低">'1月'!$AD$3:$AD$33</definedName>
  </definedNames>
  <calcPr fullCalcOnLoad="1" refMode="R1C1"/>
</workbook>
</file>

<file path=xl/sharedStrings.xml><?xml version="1.0" encoding="utf-8"?>
<sst xmlns="http://schemas.openxmlformats.org/spreadsheetml/2006/main" count="1272" uniqueCount="527">
  <si>
    <t>気温（℃）</t>
  </si>
  <si>
    <t>南部支所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</si>
  <si>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</si>
  <si>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</si>
  <si>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</si>
  <si>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</si>
  <si>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</si>
  <si>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</si>
  <si>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</si>
  <si>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</si>
  <si>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14:19</t>
  </si>
  <si>
    <t>6:37</t>
  </si>
  <si>
    <t>0:35</t>
  </si>
  <si>
    <t>23:54</t>
  </si>
  <si>
    <t>12:33</t>
  </si>
  <si>
    <t>5:52</t>
  </si>
  <si>
    <t>13:07</t>
  </si>
  <si>
    <t>6:24</t>
  </si>
  <si>
    <t>12:10</t>
  </si>
  <si>
    <t>7:06</t>
  </si>
  <si>
    <t>11:54</t>
  </si>
  <si>
    <t>6:22</t>
  </si>
  <si>
    <t>14:12</t>
  </si>
  <si>
    <t>6:15</t>
  </si>
  <si>
    <t>12:18</t>
  </si>
  <si>
    <t>23:31</t>
  </si>
  <si>
    <t>12:39</t>
  </si>
  <si>
    <t>7:05</t>
  </si>
  <si>
    <t>12:37</t>
  </si>
  <si>
    <t>6:10</t>
  </si>
  <si>
    <t>12:55</t>
  </si>
  <si>
    <t>6:47</t>
  </si>
  <si>
    <t>12:44</t>
  </si>
  <si>
    <t>6:51</t>
  </si>
  <si>
    <t>12:34</t>
  </si>
  <si>
    <t>23:59</t>
  </si>
  <si>
    <t>15:10</t>
  </si>
  <si>
    <t>6:17</t>
  </si>
  <si>
    <t>14:46</t>
  </si>
  <si>
    <t>7:28</t>
  </si>
  <si>
    <t>5:46</t>
  </si>
  <si>
    <t>15:06</t>
  </si>
  <si>
    <t>12:29</t>
  </si>
  <si>
    <t>6:46</t>
  </si>
  <si>
    <t>12:26</t>
  </si>
  <si>
    <t>6:04</t>
  </si>
  <si>
    <t>12:51</t>
  </si>
  <si>
    <t>8:01</t>
  </si>
  <si>
    <t>15:12</t>
  </si>
  <si>
    <t>3:41</t>
  </si>
  <si>
    <t>12:06</t>
  </si>
  <si>
    <t>23:56</t>
  </si>
  <si>
    <t>12:40</t>
  </si>
  <si>
    <t>4:38</t>
  </si>
  <si>
    <t>12:43</t>
  </si>
  <si>
    <t>5:53</t>
  </si>
  <si>
    <t>5:22</t>
  </si>
  <si>
    <t>12:25</t>
  </si>
  <si>
    <t>7:16</t>
  </si>
  <si>
    <t>0:28</t>
  </si>
  <si>
    <t>23:08</t>
  </si>
  <si>
    <t>13:32</t>
  </si>
  <si>
    <t>23:51</t>
  </si>
  <si>
    <t>12:01</t>
  </si>
  <si>
    <t>5:29</t>
  </si>
  <si>
    <t>11:11</t>
  </si>
  <si>
    <t>23:52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</si>
  <si>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</si>
  <si>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</si>
  <si>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</si>
  <si>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</si>
  <si>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</si>
  <si>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</si>
  <si>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</si>
  <si>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</si>
  <si>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</si>
  <si>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</si>
  <si>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</si>
  <si>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</si>
  <si>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6:45</t>
  </si>
  <si>
    <t>12:11</t>
  </si>
  <si>
    <t>6:29</t>
  </si>
  <si>
    <t>8:30</t>
  </si>
  <si>
    <t>15:15</t>
  </si>
  <si>
    <t>12:17</t>
  </si>
  <si>
    <t>23:38</t>
  </si>
  <si>
    <t>6:09</t>
  </si>
  <si>
    <t>23:57</t>
  </si>
  <si>
    <t>5:49</t>
  </si>
  <si>
    <t>14:07</t>
  </si>
  <si>
    <t>5:37</t>
  </si>
  <si>
    <t>12:00</t>
  </si>
  <si>
    <t>5:55</t>
  </si>
  <si>
    <t>15:47</t>
  </si>
  <si>
    <t>12:08</t>
  </si>
  <si>
    <t>11:18</t>
  </si>
  <si>
    <t>6:12</t>
  </si>
  <si>
    <t>12:38</t>
  </si>
  <si>
    <t>4:06</t>
  </si>
  <si>
    <t>2:58</t>
  </si>
  <si>
    <t>10:34</t>
  </si>
  <si>
    <t>5:33</t>
  </si>
  <si>
    <t>11:55</t>
  </si>
  <si>
    <t>5:06</t>
  </si>
  <si>
    <t>14:20</t>
  </si>
  <si>
    <t>3:21</t>
  </si>
  <si>
    <t>14:04</t>
  </si>
  <si>
    <t>5:17</t>
  </si>
  <si>
    <t>11:23</t>
  </si>
  <si>
    <t>5:01</t>
  </si>
  <si>
    <t>10:33</t>
  </si>
  <si>
    <t>4:43</t>
  </si>
  <si>
    <t>6:31</t>
  </si>
  <si>
    <t>12:07</t>
  </si>
  <si>
    <t>6:55</t>
  </si>
  <si>
    <t>10:41</t>
  </si>
  <si>
    <t>23:02</t>
  </si>
  <si>
    <t>12:14</t>
  </si>
  <si>
    <t>22:54</t>
  </si>
  <si>
    <t>10:22</t>
  </si>
  <si>
    <t>0:41</t>
  </si>
  <si>
    <t>14:29</t>
  </si>
  <si>
    <t>3:27</t>
  </si>
  <si>
    <t>10:59</t>
  </si>
  <si>
    <t>5:05</t>
  </si>
  <si>
    <t>14:14</t>
  </si>
  <si>
    <t>23:50</t>
  </si>
  <si>
    <t>10:47</t>
  </si>
  <si>
    <t>11:01</t>
  </si>
  <si>
    <t>7:09</t>
  </si>
  <si>
    <t>14:15</t>
  </si>
  <si>
    <t>23:04</t>
  </si>
  <si>
    <t>11:20</t>
  </si>
  <si>
    <t>12:05</t>
  </si>
  <si>
    <t>5:48</t>
  </si>
  <si>
    <t>15:25</t>
  </si>
  <si>
    <t>5:26</t>
  </si>
  <si>
    <t>10:51</t>
  </si>
  <si>
    <t>6:42</t>
  </si>
  <si>
    <t>11:53</t>
  </si>
  <si>
    <t>4:40</t>
  </si>
  <si>
    <t>15:03</t>
  </si>
  <si>
    <t>5:14</t>
  </si>
  <si>
    <t>15:32</t>
  </si>
  <si>
    <t>13:06</t>
  </si>
  <si>
    <t>22:43</t>
  </si>
  <si>
    <t>13:30</t>
  </si>
  <si>
    <t>9:50</t>
  </si>
  <si>
    <t>15:54</t>
  </si>
  <si>
    <t>5:18</t>
  </si>
  <si>
    <t>9:59</t>
  </si>
  <si>
    <t>5:54</t>
  </si>
  <si>
    <t>12:24</t>
  </si>
  <si>
    <t>10:03</t>
  </si>
  <si>
    <t>12:56</t>
  </si>
  <si>
    <t>5:13</t>
  </si>
  <si>
    <t>12:22</t>
  </si>
  <si>
    <t>4:08</t>
  </si>
  <si>
    <t>13:53</t>
  </si>
  <si>
    <t>2:37</t>
  </si>
  <si>
    <t>11:32</t>
  </si>
  <si>
    <t>12:20</t>
  </si>
  <si>
    <t>5:51</t>
  </si>
  <si>
    <t>19:09</t>
  </si>
  <si>
    <t>0:58</t>
  </si>
  <si>
    <t>14:59</t>
  </si>
  <si>
    <t>23:34</t>
  </si>
  <si>
    <t>12:19</t>
  </si>
  <si>
    <t>10:48</t>
  </si>
  <si>
    <t>5:58</t>
  </si>
  <si>
    <t>4:53</t>
  </si>
  <si>
    <t>12:31</t>
  </si>
  <si>
    <t>4:14</t>
  </si>
  <si>
    <t>11:24</t>
  </si>
  <si>
    <t>6:26</t>
  </si>
  <si>
    <t>21:51</t>
  </si>
  <si>
    <t>11:37</t>
  </si>
  <si>
    <t>23:58</t>
  </si>
  <si>
    <t>3:40</t>
  </si>
  <si>
    <t>13:12</t>
  </si>
  <si>
    <t>22:31</t>
  </si>
  <si>
    <t>7:25</t>
  </si>
  <si>
    <t>21:10</t>
  </si>
  <si>
    <t>3:11</t>
  </si>
  <si>
    <t>15:43</t>
  </si>
  <si>
    <t>12:04</t>
  </si>
  <si>
    <t>11:04</t>
  </si>
  <si>
    <t>5:23</t>
  </si>
  <si>
    <t>16:34</t>
  </si>
  <si>
    <t>4:37</t>
  </si>
  <si>
    <t>12:28</t>
  </si>
  <si>
    <t>4:31</t>
  </si>
  <si>
    <t>23:01</t>
  </si>
  <si>
    <t>11:58</t>
  </si>
  <si>
    <t>0:02</t>
  </si>
  <si>
    <t>4:47</t>
  </si>
  <si>
    <t>0:17</t>
  </si>
  <si>
    <t>4:54</t>
  </si>
  <si>
    <t>11:08</t>
  </si>
  <si>
    <t>11:27</t>
  </si>
  <si>
    <t>11:26</t>
  </si>
  <si>
    <t>5:09</t>
  </si>
  <si>
    <t>10:55</t>
  </si>
  <si>
    <t>22:34</t>
  </si>
  <si>
    <t>13:43</t>
  </si>
  <si>
    <t>23:44</t>
  </si>
  <si>
    <t>11:45</t>
  </si>
  <si>
    <t>5:02</t>
  </si>
  <si>
    <t>12:12</t>
  </si>
  <si>
    <t>4:52</t>
  </si>
  <si>
    <t>11:13</t>
  </si>
  <si>
    <t>4:42</t>
  </si>
  <si>
    <t>12:57</t>
  </si>
  <si>
    <t>1:11</t>
  </si>
  <si>
    <t>23:00</t>
  </si>
  <si>
    <t>2:19</t>
  </si>
  <si>
    <t>10:39</t>
  </si>
  <si>
    <t>4:58</t>
  </si>
  <si>
    <t>15:21</t>
  </si>
  <si>
    <t>3:02</t>
  </si>
  <si>
    <t>17:19</t>
  </si>
  <si>
    <t>11:16</t>
  </si>
  <si>
    <t>22:44</t>
  </si>
  <si>
    <t>10:29</t>
  </si>
  <si>
    <t>1:23</t>
  </si>
  <si>
    <t>0:06</t>
  </si>
  <si>
    <t>0:00</t>
  </si>
  <si>
    <t>9:55</t>
  </si>
  <si>
    <t>22:55</t>
  </si>
  <si>
    <t>3:22</t>
  </si>
  <si>
    <t>13:22</t>
  </si>
  <si>
    <t>7:18</t>
  </si>
  <si>
    <t>10:16</t>
  </si>
  <si>
    <t>23:55</t>
  </si>
  <si>
    <t>12:59</t>
  </si>
  <si>
    <t>2:30</t>
  </si>
  <si>
    <t>9:43</t>
  </si>
  <si>
    <t>10:17</t>
  </si>
  <si>
    <t>4:46</t>
  </si>
  <si>
    <t>3:36</t>
  </si>
  <si>
    <t>7:26</t>
  </si>
  <si>
    <t>15:45</t>
  </si>
  <si>
    <t>0:29</t>
  </si>
  <si>
    <t>0:54</t>
  </si>
  <si>
    <t>1:00</t>
  </si>
  <si>
    <t>10:37</t>
  </si>
  <si>
    <t>0:55</t>
  </si>
  <si>
    <t>9:36</t>
  </si>
  <si>
    <t>4:49</t>
  </si>
  <si>
    <t>3:04</t>
  </si>
  <si>
    <t>11:56</t>
  </si>
  <si>
    <t>22:11</t>
  </si>
  <si>
    <t>4:26</t>
  </si>
  <si>
    <t>10:31</t>
  </si>
  <si>
    <t>4:04</t>
  </si>
  <si>
    <t>9:51</t>
  </si>
  <si>
    <t>10:10</t>
  </si>
  <si>
    <t>4:41</t>
  </si>
  <si>
    <t>0:44</t>
  </si>
  <si>
    <t>15:49</t>
  </si>
  <si>
    <t>3:23</t>
  </si>
  <si>
    <t>10:18</t>
  </si>
  <si>
    <t>4:28</t>
  </si>
  <si>
    <t>9:40</t>
  </si>
  <si>
    <t>4:07</t>
  </si>
  <si>
    <t>9:06</t>
  </si>
  <si>
    <t>4:24</t>
  </si>
  <si>
    <t>11:51</t>
  </si>
  <si>
    <t>4:55</t>
  </si>
  <si>
    <t>16:28</t>
  </si>
  <si>
    <t>13:15</t>
  </si>
  <si>
    <t>5:12</t>
  </si>
  <si>
    <t>11:40</t>
  </si>
  <si>
    <t>18:48</t>
  </si>
  <si>
    <t>13:18</t>
  </si>
  <si>
    <t>10:56</t>
  </si>
  <si>
    <t>21:23</t>
  </si>
  <si>
    <t>14:00</t>
  </si>
  <si>
    <t>10:20</t>
  </si>
  <si>
    <t>0:05</t>
  </si>
  <si>
    <t>12:53</t>
  </si>
  <si>
    <t>10:44</t>
  </si>
  <si>
    <t>4:36</t>
  </si>
  <si>
    <t>10:43</t>
  </si>
  <si>
    <t>22:51</t>
  </si>
  <si>
    <t>12:54</t>
  </si>
  <si>
    <t>22:21</t>
  </si>
  <si>
    <t>12:23</t>
  </si>
  <si>
    <t>2:35</t>
  </si>
  <si>
    <t>10:19</t>
  </si>
  <si>
    <t>4:09</t>
  </si>
  <si>
    <t>10:36</t>
  </si>
  <si>
    <t>20:26</t>
  </si>
  <si>
    <t>14:09</t>
  </si>
  <si>
    <t>4:11</t>
  </si>
  <si>
    <t>11:21</t>
  </si>
  <si>
    <t>0:18</t>
  </si>
  <si>
    <t>2:54</t>
  </si>
  <si>
    <t>3:34</t>
  </si>
  <si>
    <t>15:20</t>
  </si>
  <si>
    <t>1:45</t>
  </si>
  <si>
    <t>14:32</t>
  </si>
  <si>
    <t>3:43</t>
  </si>
  <si>
    <t>13:33</t>
  </si>
  <si>
    <t>20:02</t>
  </si>
  <si>
    <t>3:35</t>
  </si>
  <si>
    <t>13:35</t>
  </si>
  <si>
    <t>5:27</t>
  </si>
  <si>
    <t>5:24</t>
  </si>
  <si>
    <t>11:15</t>
  </si>
  <si>
    <t>16:53</t>
  </si>
  <si>
    <t>13:59</t>
  </si>
  <si>
    <t>2:06</t>
  </si>
  <si>
    <t>13:20</t>
  </si>
  <si>
    <t>3:57</t>
  </si>
  <si>
    <t>14:05</t>
  </si>
  <si>
    <t>5:28</t>
  </si>
  <si>
    <t>14:23</t>
  </si>
  <si>
    <t>2:21</t>
  </si>
  <si>
    <t>13:03</t>
  </si>
  <si>
    <t>8:45</t>
  </si>
  <si>
    <t>22:18</t>
  </si>
  <si>
    <t>16:23</t>
  </si>
  <si>
    <t>1:55</t>
  </si>
  <si>
    <t>12:47</t>
  </si>
  <si>
    <t>4:13</t>
  </si>
  <si>
    <t>3:47</t>
  </si>
  <si>
    <t>6:03</t>
  </si>
  <si>
    <t>11:02</t>
  </si>
  <si>
    <t>12:50</t>
  </si>
  <si>
    <t>1:14</t>
  </si>
  <si>
    <t>10:45</t>
  </si>
  <si>
    <t>4:17</t>
  </si>
  <si>
    <t>10:50</t>
  </si>
  <si>
    <t>23:40</t>
  </si>
  <si>
    <t>12:45</t>
  </si>
  <si>
    <t>6:43</t>
  </si>
  <si>
    <t>10:11</t>
  </si>
  <si>
    <t>4:33</t>
  </si>
  <si>
    <t>0:26</t>
  </si>
  <si>
    <t>10:26</t>
  </si>
  <si>
    <t>23:47</t>
  </si>
  <si>
    <t>15:33</t>
  </si>
  <si>
    <t>15:30</t>
  </si>
  <si>
    <t>12:27</t>
  </si>
  <si>
    <t>11:41</t>
  </si>
  <si>
    <t>11:43</t>
  </si>
  <si>
    <t>22:52</t>
  </si>
  <si>
    <t>13:17</t>
  </si>
  <si>
    <t>3:12</t>
  </si>
  <si>
    <t>11:57</t>
  </si>
  <si>
    <t>4:35</t>
  </si>
  <si>
    <t>10:09</t>
  </si>
  <si>
    <t>4:32</t>
  </si>
  <si>
    <t>12:30</t>
  </si>
  <si>
    <t>5:08</t>
  </si>
  <si>
    <t>11:07</t>
  </si>
  <si>
    <t>5:20</t>
  </si>
  <si>
    <t>13:29</t>
  </si>
  <si>
    <t>3:20</t>
  </si>
  <si>
    <t>19:33</t>
  </si>
  <si>
    <t>13:05</t>
  </si>
  <si>
    <t>3:42</t>
  </si>
  <si>
    <t>13:16</t>
  </si>
  <si>
    <t>21:07</t>
  </si>
  <si>
    <t>11:49</t>
  </si>
  <si>
    <t>1:43</t>
  </si>
  <si>
    <t>16:10</t>
  </si>
  <si>
    <t>11:52</t>
  </si>
  <si>
    <t>11:12</t>
  </si>
  <si>
    <t>9:53</t>
  </si>
  <si>
    <t>5:35</t>
  </si>
  <si>
    <t>5:34</t>
  </si>
  <si>
    <t>10:54</t>
  </si>
  <si>
    <t>0:39</t>
  </si>
  <si>
    <t>5:16</t>
  </si>
  <si>
    <t>11:35</t>
  </si>
  <si>
    <t>5:10</t>
  </si>
  <si>
    <t>9:48</t>
  </si>
  <si>
    <t>9:57</t>
  </si>
  <si>
    <t>11:30</t>
  </si>
  <si>
    <t>6:00</t>
  </si>
  <si>
    <t>11:33</t>
  </si>
  <si>
    <t>4:44</t>
  </si>
  <si>
    <t>10:00</t>
  </si>
  <si>
    <t>10:06</t>
  </si>
  <si>
    <t>3:01</t>
  </si>
  <si>
    <t>6:20</t>
  </si>
  <si>
    <t>11:47</t>
  </si>
  <si>
    <t>4:10</t>
  </si>
  <si>
    <t>7:55</t>
  </si>
  <si>
    <t>10:08</t>
  </si>
  <si>
    <t>5:25</t>
  </si>
  <si>
    <t>10:52</t>
  </si>
  <si>
    <t>1:46</t>
  </si>
  <si>
    <t>14:34</t>
  </si>
  <si>
    <t>9:34</t>
  </si>
  <si>
    <t>17:35</t>
  </si>
  <si>
    <t>16:42</t>
  </si>
  <si>
    <t>4:51</t>
  </si>
  <si>
    <t>23:35</t>
  </si>
  <si>
    <t>11:05</t>
  </si>
  <si>
    <t>23:41</t>
  </si>
  <si>
    <t>5:50</t>
  </si>
  <si>
    <t>10:13</t>
  </si>
  <si>
    <t>22:49</t>
  </si>
  <si>
    <t>0:09</t>
  </si>
  <si>
    <t>4:20</t>
  </si>
  <si>
    <t>5:38</t>
  </si>
  <si>
    <t>15:37</t>
  </si>
  <si>
    <t>3:45</t>
  </si>
  <si>
    <t>5:45</t>
  </si>
  <si>
    <t>9:45</t>
  </si>
  <si>
    <t>17:26</t>
  </si>
  <si>
    <t>19:52</t>
  </si>
  <si>
    <t>1:33</t>
  </si>
  <si>
    <t>11:34</t>
  </si>
  <si>
    <t>6:19</t>
  </si>
  <si>
    <t>11:50</t>
  </si>
  <si>
    <t>5:21</t>
  </si>
  <si>
    <t>11:29</t>
  </si>
  <si>
    <t>14:33</t>
  </si>
  <si>
    <t>18:49</t>
  </si>
  <si>
    <t>13:19</t>
  </si>
  <si>
    <t>13:45</t>
  </si>
  <si>
    <t>8:25</t>
  </si>
  <si>
    <t>6:34</t>
  </si>
  <si>
    <t>11:38</t>
  </si>
  <si>
    <t>11:03</t>
  </si>
  <si>
    <t>4:45</t>
  </si>
  <si>
    <t>11:22</t>
  </si>
  <si>
    <t>5:36</t>
  </si>
  <si>
    <t>16:27</t>
  </si>
  <si>
    <t>9:09</t>
  </si>
  <si>
    <t>12:02</t>
  </si>
  <si>
    <t>23:28</t>
  </si>
  <si>
    <t>6:07</t>
  </si>
  <si>
    <t>12:15</t>
  </si>
  <si>
    <t>6:14</t>
  </si>
  <si>
    <t>11:39</t>
  </si>
  <si>
    <t>10:23</t>
  </si>
  <si>
    <t>10:30</t>
  </si>
  <si>
    <t>23:42</t>
  </si>
  <si>
    <t>11:44</t>
  </si>
  <si>
    <t>6:32</t>
  </si>
  <si>
    <t>5:39</t>
  </si>
  <si>
    <t>10:53</t>
  </si>
  <si>
    <t>6:16</t>
  </si>
  <si>
    <t>21:34</t>
  </si>
  <si>
    <t>12:03</t>
  </si>
  <si>
    <t>2:42</t>
  </si>
  <si>
    <t>13:55</t>
  </si>
  <si>
    <t>14:51</t>
  </si>
  <si>
    <t>6:56</t>
  </si>
  <si>
    <t>13:58</t>
  </si>
  <si>
    <t>13:52</t>
  </si>
  <si>
    <t>0:25</t>
  </si>
  <si>
    <t>20:37</t>
  </si>
  <si>
    <t>3:39</t>
  </si>
  <si>
    <t>13:51</t>
  </si>
  <si>
    <t>19:12</t>
  </si>
  <si>
    <t>0:43</t>
  </si>
  <si>
    <t>13:39</t>
  </si>
  <si>
    <t>23:48</t>
  </si>
  <si>
    <t>14:06</t>
  </si>
  <si>
    <t>1:16</t>
  </si>
  <si>
    <t>1:21</t>
  </si>
  <si>
    <t>11:31</t>
  </si>
  <si>
    <t>6:39</t>
  </si>
  <si>
    <t>6:38</t>
  </si>
  <si>
    <t>1:52</t>
  </si>
  <si>
    <t>18:45</t>
  </si>
  <si>
    <t>20:32</t>
  </si>
  <si>
    <t>13:10</t>
  </si>
  <si>
    <t>11:09</t>
  </si>
  <si>
    <t>13:21</t>
  </si>
  <si>
    <t>20:46</t>
  </si>
  <si>
    <t>14:41</t>
  </si>
  <si>
    <t>6:30</t>
  </si>
  <si>
    <t>6:53</t>
  </si>
  <si>
    <t>13:08</t>
  </si>
  <si>
    <t>3:10</t>
  </si>
  <si>
    <t>1:39</t>
  </si>
  <si>
    <t>10:57</t>
  </si>
  <si>
    <t>23:21</t>
  </si>
  <si>
    <t>22:20</t>
  </si>
  <si>
    <t>12:13</t>
  </si>
  <si>
    <t>7:21</t>
  </si>
  <si>
    <t>14:40</t>
  </si>
  <si>
    <t>5:47</t>
  </si>
  <si>
    <t>12:09</t>
  </si>
  <si>
    <t>7:24</t>
  </si>
  <si>
    <t>11:25</t>
  </si>
  <si>
    <t>7:00</t>
  </si>
  <si>
    <t>4:01</t>
  </si>
  <si>
    <t>1:05</t>
  </si>
  <si>
    <t>（３）平均気温(℃)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</si>
  <si>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</si>
  <si>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</si>
  <si>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</si>
  <si>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</si>
  <si>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</si>
  <si>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</si>
  <si>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</si>
  <si>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</si>
  <si>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</si>
  <si>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</si>
  <si>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</si>
  <si>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</si>
  <si>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</si>
  <si>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</si>
  <si>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</si>
  <si>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</si>
  <si>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（４）最高気温（℃）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</si>
  <si>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</si>
  <si>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</si>
  <si>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</si>
  <si>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</si>
  <si>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</si>
  <si>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</si>
  <si>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</si>
  <si>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</si>
  <si>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</si>
  <si>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</si>
  <si>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/>
  </si>
  <si>
    <t>（５）最低気温（℃）</t>
  </si>
  <si>
    <t>月最低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</si>
</sst>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  <numFmt numFmtId="180" formatCode="#,##0.0;\-#,##0.0"/>
  </numFmts>
  <fonts count="42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color indexed="9"/>
      <name val="ＭＳ 明朝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name val="PosterBodoni It BT"/>
      <family val="1"/>
    </font>
    <font>
      <b/>
      <sz val="9"/>
      <color indexed="9"/>
      <name val="Times New Roman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8"/>
      <color indexed="9"/>
      <name val="ＭＳ 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15" borderId="1" applyNumberFormat="0" applyAlignment="0" applyProtection="0"/>
    <xf numFmtId="0" fontId="31" fillId="7" borderId="0" applyNumberFormat="0" applyBorder="0" applyAlignment="0" applyProtection="0"/>
    <xf numFmtId="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5" fillId="0" borderId="3" applyNumberFormat="0" applyFill="0" applyAlignment="0" applyProtection="0"/>
    <xf numFmtId="0" fontId="30" fillId="16" borderId="0" applyNumberFormat="0" applyBorder="0" applyAlignment="0" applyProtection="0"/>
    <xf numFmtId="0" fontId="34" fillId="17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3" fillId="17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2" fillId="7" borderId="4" applyNumberFormat="0" applyAlignment="0" applyProtection="0"/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23" fillId="0" borderId="0" applyNumberFormat="0" applyFill="0" applyBorder="0" applyAlignment="0" applyProtection="0"/>
    <xf numFmtId="0" fontId="29" fillId="6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176" fontId="9" fillId="0" borderId="0" xfId="63" applyFont="1" applyBorder="1" applyAlignment="1" quotePrefix="1">
      <alignment horizontal="left"/>
      <protection/>
    </xf>
    <xf numFmtId="176" fontId="0" fillId="0" borderId="0" xfId="63" applyFont="1" applyBorder="1" applyAlignment="1">
      <alignment horizontal="left"/>
      <protection/>
    </xf>
    <xf numFmtId="176" fontId="0" fillId="0" borderId="0" xfId="63" applyFont="1" applyBorder="1" applyAlignment="1" applyProtection="1">
      <alignment horizontal="left"/>
      <protection/>
    </xf>
    <xf numFmtId="176" fontId="0" fillId="0" borderId="0" xfId="63" applyFont="1" applyBorder="1">
      <alignment/>
      <protection/>
    </xf>
    <xf numFmtId="176" fontId="0" fillId="0" borderId="0" xfId="63" applyFont="1">
      <alignment/>
      <protection/>
    </xf>
    <xf numFmtId="176" fontId="0" fillId="0" borderId="11" xfId="63" applyFont="1" applyBorder="1" applyAlignment="1" applyProtection="1">
      <alignment horizontal="right"/>
      <protection/>
    </xf>
    <xf numFmtId="176" fontId="0" fillId="0" borderId="11" xfId="63" applyFont="1" applyBorder="1" applyProtection="1">
      <alignment/>
      <protection/>
    </xf>
    <xf numFmtId="176" fontId="0" fillId="0" borderId="12" xfId="63" applyFont="1" applyBorder="1" applyProtection="1">
      <alignment/>
      <protection/>
    </xf>
    <xf numFmtId="176" fontId="0" fillId="0" borderId="13" xfId="63" applyFont="1" applyBorder="1" applyProtection="1">
      <alignment/>
      <protection/>
    </xf>
    <xf numFmtId="176" fontId="0" fillId="0" borderId="14" xfId="63" applyFont="1" applyBorder="1">
      <alignment/>
      <protection/>
    </xf>
    <xf numFmtId="176" fontId="6" fillId="0" borderId="14" xfId="63" applyFont="1" applyBorder="1" applyAlignment="1" applyProtection="1">
      <alignment horizontal="center"/>
      <protection/>
    </xf>
    <xf numFmtId="176" fontId="6" fillId="0" borderId="15" xfId="63" applyFont="1" applyBorder="1" applyAlignment="1" applyProtection="1">
      <alignment horizontal="center"/>
      <protection/>
    </xf>
    <xf numFmtId="176" fontId="6" fillId="0" borderId="16" xfId="63" applyFont="1" applyBorder="1" applyAlignment="1" applyProtection="1">
      <alignment horizontal="center"/>
      <protection/>
    </xf>
    <xf numFmtId="176" fontId="0" fillId="0" borderId="17" xfId="63" applyFont="1" applyBorder="1" applyAlignment="1" applyProtection="1">
      <alignment horizontal="left"/>
      <protection/>
    </xf>
    <xf numFmtId="176" fontId="0" fillId="0" borderId="17" xfId="63" applyFont="1" applyBorder="1">
      <alignment/>
      <protection/>
    </xf>
    <xf numFmtId="176" fontId="0" fillId="0" borderId="18" xfId="63" applyFont="1" applyBorder="1">
      <alignment/>
      <protection/>
    </xf>
    <xf numFmtId="176" fontId="0" fillId="0" borderId="19" xfId="63" applyFont="1" applyBorder="1">
      <alignment/>
      <protection/>
    </xf>
    <xf numFmtId="0" fontId="0" fillId="0" borderId="20" xfId="63" applyNumberFormat="1" applyFont="1" applyBorder="1" applyProtection="1">
      <alignment/>
      <protection/>
    </xf>
    <xf numFmtId="176" fontId="10" fillId="0" borderId="20" xfId="63" applyNumberFormat="1" applyFont="1" applyBorder="1" applyProtection="1">
      <alignment/>
      <protection/>
    </xf>
    <xf numFmtId="176" fontId="10" fillId="0" borderId="21" xfId="63" applyNumberFormat="1" applyFont="1" applyBorder="1" applyProtection="1">
      <alignment/>
      <protection/>
    </xf>
    <xf numFmtId="176" fontId="10" fillId="0" borderId="22" xfId="63" applyNumberFormat="1" applyFont="1" applyBorder="1" applyProtection="1">
      <alignment/>
      <protection/>
    </xf>
    <xf numFmtId="0" fontId="0" fillId="0" borderId="23" xfId="63" applyNumberFormat="1" applyFont="1" applyBorder="1" applyProtection="1">
      <alignment/>
      <protection/>
    </xf>
    <xf numFmtId="176" fontId="10" fillId="0" borderId="23" xfId="63" applyNumberFormat="1" applyFont="1" applyBorder="1" applyProtection="1">
      <alignment/>
      <protection/>
    </xf>
    <xf numFmtId="176" fontId="10" fillId="0" borderId="24" xfId="63" applyNumberFormat="1" applyFont="1" applyBorder="1" applyProtection="1">
      <alignment/>
      <protection/>
    </xf>
    <xf numFmtId="176" fontId="10" fillId="0" borderId="25" xfId="63" applyNumberFormat="1" applyFont="1" applyBorder="1" applyProtection="1">
      <alignment/>
      <protection/>
    </xf>
    <xf numFmtId="0" fontId="0" fillId="0" borderId="26" xfId="63" applyNumberFormat="1" applyFont="1" applyBorder="1" applyProtection="1">
      <alignment/>
      <protection/>
    </xf>
    <xf numFmtId="176" fontId="10" fillId="0" borderId="26" xfId="63" applyNumberFormat="1" applyFont="1" applyBorder="1" applyProtection="1">
      <alignment/>
      <protection/>
    </xf>
    <xf numFmtId="176" fontId="10" fillId="0" borderId="27" xfId="63" applyNumberFormat="1" applyFont="1" applyBorder="1" applyProtection="1">
      <alignment/>
      <protection/>
    </xf>
    <xf numFmtId="176" fontId="10" fillId="0" borderId="28" xfId="63" applyNumberFormat="1" applyFont="1" applyBorder="1" applyProtection="1">
      <alignment/>
      <protection/>
    </xf>
    <xf numFmtId="0" fontId="0" fillId="0" borderId="29" xfId="63" applyNumberFormat="1" applyFont="1" applyBorder="1" applyProtection="1">
      <alignment/>
      <protection/>
    </xf>
    <xf numFmtId="176" fontId="10" fillId="0" borderId="29" xfId="63" applyNumberFormat="1" applyFont="1" applyBorder="1" applyProtection="1">
      <alignment/>
      <protection/>
    </xf>
    <xf numFmtId="176" fontId="10" fillId="0" borderId="10" xfId="63" applyNumberFormat="1" applyFont="1" applyBorder="1" applyProtection="1">
      <alignment/>
      <protection/>
    </xf>
    <xf numFmtId="176" fontId="10" fillId="0" borderId="30" xfId="63" applyNumberFormat="1" applyFont="1" applyBorder="1" applyProtection="1">
      <alignment/>
      <protection/>
    </xf>
    <xf numFmtId="176" fontId="0" fillId="0" borderId="20" xfId="63" applyFont="1" applyBorder="1" applyAlignment="1" applyProtection="1">
      <alignment horizontal="distributed"/>
      <protection/>
    </xf>
    <xf numFmtId="176" fontId="10" fillId="0" borderId="20" xfId="63" applyFont="1" applyBorder="1" applyProtection="1">
      <alignment/>
      <protection/>
    </xf>
    <xf numFmtId="176" fontId="10" fillId="0" borderId="21" xfId="63" applyFont="1" applyBorder="1" applyProtection="1">
      <alignment/>
      <protection/>
    </xf>
    <xf numFmtId="176" fontId="10" fillId="0" borderId="22" xfId="63" applyFont="1" applyBorder="1" applyProtection="1">
      <alignment/>
      <protection/>
    </xf>
    <xf numFmtId="176" fontId="0" fillId="0" borderId="23" xfId="63" applyFont="1" applyBorder="1" applyAlignment="1" applyProtection="1">
      <alignment horizontal="distributed"/>
      <protection/>
    </xf>
    <xf numFmtId="176" fontId="10" fillId="0" borderId="23" xfId="63" applyFont="1" applyBorder="1" applyProtection="1">
      <alignment/>
      <protection/>
    </xf>
    <xf numFmtId="176" fontId="10" fillId="0" borderId="24" xfId="63" applyFont="1" applyBorder="1" applyProtection="1">
      <alignment/>
      <protection/>
    </xf>
    <xf numFmtId="176" fontId="10" fillId="0" borderId="25" xfId="63" applyFont="1" applyBorder="1" applyProtection="1">
      <alignment/>
      <protection/>
    </xf>
    <xf numFmtId="176" fontId="0" fillId="0" borderId="26" xfId="63" applyFont="1" applyBorder="1" applyAlignment="1" applyProtection="1">
      <alignment horizontal="distributed"/>
      <protection/>
    </xf>
    <xf numFmtId="176" fontId="10" fillId="0" borderId="26" xfId="63" applyFont="1" applyBorder="1" applyProtection="1">
      <alignment/>
      <protection/>
    </xf>
    <xf numFmtId="176" fontId="10" fillId="0" borderId="27" xfId="63" applyFont="1" applyBorder="1" applyProtection="1">
      <alignment/>
      <protection/>
    </xf>
    <xf numFmtId="176" fontId="10" fillId="0" borderId="28" xfId="63" applyFont="1" applyBorder="1" applyProtection="1">
      <alignment/>
      <protection/>
    </xf>
    <xf numFmtId="176" fontId="9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Border="1">
      <alignment/>
      <protection/>
    </xf>
    <xf numFmtId="176" fontId="0" fillId="0" borderId="0" xfId="61">
      <alignment/>
      <protection/>
    </xf>
    <xf numFmtId="176" fontId="0" fillId="0" borderId="11" xfId="61" applyBorder="1" applyAlignment="1" applyProtection="1">
      <alignment horizontal="right"/>
      <protection/>
    </xf>
    <xf numFmtId="176" fontId="0" fillId="0" borderId="11" xfId="61" applyBorder="1" applyProtection="1">
      <alignment/>
      <protection/>
    </xf>
    <xf numFmtId="176" fontId="0" fillId="0" borderId="12" xfId="61" applyBorder="1" applyProtection="1">
      <alignment/>
      <protection/>
    </xf>
    <xf numFmtId="176" fontId="0" fillId="0" borderId="13" xfId="61" applyBorder="1" applyProtection="1">
      <alignment/>
      <protection/>
    </xf>
    <xf numFmtId="176" fontId="0" fillId="0" borderId="14" xfId="61" applyBorder="1">
      <alignment/>
      <protection/>
    </xf>
    <xf numFmtId="176" fontId="6" fillId="0" borderId="14" xfId="61" applyFont="1" applyBorder="1" applyAlignment="1" applyProtection="1">
      <alignment horizontal="center"/>
      <protection/>
    </xf>
    <xf numFmtId="176" fontId="6" fillId="0" borderId="15" xfId="61" applyFont="1" applyBorder="1" applyAlignment="1" applyProtection="1">
      <alignment horizontal="center"/>
      <protection/>
    </xf>
    <xf numFmtId="176" fontId="6" fillId="0" borderId="16" xfId="61" applyFont="1" applyBorder="1" applyAlignment="1" applyProtection="1">
      <alignment horizontal="center"/>
      <protection/>
    </xf>
    <xf numFmtId="176" fontId="0" fillId="0" borderId="17" xfId="61" applyBorder="1" applyAlignment="1" applyProtection="1">
      <alignment horizontal="left"/>
      <protection/>
    </xf>
    <xf numFmtId="176" fontId="0" fillId="0" borderId="17" xfId="61" applyBorder="1">
      <alignment/>
      <protection/>
    </xf>
    <xf numFmtId="176" fontId="0" fillId="0" borderId="18" xfId="61" applyBorder="1">
      <alignment/>
      <protection/>
    </xf>
    <xf numFmtId="176" fontId="0" fillId="0" borderId="19" xfId="61" applyBorder="1">
      <alignment/>
      <protection/>
    </xf>
    <xf numFmtId="0" fontId="0" fillId="0" borderId="20" xfId="61" applyNumberFormat="1" applyBorder="1" applyProtection="1">
      <alignment/>
      <protection/>
    </xf>
    <xf numFmtId="176" fontId="11" fillId="0" borderId="20" xfId="61" applyNumberFormat="1" applyFont="1" applyBorder="1" applyProtection="1">
      <alignment/>
      <protection/>
    </xf>
    <xf numFmtId="176" fontId="11" fillId="0" borderId="21" xfId="61" applyNumberFormat="1" applyFont="1" applyBorder="1" applyProtection="1">
      <alignment/>
      <protection/>
    </xf>
    <xf numFmtId="176" fontId="11" fillId="0" borderId="22" xfId="61" applyNumberFormat="1" applyFont="1" applyBorder="1" applyProtection="1">
      <alignment/>
      <protection/>
    </xf>
    <xf numFmtId="0" fontId="0" fillId="0" borderId="23" xfId="61" applyNumberFormat="1" applyBorder="1" applyProtection="1">
      <alignment/>
      <protection/>
    </xf>
    <xf numFmtId="176" fontId="11" fillId="0" borderId="23" xfId="61" applyNumberFormat="1" applyFont="1" applyBorder="1" applyProtection="1">
      <alignment/>
      <protection/>
    </xf>
    <xf numFmtId="176" fontId="11" fillId="0" borderId="24" xfId="61" applyNumberFormat="1" applyFont="1" applyBorder="1" applyProtection="1">
      <alignment/>
      <protection/>
    </xf>
    <xf numFmtId="176" fontId="11" fillId="0" borderId="25" xfId="61" applyNumberFormat="1" applyFont="1" applyBorder="1" applyProtection="1">
      <alignment/>
      <protection/>
    </xf>
    <xf numFmtId="0" fontId="0" fillId="0" borderId="26" xfId="61" applyNumberFormat="1" applyBorder="1" applyProtection="1">
      <alignment/>
      <protection/>
    </xf>
    <xf numFmtId="176" fontId="11" fillId="0" borderId="26" xfId="61" applyNumberFormat="1" applyFont="1" applyBorder="1" applyProtection="1">
      <alignment/>
      <protection/>
    </xf>
    <xf numFmtId="176" fontId="11" fillId="0" borderId="27" xfId="61" applyNumberFormat="1" applyFont="1" applyBorder="1" applyProtection="1">
      <alignment/>
      <protection/>
    </xf>
    <xf numFmtId="176" fontId="11" fillId="0" borderId="28" xfId="61" applyNumberFormat="1" applyFont="1" applyBorder="1" applyProtection="1">
      <alignment/>
      <protection/>
    </xf>
    <xf numFmtId="0" fontId="0" fillId="0" borderId="29" xfId="61" applyNumberFormat="1" applyBorder="1" applyProtection="1">
      <alignment/>
      <protection/>
    </xf>
    <xf numFmtId="176" fontId="11" fillId="0" borderId="29" xfId="61" applyNumberFormat="1" applyFont="1" applyBorder="1" applyProtection="1">
      <alignment/>
      <protection/>
    </xf>
    <xf numFmtId="176" fontId="11" fillId="0" borderId="10" xfId="61" applyNumberFormat="1" applyFont="1" applyBorder="1" applyProtection="1">
      <alignment/>
      <protection/>
    </xf>
    <xf numFmtId="176" fontId="11" fillId="0" borderId="30" xfId="61" applyNumberFormat="1" applyFont="1" applyBorder="1" applyProtection="1">
      <alignment/>
      <protection/>
    </xf>
    <xf numFmtId="2" fontId="0" fillId="0" borderId="0" xfId="61" applyNumberFormat="1" applyBorder="1" applyProtection="1">
      <alignment/>
      <protection/>
    </xf>
    <xf numFmtId="176" fontId="11" fillId="0" borderId="20" xfId="61" applyFont="1" applyBorder="1" applyProtection="1">
      <alignment/>
      <protection/>
    </xf>
    <xf numFmtId="176" fontId="11" fillId="0" borderId="21" xfId="61" applyFont="1" applyBorder="1" applyProtection="1">
      <alignment/>
      <protection/>
    </xf>
    <xf numFmtId="176" fontId="11" fillId="0" borderId="22" xfId="61" applyFont="1" applyBorder="1" applyProtection="1">
      <alignment/>
      <protection/>
    </xf>
    <xf numFmtId="176" fontId="11" fillId="0" borderId="23" xfId="61" applyFont="1" applyBorder="1" applyProtection="1">
      <alignment/>
      <protection/>
    </xf>
    <xf numFmtId="176" fontId="11" fillId="0" borderId="24" xfId="61" applyFont="1" applyBorder="1" applyProtection="1">
      <alignment/>
      <protection/>
    </xf>
    <xf numFmtId="176" fontId="11" fillId="0" borderId="25" xfId="61" applyFont="1" applyBorder="1" applyProtection="1">
      <alignment/>
      <protection/>
    </xf>
    <xf numFmtId="176" fontId="11" fillId="0" borderId="26" xfId="61" applyFont="1" applyBorder="1" applyProtection="1">
      <alignment/>
      <protection/>
    </xf>
    <xf numFmtId="176" fontId="11" fillId="0" borderId="27" xfId="61" applyFont="1" applyBorder="1" applyProtection="1">
      <alignment/>
      <protection/>
    </xf>
    <xf numFmtId="176" fontId="11" fillId="0" borderId="28" xfId="61" applyFont="1" applyBorder="1" applyProtection="1">
      <alignment/>
      <protection/>
    </xf>
    <xf numFmtId="1" fontId="0" fillId="0" borderId="14" xfId="61" applyNumberFormat="1" applyBorder="1" applyProtection="1">
      <alignment/>
      <protection/>
    </xf>
    <xf numFmtId="1" fontId="0" fillId="0" borderId="15" xfId="61" applyNumberFormat="1" applyBorder="1" applyProtection="1">
      <alignment/>
      <protection/>
    </xf>
    <xf numFmtId="1" fontId="0" fillId="0" borderId="16" xfId="61" applyNumberFormat="1" applyBorder="1" applyProtection="1">
      <alignment/>
      <protection/>
    </xf>
    <xf numFmtId="1" fontId="0" fillId="0" borderId="29" xfId="61" applyNumberFormat="1" applyBorder="1" applyProtection="1">
      <alignment/>
      <protection/>
    </xf>
    <xf numFmtId="1" fontId="0" fillId="0" borderId="10" xfId="61" applyNumberFormat="1" applyBorder="1" applyProtection="1">
      <alignment/>
      <protection/>
    </xf>
    <xf numFmtId="1" fontId="0" fillId="0" borderId="30" xfId="61" applyNumberFormat="1" applyBorder="1" applyProtection="1">
      <alignment/>
      <protection/>
    </xf>
    <xf numFmtId="1" fontId="0" fillId="0" borderId="26" xfId="61" applyNumberFormat="1" applyBorder="1" applyProtection="1">
      <alignment/>
      <protection/>
    </xf>
    <xf numFmtId="1" fontId="0" fillId="0" borderId="27" xfId="61" applyNumberFormat="1" applyBorder="1" applyProtection="1">
      <alignment/>
      <protection/>
    </xf>
    <xf numFmtId="1" fontId="0" fillId="0" borderId="28" xfId="61" applyNumberFormat="1" applyBorder="1" applyProtection="1">
      <alignment/>
      <protection/>
    </xf>
    <xf numFmtId="176" fontId="0" fillId="0" borderId="0" xfId="61" applyAlignment="1" applyProtection="1">
      <alignment horizontal="left"/>
      <protection/>
    </xf>
    <xf numFmtId="176" fontId="0" fillId="0" borderId="0" xfId="61" applyAlignment="1" applyProtection="1">
      <alignment horizontal="right"/>
      <protection/>
    </xf>
    <xf numFmtId="176" fontId="0" fillId="0" borderId="0" xfId="61" applyProtection="1">
      <alignment/>
      <protection/>
    </xf>
    <xf numFmtId="176" fontId="9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Border="1">
      <alignment/>
      <protection/>
    </xf>
    <xf numFmtId="176" fontId="0" fillId="0" borderId="0" xfId="62">
      <alignment/>
      <protection/>
    </xf>
    <xf numFmtId="176" fontId="0" fillId="0" borderId="11" xfId="62" applyBorder="1" applyAlignment="1" applyProtection="1">
      <alignment horizontal="right"/>
      <protection/>
    </xf>
    <xf numFmtId="176" fontId="0" fillId="0" borderId="11" xfId="62" applyBorder="1" applyProtection="1">
      <alignment/>
      <protection/>
    </xf>
    <xf numFmtId="176" fontId="0" fillId="0" borderId="12" xfId="62" applyBorder="1" applyProtection="1">
      <alignment/>
      <protection/>
    </xf>
    <xf numFmtId="176" fontId="0" fillId="0" borderId="13" xfId="62" applyBorder="1" applyProtection="1">
      <alignment/>
      <protection/>
    </xf>
    <xf numFmtId="176" fontId="0" fillId="0" borderId="14" xfId="62" applyBorder="1">
      <alignment/>
      <protection/>
    </xf>
    <xf numFmtId="176" fontId="6" fillId="0" borderId="14" xfId="62" applyFont="1" applyBorder="1" applyAlignment="1" applyProtection="1">
      <alignment horizontal="center"/>
      <protection/>
    </xf>
    <xf numFmtId="176" fontId="6" fillId="0" borderId="15" xfId="62" applyFont="1" applyBorder="1" applyAlignment="1" applyProtection="1">
      <alignment horizontal="center"/>
      <protection/>
    </xf>
    <xf numFmtId="176" fontId="6" fillId="0" borderId="16" xfId="62" applyFont="1" applyBorder="1" applyAlignment="1" applyProtection="1">
      <alignment horizontal="center"/>
      <protection/>
    </xf>
    <xf numFmtId="176" fontId="0" fillId="0" borderId="17" xfId="62" applyBorder="1" applyAlignment="1" applyProtection="1">
      <alignment horizontal="left"/>
      <protection/>
    </xf>
    <xf numFmtId="176" fontId="0" fillId="0" borderId="17" xfId="62" applyBorder="1">
      <alignment/>
      <protection/>
    </xf>
    <xf numFmtId="176" fontId="0" fillId="0" borderId="18" xfId="62" applyBorder="1">
      <alignment/>
      <protection/>
    </xf>
    <xf numFmtId="176" fontId="0" fillId="0" borderId="19" xfId="62" applyBorder="1">
      <alignment/>
      <protection/>
    </xf>
    <xf numFmtId="0" fontId="0" fillId="0" borderId="20" xfId="62" applyNumberFormat="1" applyBorder="1" applyProtection="1">
      <alignment/>
      <protection/>
    </xf>
    <xf numFmtId="176" fontId="11" fillId="0" borderId="20" xfId="62" applyNumberFormat="1" applyFont="1" applyBorder="1" applyProtection="1">
      <alignment/>
      <protection/>
    </xf>
    <xf numFmtId="176" fontId="11" fillId="0" borderId="21" xfId="62" applyNumberFormat="1" applyFont="1" applyBorder="1" applyProtection="1">
      <alignment/>
      <protection/>
    </xf>
    <xf numFmtId="176" fontId="11" fillId="0" borderId="22" xfId="62" applyNumberFormat="1" applyFont="1" applyBorder="1" applyProtection="1">
      <alignment/>
      <protection/>
    </xf>
    <xf numFmtId="0" fontId="0" fillId="0" borderId="23" xfId="62" applyNumberFormat="1" applyBorder="1" applyProtection="1">
      <alignment/>
      <protection/>
    </xf>
    <xf numFmtId="176" fontId="11" fillId="0" borderId="23" xfId="62" applyNumberFormat="1" applyFont="1" applyBorder="1" applyProtection="1">
      <alignment/>
      <protection/>
    </xf>
    <xf numFmtId="176" fontId="11" fillId="0" borderId="24" xfId="62" applyNumberFormat="1" applyFont="1" applyBorder="1" applyProtection="1">
      <alignment/>
      <protection/>
    </xf>
    <xf numFmtId="176" fontId="11" fillId="0" borderId="25" xfId="62" applyNumberFormat="1" applyFont="1" applyBorder="1" applyProtection="1">
      <alignment/>
      <protection/>
    </xf>
    <xf numFmtId="0" fontId="0" fillId="0" borderId="26" xfId="62" applyNumberFormat="1" applyBorder="1" applyProtection="1">
      <alignment/>
      <protection/>
    </xf>
    <xf numFmtId="176" fontId="11" fillId="0" borderId="26" xfId="62" applyNumberFormat="1" applyFont="1" applyBorder="1" applyProtection="1">
      <alignment/>
      <protection/>
    </xf>
    <xf numFmtId="176" fontId="11" fillId="0" borderId="27" xfId="62" applyNumberFormat="1" applyFont="1" applyBorder="1" applyProtection="1">
      <alignment/>
      <protection/>
    </xf>
    <xf numFmtId="176" fontId="11" fillId="0" borderId="28" xfId="62" applyNumberFormat="1" applyFont="1" applyBorder="1" applyProtection="1">
      <alignment/>
      <protection/>
    </xf>
    <xf numFmtId="0" fontId="0" fillId="0" borderId="29" xfId="62" applyNumberFormat="1" applyBorder="1" applyProtection="1">
      <alignment/>
      <protection/>
    </xf>
    <xf numFmtId="176" fontId="11" fillId="0" borderId="20" xfId="62" applyFont="1" applyBorder="1" applyProtection="1">
      <alignment/>
      <protection/>
    </xf>
    <xf numFmtId="176" fontId="11" fillId="0" borderId="21" xfId="62" applyFont="1" applyBorder="1" applyProtection="1">
      <alignment/>
      <protection/>
    </xf>
    <xf numFmtId="176" fontId="11" fillId="0" borderId="22" xfId="62" applyFont="1" applyBorder="1" applyProtection="1">
      <alignment/>
      <protection/>
    </xf>
    <xf numFmtId="176" fontId="11" fillId="0" borderId="24" xfId="62" applyFont="1" applyBorder="1" applyProtection="1">
      <alignment/>
      <protection/>
    </xf>
    <xf numFmtId="176" fontId="11" fillId="0" borderId="25" xfId="62" applyFont="1" applyBorder="1" applyProtection="1">
      <alignment/>
      <protection/>
    </xf>
    <xf numFmtId="176" fontId="11" fillId="0" borderId="26" xfId="62" applyFont="1" applyBorder="1" applyProtection="1">
      <alignment/>
      <protection/>
    </xf>
    <xf numFmtId="176" fontId="11" fillId="0" borderId="27" xfId="62" applyFont="1" applyBorder="1" applyProtection="1">
      <alignment/>
      <protection/>
    </xf>
    <xf numFmtId="176" fontId="11" fillId="0" borderId="28" xfId="62" applyFont="1" applyBorder="1" applyProtection="1">
      <alignment/>
      <protection/>
    </xf>
    <xf numFmtId="1" fontId="0" fillId="0" borderId="14" xfId="62" applyNumberFormat="1" applyBorder="1" applyProtection="1">
      <alignment/>
      <protection/>
    </xf>
    <xf numFmtId="1" fontId="0" fillId="0" borderId="15" xfId="62" applyNumberFormat="1" applyBorder="1" applyProtection="1">
      <alignment/>
      <protection/>
    </xf>
    <xf numFmtId="1" fontId="0" fillId="0" borderId="16" xfId="62" applyNumberFormat="1" applyBorder="1" applyProtection="1">
      <alignment/>
      <protection/>
    </xf>
    <xf numFmtId="1" fontId="0" fillId="0" borderId="26" xfId="62" applyNumberFormat="1" applyBorder="1" applyProtection="1">
      <alignment/>
      <protection/>
    </xf>
    <xf numFmtId="1" fontId="0" fillId="0" borderId="27" xfId="62" applyNumberFormat="1" applyBorder="1" applyProtection="1">
      <alignment/>
      <protection/>
    </xf>
    <xf numFmtId="1" fontId="0" fillId="0" borderId="28" xfId="62" applyNumberFormat="1" applyBorder="1" applyProtection="1">
      <alignment/>
      <protection/>
    </xf>
    <xf numFmtId="176" fontId="0" fillId="0" borderId="0" xfId="62" applyAlignment="1" applyProtection="1">
      <alignment horizontal="left"/>
      <protection/>
    </xf>
    <xf numFmtId="176" fontId="0" fillId="0" borderId="0" xfId="62" applyAlignment="1" applyProtection="1">
      <alignment horizontal="right"/>
      <protection/>
    </xf>
    <xf numFmtId="176" fontId="0" fillId="0" borderId="0" xfId="62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176" fontId="11" fillId="0" borderId="31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20" fontId="11" fillId="0" borderId="30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20" fontId="11" fillId="0" borderId="30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30" xfId="0" applyFont="1" applyBorder="1" applyAlignment="1">
      <alignment horizontal="center"/>
    </xf>
    <xf numFmtId="176" fontId="12" fillId="0" borderId="0" xfId="62" applyFont="1" applyBorder="1" applyAlignment="1">
      <alignment horizontal="left"/>
      <protection/>
    </xf>
    <xf numFmtId="176" fontId="12" fillId="0" borderId="0" xfId="62" applyFont="1" applyBorder="1" applyAlignment="1" applyProtection="1" quotePrefix="1">
      <alignment horizontal="left"/>
      <protection/>
    </xf>
    <xf numFmtId="0" fontId="12" fillId="0" borderId="0" xfId="62" applyNumberFormat="1" applyFont="1" applyBorder="1" applyAlignment="1">
      <alignment horizontal="left"/>
      <protection/>
    </xf>
    <xf numFmtId="176" fontId="12" fillId="0" borderId="0" xfId="61" applyFont="1" applyBorder="1" applyAlignment="1">
      <alignment horizontal="left"/>
      <protection/>
    </xf>
    <xf numFmtId="176" fontId="12" fillId="0" borderId="0" xfId="61" applyFont="1" applyBorder="1" applyAlignment="1" applyProtection="1" quotePrefix="1">
      <alignment horizontal="left"/>
      <protection/>
    </xf>
    <xf numFmtId="0" fontId="12" fillId="0" borderId="0" xfId="61" applyNumberFormat="1" applyFont="1" applyBorder="1" applyAlignment="1">
      <alignment horizontal="left"/>
      <protection/>
    </xf>
    <xf numFmtId="176" fontId="12" fillId="0" borderId="0" xfId="63" applyFont="1" applyBorder="1" applyAlignment="1">
      <alignment horizontal="left"/>
      <protection/>
    </xf>
    <xf numFmtId="176" fontId="12" fillId="0" borderId="0" xfId="63" applyFont="1" applyBorder="1" applyAlignment="1" quotePrefix="1">
      <alignment horizontal="left"/>
      <protection/>
    </xf>
    <xf numFmtId="0" fontId="12" fillId="0" borderId="0" xfId="63" applyNumberFormat="1" applyFont="1" applyBorder="1" applyAlignment="1">
      <alignment horizontal="left"/>
      <protection/>
    </xf>
    <xf numFmtId="176" fontId="7" fillId="4" borderId="11" xfId="63" applyFont="1" applyFill="1" applyBorder="1" applyAlignment="1" applyProtection="1">
      <alignment horizontal="distributed"/>
      <protection/>
    </xf>
    <xf numFmtId="176" fontId="15" fillId="4" borderId="11" xfId="63" applyFont="1" applyFill="1" applyBorder="1" applyProtection="1">
      <alignment/>
      <protection/>
    </xf>
    <xf numFmtId="176" fontId="15" fillId="4" borderId="12" xfId="63" applyFont="1" applyFill="1" applyBorder="1" applyProtection="1">
      <alignment/>
      <protection/>
    </xf>
    <xf numFmtId="176" fontId="15" fillId="4" borderId="13" xfId="63" applyFont="1" applyFill="1" applyBorder="1" applyProtection="1">
      <alignment/>
      <protection/>
    </xf>
    <xf numFmtId="176" fontId="16" fillId="4" borderId="11" xfId="61" applyFont="1" applyFill="1" applyBorder="1" applyProtection="1">
      <alignment/>
      <protection/>
    </xf>
    <xf numFmtId="176" fontId="16" fillId="4" borderId="12" xfId="61" applyFont="1" applyFill="1" applyBorder="1" applyProtection="1">
      <alignment/>
      <protection/>
    </xf>
    <xf numFmtId="176" fontId="16" fillId="4" borderId="13" xfId="61" applyFont="1" applyFill="1" applyBorder="1" applyProtection="1">
      <alignment/>
      <protection/>
    </xf>
    <xf numFmtId="176" fontId="17" fillId="11" borderId="17" xfId="61" applyFont="1" applyFill="1" applyBorder="1">
      <alignment/>
      <protection/>
    </xf>
    <xf numFmtId="176" fontId="17" fillId="11" borderId="18" xfId="61" applyFont="1" applyFill="1" applyBorder="1">
      <alignment/>
      <protection/>
    </xf>
    <xf numFmtId="176" fontId="17" fillId="11" borderId="19" xfId="61" applyFont="1" applyFill="1" applyBorder="1">
      <alignment/>
      <protection/>
    </xf>
    <xf numFmtId="176" fontId="16" fillId="4" borderId="11" xfId="62" applyFont="1" applyFill="1" applyBorder="1" applyProtection="1">
      <alignment/>
      <protection/>
    </xf>
    <xf numFmtId="176" fontId="16" fillId="4" borderId="12" xfId="62" applyFont="1" applyFill="1" applyBorder="1" applyProtection="1">
      <alignment/>
      <protection/>
    </xf>
    <xf numFmtId="176" fontId="16" fillId="4" borderId="13" xfId="62" applyFont="1" applyFill="1" applyBorder="1" applyProtection="1">
      <alignment/>
      <protection/>
    </xf>
    <xf numFmtId="176" fontId="17" fillId="11" borderId="33" xfId="62" applyFont="1" applyFill="1" applyBorder="1">
      <alignment/>
      <protection/>
    </xf>
    <xf numFmtId="176" fontId="17" fillId="11" borderId="34" xfId="62" applyFont="1" applyFill="1" applyBorder="1">
      <alignment/>
      <protection/>
    </xf>
    <xf numFmtId="176" fontId="17" fillId="11" borderId="35" xfId="62" applyFont="1" applyFill="1" applyBorder="1">
      <alignment/>
      <protection/>
    </xf>
    <xf numFmtId="0" fontId="8" fillId="0" borderId="27" xfId="0" applyNumberFormat="1" applyFont="1" applyBorder="1" applyAlignment="1">
      <alignment/>
    </xf>
    <xf numFmtId="20" fontId="11" fillId="0" borderId="28" xfId="0" applyNumberFormat="1" applyFont="1" applyBorder="1" applyAlignment="1">
      <alignment horizontal="center"/>
    </xf>
    <xf numFmtId="176" fontId="11" fillId="0" borderId="23" xfId="62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36" xfId="0" applyFont="1" applyBorder="1" applyAlignment="1">
      <alignment horizontal="centerContinuous"/>
    </xf>
    <xf numFmtId="0" fontId="5" fillId="0" borderId="29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37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31" xfId="0" applyNumberFormat="1" applyFont="1" applyBorder="1" applyAlignment="1">
      <alignment/>
    </xf>
    <xf numFmtId="20" fontId="11" fillId="0" borderId="31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176" fontId="11" fillId="4" borderId="0" xfId="0" applyNumberFormat="1" applyFont="1" applyFill="1" applyBorder="1" applyAlignment="1">
      <alignment/>
    </xf>
    <xf numFmtId="0" fontId="11" fillId="18" borderId="0" xfId="0" applyFont="1" applyFill="1" applyBorder="1" applyAlignment="1">
      <alignment/>
    </xf>
    <xf numFmtId="0" fontId="5" fillId="18" borderId="37" xfId="0" applyFont="1" applyFill="1" applyBorder="1" applyAlignment="1">
      <alignment horizontal="center"/>
    </xf>
    <xf numFmtId="176" fontId="11" fillId="4" borderId="37" xfId="0" applyNumberFormat="1" applyFont="1" applyFill="1" applyBorder="1" applyAlignment="1">
      <alignment/>
    </xf>
    <xf numFmtId="176" fontId="11" fillId="0" borderId="37" xfId="0" applyNumberFormat="1" applyFont="1" applyBorder="1" applyAlignment="1">
      <alignment/>
    </xf>
    <xf numFmtId="0" fontId="11" fillId="0" borderId="37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18" fillId="19" borderId="36" xfId="0" applyFont="1" applyFill="1" applyBorder="1" applyAlignment="1">
      <alignment/>
    </xf>
    <xf numFmtId="0" fontId="19" fillId="19" borderId="36" xfId="0" applyFont="1" applyFill="1" applyBorder="1" applyAlignment="1">
      <alignment horizontal="center"/>
    </xf>
    <xf numFmtId="0" fontId="11" fillId="18" borderId="31" xfId="0" applyFont="1" applyFill="1" applyBorder="1" applyAlignment="1">
      <alignment/>
    </xf>
    <xf numFmtId="176" fontId="11" fillId="4" borderId="31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19" borderId="36" xfId="0" applyFont="1" applyFill="1" applyBorder="1" applyAlignment="1">
      <alignment horizontal="center"/>
    </xf>
    <xf numFmtId="0" fontId="18" fillId="19" borderId="36" xfId="0" applyFont="1" applyFill="1" applyBorder="1" applyAlignment="1">
      <alignment/>
    </xf>
    <xf numFmtId="176" fontId="21" fillId="14" borderId="11" xfId="61" applyFont="1" applyFill="1" applyBorder="1" applyProtection="1">
      <alignment/>
      <protection/>
    </xf>
    <xf numFmtId="176" fontId="21" fillId="14" borderId="12" xfId="61" applyFont="1" applyFill="1" applyBorder="1" applyProtection="1">
      <alignment/>
      <protection/>
    </xf>
    <xf numFmtId="176" fontId="21" fillId="14" borderId="13" xfId="61" applyFont="1" applyFill="1" applyBorder="1" applyProtection="1">
      <alignment/>
      <protection/>
    </xf>
    <xf numFmtId="176" fontId="7" fillId="4" borderId="11" xfId="61" applyFont="1" applyFill="1" applyBorder="1" applyAlignment="1" applyProtection="1">
      <alignment horizontal="distributed"/>
      <protection/>
    </xf>
    <xf numFmtId="176" fontId="14" fillId="14" borderId="11" xfId="61" applyFont="1" applyFill="1" applyBorder="1" applyAlignment="1" applyProtection="1">
      <alignment horizontal="distributed"/>
      <protection/>
    </xf>
    <xf numFmtId="176" fontId="0" fillId="0" borderId="20" xfId="61" applyBorder="1" applyAlignment="1" applyProtection="1">
      <alignment horizontal="distributed"/>
      <protection/>
    </xf>
    <xf numFmtId="176" fontId="0" fillId="0" borderId="23" xfId="61" applyBorder="1" applyAlignment="1" applyProtection="1">
      <alignment horizontal="distributed"/>
      <protection/>
    </xf>
    <xf numFmtId="176" fontId="0" fillId="0" borderId="26" xfId="61" applyBorder="1" applyAlignment="1" applyProtection="1">
      <alignment horizontal="distributed"/>
      <protection/>
    </xf>
    <xf numFmtId="176" fontId="0" fillId="0" borderId="14" xfId="61" applyBorder="1" applyAlignment="1" applyProtection="1">
      <alignment horizontal="distributed"/>
      <protection/>
    </xf>
    <xf numFmtId="176" fontId="0" fillId="0" borderId="29" xfId="61" applyBorder="1" applyAlignment="1" applyProtection="1">
      <alignment horizontal="distributed"/>
      <protection/>
    </xf>
    <xf numFmtId="176" fontId="14" fillId="11" borderId="17" xfId="61" applyFont="1" applyFill="1" applyBorder="1" applyAlignment="1">
      <alignment horizontal="distributed"/>
      <protection/>
    </xf>
    <xf numFmtId="176" fontId="21" fillId="11" borderId="11" xfId="62" applyFont="1" applyFill="1" applyBorder="1" applyProtection="1">
      <alignment/>
      <protection/>
    </xf>
    <xf numFmtId="176" fontId="21" fillId="11" borderId="12" xfId="62" applyFont="1" applyFill="1" applyBorder="1" applyProtection="1">
      <alignment/>
      <protection/>
    </xf>
    <xf numFmtId="176" fontId="21" fillId="11" borderId="13" xfId="62" applyFont="1" applyFill="1" applyBorder="1" applyProtection="1">
      <alignment/>
      <protection/>
    </xf>
    <xf numFmtId="176" fontId="7" fillId="4" borderId="11" xfId="62" applyFont="1" applyFill="1" applyBorder="1" applyAlignment="1" applyProtection="1">
      <alignment horizontal="distributed"/>
      <protection/>
    </xf>
    <xf numFmtId="176" fontId="14" fillId="11" borderId="11" xfId="62" applyFont="1" applyFill="1" applyBorder="1" applyAlignment="1" applyProtection="1">
      <alignment horizontal="distributed"/>
      <protection/>
    </xf>
    <xf numFmtId="176" fontId="0" fillId="0" borderId="20" xfId="62" applyBorder="1" applyAlignment="1" applyProtection="1">
      <alignment horizontal="distributed"/>
      <protection/>
    </xf>
    <xf numFmtId="176" fontId="0" fillId="0" borderId="23" xfId="62" applyBorder="1" applyAlignment="1" applyProtection="1">
      <alignment horizontal="distributed"/>
      <protection/>
    </xf>
    <xf numFmtId="176" fontId="0" fillId="0" borderId="26" xfId="62" applyBorder="1" applyAlignment="1" applyProtection="1">
      <alignment horizontal="distributed"/>
      <protection/>
    </xf>
    <xf numFmtId="176" fontId="0" fillId="0" borderId="14" xfId="62" applyBorder="1" applyAlignment="1" applyProtection="1">
      <alignment horizontal="distributed"/>
      <protection/>
    </xf>
    <xf numFmtId="176" fontId="14" fillId="11" borderId="33" xfId="62" applyFont="1" applyFill="1" applyBorder="1" applyAlignment="1">
      <alignment horizontal="distributed"/>
      <protection/>
    </xf>
    <xf numFmtId="176" fontId="11" fillId="0" borderId="27" xfId="62" applyFont="1" applyBorder="1">
      <alignment/>
      <protection/>
    </xf>
    <xf numFmtId="176" fontId="0" fillId="0" borderId="0" xfId="61" applyFont="1" applyProtection="1">
      <alignment/>
      <protection/>
    </xf>
    <xf numFmtId="176" fontId="0" fillId="0" borderId="0" xfId="62" applyFont="1" applyProtection="1">
      <alignment/>
      <protection/>
    </xf>
    <xf numFmtId="179" fontId="11" fillId="0" borderId="0" xfId="0" applyNumberFormat="1" applyFont="1" applyBorder="1" applyAlignment="1">
      <alignment horizontal="center"/>
    </xf>
    <xf numFmtId="179" fontId="11" fillId="0" borderId="31" xfId="0" applyNumberFormat="1" applyFont="1" applyBorder="1" applyAlignment="1">
      <alignment horizontal="center"/>
    </xf>
    <xf numFmtId="179" fontId="11" fillId="0" borderId="30" xfId="0" applyNumberFormat="1" applyFont="1" applyBorder="1" applyAlignment="1">
      <alignment horizontal="center"/>
    </xf>
    <xf numFmtId="20" fontId="10" fillId="0" borderId="30" xfId="0" applyNumberFormat="1" applyFont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最高気温" xfId="61"/>
    <cellStyle name="標準_最低気温" xfId="62"/>
    <cellStyle name="標準_平均気温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228600</xdr:rowOff>
    </xdr:from>
    <xdr:to>
      <xdr:col>1</xdr:col>
      <xdr:colOff>47625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71475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0</xdr:col>
      <xdr:colOff>514350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228600</xdr:rowOff>
    </xdr:from>
    <xdr:to>
      <xdr:col>1</xdr:col>
      <xdr:colOff>28575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209550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09550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2002</v>
      </c>
      <c r="AA1" s="1" t="s">
        <v>2</v>
      </c>
      <c r="AB1" s="226">
        <v>1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-0.4429999887943268</v>
      </c>
      <c r="C3" s="207">
        <v>-0.3580000102519989</v>
      </c>
      <c r="D3" s="207">
        <v>-0.8849999904632568</v>
      </c>
      <c r="E3" s="207">
        <v>-0.8119999766349792</v>
      </c>
      <c r="F3" s="207">
        <v>-1.2120000123977661</v>
      </c>
      <c r="G3" s="207">
        <v>-1.3600000143051147</v>
      </c>
      <c r="H3" s="207">
        <v>-1.4759999513626099</v>
      </c>
      <c r="I3" s="207">
        <v>-0.9169999957084656</v>
      </c>
      <c r="J3" s="207">
        <v>3.4700000286102295</v>
      </c>
      <c r="K3" s="207">
        <v>3.7239999771118164</v>
      </c>
      <c r="L3" s="207">
        <v>7.889999866485596</v>
      </c>
      <c r="M3" s="207">
        <v>8.449999809265137</v>
      </c>
      <c r="N3" s="207">
        <v>8.930000305175781</v>
      </c>
      <c r="O3" s="207">
        <v>9.710000038146973</v>
      </c>
      <c r="P3" s="207">
        <v>9.75</v>
      </c>
      <c r="Q3" s="207">
        <v>9.109999656677246</v>
      </c>
      <c r="R3" s="207">
        <v>7.550000190734863</v>
      </c>
      <c r="S3" s="207">
        <v>6.789999961853027</v>
      </c>
      <c r="T3" s="207">
        <v>3.6540000438690186</v>
      </c>
      <c r="U3" s="207">
        <v>2.569000005722046</v>
      </c>
      <c r="V3" s="207">
        <v>1.9470000267028809</v>
      </c>
      <c r="W3" s="207">
        <v>1.6430000066757202</v>
      </c>
      <c r="X3" s="207">
        <v>0.9169999957084656</v>
      </c>
      <c r="Y3" s="207">
        <v>4.684000015258789</v>
      </c>
      <c r="Z3" s="214">
        <f>AVERAGE(B3:Y3)</f>
        <v>3.4718749995032945</v>
      </c>
      <c r="AA3" s="151">
        <v>10.109999656677246</v>
      </c>
      <c r="AB3" s="152" t="s">
        <v>10</v>
      </c>
      <c r="AC3" s="2">
        <v>1</v>
      </c>
      <c r="AD3" s="151">
        <v>-1.8969999551773071</v>
      </c>
      <c r="AE3" s="253" t="s">
        <v>11</v>
      </c>
      <c r="AF3" s="1"/>
    </row>
    <row r="4" spans="1:32" ht="11.25" customHeight="1">
      <c r="A4" s="215">
        <v>2</v>
      </c>
      <c r="B4" s="207">
        <v>4.959000110626221</v>
      </c>
      <c r="C4" s="207">
        <v>3.734999895095825</v>
      </c>
      <c r="D4" s="207">
        <v>2.9119999408721924</v>
      </c>
      <c r="E4" s="207">
        <v>2.6480000019073486</v>
      </c>
      <c r="F4" s="207">
        <v>2.1740000247955322</v>
      </c>
      <c r="G4" s="207">
        <v>2.2690000534057617</v>
      </c>
      <c r="H4" s="207">
        <v>2.121000051498413</v>
      </c>
      <c r="I4" s="207">
        <v>2.7019999027252197</v>
      </c>
      <c r="J4" s="207">
        <v>3.177000045776367</v>
      </c>
      <c r="K4" s="207">
        <v>3.3340001106262207</v>
      </c>
      <c r="L4" s="207">
        <v>3.746000051498413</v>
      </c>
      <c r="M4" s="207">
        <v>4.708000183105469</v>
      </c>
      <c r="N4" s="207">
        <v>4.802999973297119</v>
      </c>
      <c r="O4" s="207">
        <v>4.369999885559082</v>
      </c>
      <c r="P4" s="207">
        <v>4.359000205993652</v>
      </c>
      <c r="Q4" s="207">
        <v>4.085000038146973</v>
      </c>
      <c r="R4" s="207">
        <v>2.859999895095825</v>
      </c>
      <c r="S4" s="208">
        <v>2.5329999923706055</v>
      </c>
      <c r="T4" s="207">
        <v>1.9190000295639038</v>
      </c>
      <c r="U4" s="207">
        <v>1.5080000162124634</v>
      </c>
      <c r="V4" s="207">
        <v>0.7379999756813049</v>
      </c>
      <c r="W4" s="207">
        <v>0.3799999952316284</v>
      </c>
      <c r="X4" s="207">
        <v>0.07400000095367432</v>
      </c>
      <c r="Y4" s="207">
        <v>-1.4950000047683716</v>
      </c>
      <c r="Z4" s="214">
        <f aca="true" t="shared" si="0" ref="Z4:Z19">AVERAGE(B4:Y4)</f>
        <v>2.6924583489696183</v>
      </c>
      <c r="AA4" s="151">
        <v>5.276000022888184</v>
      </c>
      <c r="AB4" s="152" t="s">
        <v>12</v>
      </c>
      <c r="AC4" s="2">
        <v>2</v>
      </c>
      <c r="AD4" s="151">
        <v>-1.621999979019165</v>
      </c>
      <c r="AE4" s="253" t="s">
        <v>13</v>
      </c>
      <c r="AF4" s="1"/>
    </row>
    <row r="5" spans="1:32" ht="11.25" customHeight="1">
      <c r="A5" s="215">
        <v>3</v>
      </c>
      <c r="B5" s="207">
        <v>-1.6649999618530273</v>
      </c>
      <c r="C5" s="207">
        <v>-2.740000009536743</v>
      </c>
      <c r="D5" s="207">
        <v>-2.486999988555908</v>
      </c>
      <c r="E5" s="207">
        <v>-2.9089999198913574</v>
      </c>
      <c r="F5" s="207">
        <v>-3.552000045776367</v>
      </c>
      <c r="G5" s="207">
        <v>-3.5309998989105225</v>
      </c>
      <c r="H5" s="207">
        <v>-2.4570000171661377</v>
      </c>
      <c r="I5" s="207">
        <v>-1.4880000352859497</v>
      </c>
      <c r="J5" s="207">
        <v>1.2239999771118164</v>
      </c>
      <c r="K5" s="207">
        <v>3.5850000381469727</v>
      </c>
      <c r="L5" s="207">
        <v>4.798999786376953</v>
      </c>
      <c r="M5" s="207">
        <v>6.197000026702881</v>
      </c>
      <c r="N5" s="207">
        <v>5.994999885559082</v>
      </c>
      <c r="O5" s="207">
        <v>5.607999801635742</v>
      </c>
      <c r="P5" s="207">
        <v>5.019000053405762</v>
      </c>
      <c r="Q5" s="207">
        <v>4.538000106811523</v>
      </c>
      <c r="R5" s="207">
        <v>2.9649999141693115</v>
      </c>
      <c r="S5" s="207">
        <v>1.6460000276565552</v>
      </c>
      <c r="T5" s="207">
        <v>0.9390000104904175</v>
      </c>
      <c r="U5" s="207">
        <v>0.210999995470047</v>
      </c>
      <c r="V5" s="207">
        <v>0.6010000109672546</v>
      </c>
      <c r="W5" s="207">
        <v>0.621999979019165</v>
      </c>
      <c r="X5" s="207">
        <v>0.07400000095367432</v>
      </c>
      <c r="Y5" s="207">
        <v>-1.2549999952316284</v>
      </c>
      <c r="Z5" s="214">
        <f t="shared" si="0"/>
        <v>0.9141249892612299</v>
      </c>
      <c r="AA5" s="151">
        <v>6.72599983215332</v>
      </c>
      <c r="AB5" s="152" t="s">
        <v>14</v>
      </c>
      <c r="AC5" s="2">
        <v>3</v>
      </c>
      <c r="AD5" s="151">
        <v>-4.046999931335449</v>
      </c>
      <c r="AE5" s="253" t="s">
        <v>15</v>
      </c>
      <c r="AF5" s="1"/>
    </row>
    <row r="6" spans="1:32" ht="11.25" customHeight="1">
      <c r="A6" s="215">
        <v>4</v>
      </c>
      <c r="B6" s="207">
        <v>-2.1410000324249268</v>
      </c>
      <c r="C6" s="207">
        <v>-1.7300000190734863</v>
      </c>
      <c r="D6" s="207">
        <v>-2.6679999828338623</v>
      </c>
      <c r="E6" s="207">
        <v>-4.01800012588501</v>
      </c>
      <c r="F6" s="207">
        <v>-3.7760000228881836</v>
      </c>
      <c r="G6" s="207">
        <v>-4.0929999351501465</v>
      </c>
      <c r="H6" s="207">
        <v>-4.166999816894531</v>
      </c>
      <c r="I6" s="207">
        <v>-2.259000062942505</v>
      </c>
      <c r="J6" s="207">
        <v>1.4240000247955322</v>
      </c>
      <c r="K6" s="207">
        <v>4.093999862670898</v>
      </c>
      <c r="L6" s="207">
        <v>6.091000080108643</v>
      </c>
      <c r="M6" s="207">
        <v>8.960000038146973</v>
      </c>
      <c r="N6" s="207">
        <v>10.199999809265137</v>
      </c>
      <c r="O6" s="207">
        <v>9.4399995803833</v>
      </c>
      <c r="P6" s="207">
        <v>9.539999961853027</v>
      </c>
      <c r="Q6" s="207">
        <v>8.670000076293945</v>
      </c>
      <c r="R6" s="207">
        <v>7.400000095367432</v>
      </c>
      <c r="S6" s="207">
        <v>6.111000061035156</v>
      </c>
      <c r="T6" s="207">
        <v>6.067999839782715</v>
      </c>
      <c r="U6" s="207">
        <v>5.085000038146973</v>
      </c>
      <c r="V6" s="207">
        <v>2.890000104904175</v>
      </c>
      <c r="W6" s="207">
        <v>1.2860000133514404</v>
      </c>
      <c r="X6" s="207">
        <v>0.2849999964237213</v>
      </c>
      <c r="Y6" s="207">
        <v>0.16899999976158142</v>
      </c>
      <c r="Z6" s="214">
        <f t="shared" si="0"/>
        <v>2.6192083160082498</v>
      </c>
      <c r="AA6" s="151">
        <v>10.319999694824219</v>
      </c>
      <c r="AB6" s="152" t="s">
        <v>16</v>
      </c>
      <c r="AC6" s="2">
        <v>4</v>
      </c>
      <c r="AD6" s="151">
        <v>-4.461999893188477</v>
      </c>
      <c r="AE6" s="253" t="s">
        <v>17</v>
      </c>
      <c r="AF6" s="1"/>
    </row>
    <row r="7" spans="1:32" ht="11.25" customHeight="1">
      <c r="A7" s="215">
        <v>5</v>
      </c>
      <c r="B7" s="207">
        <v>-0.16899999976158142</v>
      </c>
      <c r="C7" s="207">
        <v>-0.4429999887943268</v>
      </c>
      <c r="D7" s="207">
        <v>-0.7379999756813049</v>
      </c>
      <c r="E7" s="207">
        <v>-0.6430000066757202</v>
      </c>
      <c r="F7" s="207">
        <v>-1.2649999856948853</v>
      </c>
      <c r="G7" s="207">
        <v>-0.8220000267028809</v>
      </c>
      <c r="H7" s="207">
        <v>-0.3160000145435333</v>
      </c>
      <c r="I7" s="207">
        <v>0.6959999799728394</v>
      </c>
      <c r="J7" s="207">
        <v>4.242000102996826</v>
      </c>
      <c r="K7" s="207">
        <v>4.888000011444092</v>
      </c>
      <c r="L7" s="207">
        <v>5.066999912261963</v>
      </c>
      <c r="M7" s="207">
        <v>7.28000020980835</v>
      </c>
      <c r="N7" s="207">
        <v>8.289999961853027</v>
      </c>
      <c r="O7" s="207">
        <v>6.999000072479248</v>
      </c>
      <c r="P7" s="207">
        <v>6.585999965667725</v>
      </c>
      <c r="Q7" s="207">
        <v>6.22599983215332</v>
      </c>
      <c r="R7" s="207">
        <v>5.14900016784668</v>
      </c>
      <c r="S7" s="207">
        <v>3.3970000743865967</v>
      </c>
      <c r="T7" s="207">
        <v>3.4079999923706055</v>
      </c>
      <c r="U7" s="207">
        <v>3.0390000343322754</v>
      </c>
      <c r="V7" s="207">
        <v>2.6070001125335693</v>
      </c>
      <c r="W7" s="207">
        <v>1.7730000019073486</v>
      </c>
      <c r="X7" s="207">
        <v>1.0019999742507935</v>
      </c>
      <c r="Y7" s="207">
        <v>0.22200000286102295</v>
      </c>
      <c r="Z7" s="214">
        <f t="shared" si="0"/>
        <v>2.769791683803002</v>
      </c>
      <c r="AA7" s="151">
        <v>8.989999771118164</v>
      </c>
      <c r="AB7" s="152" t="s">
        <v>18</v>
      </c>
      <c r="AC7" s="2">
        <v>5</v>
      </c>
      <c r="AD7" s="151">
        <v>-1.5290000438690186</v>
      </c>
      <c r="AE7" s="253" t="s">
        <v>19</v>
      </c>
      <c r="AF7" s="1"/>
    </row>
    <row r="8" spans="1:32" ht="11.25" customHeight="1">
      <c r="A8" s="215">
        <v>6</v>
      </c>
      <c r="B8" s="207">
        <v>-0.46399998664855957</v>
      </c>
      <c r="C8" s="207">
        <v>-1.11899995803833</v>
      </c>
      <c r="D8" s="207">
        <v>-0.7179999947547913</v>
      </c>
      <c r="E8" s="207">
        <v>-1.6990000009536743</v>
      </c>
      <c r="F8" s="207">
        <v>-1.5299999713897705</v>
      </c>
      <c r="G8" s="207">
        <v>-2.8380000591278076</v>
      </c>
      <c r="H8" s="207">
        <v>-2.880000114440918</v>
      </c>
      <c r="I8" s="207">
        <v>-0.9279999732971191</v>
      </c>
      <c r="J8" s="207">
        <v>2.3429999351501465</v>
      </c>
      <c r="K8" s="207">
        <v>5.309999942779541</v>
      </c>
      <c r="L8" s="207">
        <v>7.480000019073486</v>
      </c>
      <c r="M8" s="207">
        <v>8.710000038146973</v>
      </c>
      <c r="N8" s="207">
        <v>7.150000095367432</v>
      </c>
      <c r="O8" s="207">
        <v>6.52400016784668</v>
      </c>
      <c r="P8" s="207">
        <v>7.309999942779541</v>
      </c>
      <c r="Q8" s="207">
        <v>7.179999828338623</v>
      </c>
      <c r="R8" s="207">
        <v>5.307000160217285</v>
      </c>
      <c r="S8" s="207">
        <v>4.50600004196167</v>
      </c>
      <c r="T8" s="207">
        <v>3.861999988555908</v>
      </c>
      <c r="U8" s="207">
        <v>4.010000228881836</v>
      </c>
      <c r="V8" s="207">
        <v>0.8220000267028809</v>
      </c>
      <c r="W8" s="207">
        <v>0.3059999942779541</v>
      </c>
      <c r="X8" s="207">
        <v>-0.2849999964237213</v>
      </c>
      <c r="Y8" s="207">
        <v>-0.3160000145435333</v>
      </c>
      <c r="Z8" s="214">
        <f t="shared" si="0"/>
        <v>2.418458347519239</v>
      </c>
      <c r="AA8" s="151">
        <v>9.640000343322754</v>
      </c>
      <c r="AB8" s="152" t="s">
        <v>20</v>
      </c>
      <c r="AC8" s="2">
        <v>6</v>
      </c>
      <c r="AD8" s="151">
        <v>-3.111999988555908</v>
      </c>
      <c r="AE8" s="253" t="s">
        <v>21</v>
      </c>
      <c r="AF8" s="1"/>
    </row>
    <row r="9" spans="1:32" ht="11.25" customHeight="1">
      <c r="A9" s="215">
        <v>7</v>
      </c>
      <c r="B9" s="207">
        <v>-1.2760000228881836</v>
      </c>
      <c r="C9" s="207">
        <v>-1.3179999589920044</v>
      </c>
      <c r="D9" s="207">
        <v>-1.5920000076293945</v>
      </c>
      <c r="E9" s="207">
        <v>-0.5059999823570251</v>
      </c>
      <c r="F9" s="207">
        <v>-1.8339999914169312</v>
      </c>
      <c r="G9" s="207">
        <v>-2.2239999771118164</v>
      </c>
      <c r="H9" s="207">
        <v>-2.4030001163482666</v>
      </c>
      <c r="I9" s="207">
        <v>-1.3389999866485596</v>
      </c>
      <c r="J9" s="207">
        <v>1.784000039100647</v>
      </c>
      <c r="K9" s="207">
        <v>3.8550000190734863</v>
      </c>
      <c r="L9" s="207">
        <v>4.989999771118164</v>
      </c>
      <c r="M9" s="207">
        <v>7.630000114440918</v>
      </c>
      <c r="N9" s="207">
        <v>7.800000190734863</v>
      </c>
      <c r="O9" s="207">
        <v>8.0600004196167</v>
      </c>
      <c r="P9" s="207">
        <v>7.559999942779541</v>
      </c>
      <c r="Q9" s="207">
        <v>7.099999904632568</v>
      </c>
      <c r="R9" s="207">
        <v>7.119999885559082</v>
      </c>
      <c r="S9" s="207">
        <v>7.619999885559082</v>
      </c>
      <c r="T9" s="207">
        <v>5.633999824523926</v>
      </c>
      <c r="U9" s="207">
        <v>6.761000156402588</v>
      </c>
      <c r="V9" s="207">
        <v>6.940999984741211</v>
      </c>
      <c r="W9" s="207">
        <v>3.940999984741211</v>
      </c>
      <c r="X9" s="207">
        <v>5.389999866485596</v>
      </c>
      <c r="Y9" s="207">
        <v>7.489999771118164</v>
      </c>
      <c r="Z9" s="214">
        <f t="shared" si="0"/>
        <v>3.632666654884815</v>
      </c>
      <c r="AA9" s="151">
        <v>8.569999694824219</v>
      </c>
      <c r="AB9" s="152" t="s">
        <v>22</v>
      </c>
      <c r="AC9" s="2">
        <v>7</v>
      </c>
      <c r="AD9" s="151">
        <v>-2.9200000762939453</v>
      </c>
      <c r="AE9" s="253" t="s">
        <v>23</v>
      </c>
      <c r="AF9" s="1"/>
    </row>
    <row r="10" spans="1:32" ht="11.25" customHeight="1">
      <c r="A10" s="215">
        <v>8</v>
      </c>
      <c r="B10" s="207">
        <v>6.576000213623047</v>
      </c>
      <c r="C10" s="207">
        <v>4.749000072479248</v>
      </c>
      <c r="D10" s="207">
        <v>6.375999927520752</v>
      </c>
      <c r="E10" s="207">
        <v>7.090000152587891</v>
      </c>
      <c r="F10" s="207">
        <v>6.355000019073486</v>
      </c>
      <c r="G10" s="207">
        <v>4.855000019073486</v>
      </c>
      <c r="H10" s="207">
        <v>5.4670000076293945</v>
      </c>
      <c r="I10" s="207">
        <v>5.836999893188477</v>
      </c>
      <c r="J10" s="207">
        <v>6.3420000076293945</v>
      </c>
      <c r="K10" s="207">
        <v>8.029999732971191</v>
      </c>
      <c r="L10" s="207">
        <v>9.890000343322754</v>
      </c>
      <c r="M10" s="207">
        <v>10.199999809265137</v>
      </c>
      <c r="N10" s="207">
        <v>9.960000038146973</v>
      </c>
      <c r="O10" s="207">
        <v>8.760000228881836</v>
      </c>
      <c r="P10" s="207">
        <v>8.670000076293945</v>
      </c>
      <c r="Q10" s="207">
        <v>7.550000190734863</v>
      </c>
      <c r="R10" s="207">
        <v>7.170000076293945</v>
      </c>
      <c r="S10" s="207">
        <v>5.801000118255615</v>
      </c>
      <c r="T10" s="207">
        <v>4.658999919891357</v>
      </c>
      <c r="U10" s="207">
        <v>3.371999979019165</v>
      </c>
      <c r="V10" s="207">
        <v>2.381999969482422</v>
      </c>
      <c r="W10" s="207">
        <v>1.7389999628067017</v>
      </c>
      <c r="X10" s="207">
        <v>1.8550000190734863</v>
      </c>
      <c r="Y10" s="207">
        <v>0.9800000190734863</v>
      </c>
      <c r="Z10" s="214">
        <f t="shared" si="0"/>
        <v>6.027708366513252</v>
      </c>
      <c r="AA10" s="151">
        <v>11.460000038146973</v>
      </c>
      <c r="AB10" s="152" t="s">
        <v>24</v>
      </c>
      <c r="AC10" s="2">
        <v>8</v>
      </c>
      <c r="AD10" s="151">
        <v>0.16899999976158142</v>
      </c>
      <c r="AE10" s="253" t="s">
        <v>25</v>
      </c>
      <c r="AF10" s="1"/>
    </row>
    <row r="11" spans="1:32" ht="11.25" customHeight="1">
      <c r="A11" s="215">
        <v>9</v>
      </c>
      <c r="B11" s="207">
        <v>1.2549999952316284</v>
      </c>
      <c r="C11" s="207">
        <v>1.6349999904632568</v>
      </c>
      <c r="D11" s="207">
        <v>0.8019999861717224</v>
      </c>
      <c r="E11" s="207">
        <v>0.5590000152587891</v>
      </c>
      <c r="F11" s="207">
        <v>1.1080000400543213</v>
      </c>
      <c r="G11" s="207">
        <v>0.36899998784065247</v>
      </c>
      <c r="H11" s="207">
        <v>-1.656000018119812</v>
      </c>
      <c r="I11" s="207">
        <v>0.3059999942779541</v>
      </c>
      <c r="J11" s="207">
        <v>3.1110000610351562</v>
      </c>
      <c r="K11" s="207">
        <v>6.158999919891357</v>
      </c>
      <c r="L11" s="207">
        <v>8.039999961853027</v>
      </c>
      <c r="M11" s="207">
        <v>9.109999656677246</v>
      </c>
      <c r="N11" s="207">
        <v>9.050000190734863</v>
      </c>
      <c r="O11" s="207">
        <v>9.260000228881836</v>
      </c>
      <c r="P11" s="207">
        <v>9.079999923706055</v>
      </c>
      <c r="Q11" s="207">
        <v>8.6899995803833</v>
      </c>
      <c r="R11" s="207">
        <v>7.179999828338623</v>
      </c>
      <c r="S11" s="207">
        <v>5.443999767303467</v>
      </c>
      <c r="T11" s="207">
        <v>4.208000183105469</v>
      </c>
      <c r="U11" s="207">
        <v>3.4059998989105225</v>
      </c>
      <c r="V11" s="207">
        <v>2.7179999351501465</v>
      </c>
      <c r="W11" s="207">
        <v>1.906000018119812</v>
      </c>
      <c r="X11" s="207">
        <v>1.1799999475479126</v>
      </c>
      <c r="Y11" s="207">
        <v>0.2529999911785126</v>
      </c>
      <c r="Z11" s="214">
        <f t="shared" si="0"/>
        <v>3.8822082951664925</v>
      </c>
      <c r="AA11" s="151">
        <v>9.850000381469727</v>
      </c>
      <c r="AB11" s="152" t="s">
        <v>26</v>
      </c>
      <c r="AC11" s="2">
        <v>9</v>
      </c>
      <c r="AD11" s="151">
        <v>-1.8869999647140503</v>
      </c>
      <c r="AE11" s="253" t="s">
        <v>27</v>
      </c>
      <c r="AF11" s="1"/>
    </row>
    <row r="12" spans="1:32" ht="11.25" customHeight="1">
      <c r="A12" s="223">
        <v>10</v>
      </c>
      <c r="B12" s="209">
        <v>1.0859999656677246</v>
      </c>
      <c r="C12" s="209">
        <v>0.4749999940395355</v>
      </c>
      <c r="D12" s="209">
        <v>1.0759999752044678</v>
      </c>
      <c r="E12" s="209">
        <v>0.7170000076293945</v>
      </c>
      <c r="F12" s="209">
        <v>0.12700000405311584</v>
      </c>
      <c r="G12" s="209">
        <v>-1.0130000114440918</v>
      </c>
      <c r="H12" s="209">
        <v>-0.7170000076293945</v>
      </c>
      <c r="I12" s="209">
        <v>-0.210999995470047</v>
      </c>
      <c r="J12" s="209">
        <v>2.1740000247955322</v>
      </c>
      <c r="K12" s="209">
        <v>6.439000129699707</v>
      </c>
      <c r="L12" s="209">
        <v>9.010000228881836</v>
      </c>
      <c r="M12" s="209">
        <v>11.770000457763672</v>
      </c>
      <c r="N12" s="209">
        <v>11.5600004196167</v>
      </c>
      <c r="O12" s="209">
        <v>11.65999984741211</v>
      </c>
      <c r="P12" s="209">
        <v>11.90999984741211</v>
      </c>
      <c r="Q12" s="209">
        <v>11.0600004196167</v>
      </c>
      <c r="R12" s="209">
        <v>9.460000038146973</v>
      </c>
      <c r="S12" s="209">
        <v>8.600000381469727</v>
      </c>
      <c r="T12" s="209">
        <v>8.010000228881836</v>
      </c>
      <c r="U12" s="209">
        <v>7.340000152587891</v>
      </c>
      <c r="V12" s="209">
        <v>4.714000225067139</v>
      </c>
      <c r="W12" s="209">
        <v>4.1020002365112305</v>
      </c>
      <c r="X12" s="209">
        <v>2.0980000495910645</v>
      </c>
      <c r="Y12" s="209">
        <v>1.444000005722046</v>
      </c>
      <c r="Z12" s="224">
        <f t="shared" si="0"/>
        <v>5.120458442717791</v>
      </c>
      <c r="AA12" s="157">
        <v>12.539999961853027</v>
      </c>
      <c r="AB12" s="210" t="s">
        <v>28</v>
      </c>
      <c r="AC12" s="211">
        <v>10</v>
      </c>
      <c r="AD12" s="157">
        <v>-1.434000015258789</v>
      </c>
      <c r="AE12" s="254" t="s">
        <v>29</v>
      </c>
      <c r="AF12" s="1"/>
    </row>
    <row r="13" spans="1:32" ht="11.25" customHeight="1">
      <c r="A13" s="215">
        <v>11</v>
      </c>
      <c r="B13" s="207">
        <v>1.4119999408721924</v>
      </c>
      <c r="C13" s="207">
        <v>0.29499998688697815</v>
      </c>
      <c r="D13" s="207">
        <v>0.621999979019165</v>
      </c>
      <c r="E13" s="207">
        <v>0.7379999756813049</v>
      </c>
      <c r="F13" s="207">
        <v>0.2639999985694885</v>
      </c>
      <c r="G13" s="207">
        <v>0.29499998688697815</v>
      </c>
      <c r="H13" s="207">
        <v>-0.2529999911785126</v>
      </c>
      <c r="I13" s="207">
        <v>0.9279999732971191</v>
      </c>
      <c r="J13" s="207">
        <v>4.118000030517578</v>
      </c>
      <c r="K13" s="207">
        <v>7.989999771118164</v>
      </c>
      <c r="L13" s="207">
        <v>11.4399995803833</v>
      </c>
      <c r="M13" s="207">
        <v>12.550000190734863</v>
      </c>
      <c r="N13" s="207">
        <v>13.279999732971191</v>
      </c>
      <c r="O13" s="207">
        <v>12.380000114440918</v>
      </c>
      <c r="P13" s="207">
        <v>12.670000076293945</v>
      </c>
      <c r="Q13" s="207">
        <v>11.640000343322754</v>
      </c>
      <c r="R13" s="207">
        <v>10.470000267028809</v>
      </c>
      <c r="S13" s="207">
        <v>8.300000190734863</v>
      </c>
      <c r="T13" s="207">
        <v>7.78000020980835</v>
      </c>
      <c r="U13" s="207">
        <v>6.646999835968018</v>
      </c>
      <c r="V13" s="207">
        <v>5.392000198364258</v>
      </c>
      <c r="W13" s="207">
        <v>4.184999942779541</v>
      </c>
      <c r="X13" s="207">
        <v>6.307000160217285</v>
      </c>
      <c r="Y13" s="207">
        <v>6.109000205993652</v>
      </c>
      <c r="Z13" s="214">
        <f t="shared" si="0"/>
        <v>6.0649583625296755</v>
      </c>
      <c r="AA13" s="151">
        <v>13.600000381469727</v>
      </c>
      <c r="AB13" s="152" t="s">
        <v>30</v>
      </c>
      <c r="AC13" s="2">
        <v>11</v>
      </c>
      <c r="AD13" s="151">
        <v>-0.5799999833106995</v>
      </c>
      <c r="AE13" s="253" t="s">
        <v>31</v>
      </c>
      <c r="AF13" s="1"/>
    </row>
    <row r="14" spans="1:32" ht="11.25" customHeight="1">
      <c r="A14" s="215">
        <v>12</v>
      </c>
      <c r="B14" s="207">
        <v>6.890999794006348</v>
      </c>
      <c r="C14" s="207">
        <v>5.423999786376953</v>
      </c>
      <c r="D14" s="207">
        <v>3.3550000190734863</v>
      </c>
      <c r="E14" s="207">
        <v>2.6059999465942383</v>
      </c>
      <c r="F14" s="207">
        <v>3.7669999599456787</v>
      </c>
      <c r="G14" s="207">
        <v>2.068000078201294</v>
      </c>
      <c r="H14" s="207">
        <v>0.5490000247955322</v>
      </c>
      <c r="I14" s="207">
        <v>1.4670000076293945</v>
      </c>
      <c r="J14" s="207">
        <v>6.809000015258789</v>
      </c>
      <c r="K14" s="207">
        <v>8.670000076293945</v>
      </c>
      <c r="L14" s="207">
        <v>10.640000343322754</v>
      </c>
      <c r="M14" s="207">
        <v>12.670000076293945</v>
      </c>
      <c r="N14" s="207">
        <v>13.5</v>
      </c>
      <c r="O14" s="207">
        <v>13.529999732971191</v>
      </c>
      <c r="P14" s="207">
        <v>13.800000190734863</v>
      </c>
      <c r="Q14" s="207">
        <v>13.0600004196167</v>
      </c>
      <c r="R14" s="207">
        <v>11.600000381469727</v>
      </c>
      <c r="S14" s="207">
        <v>9.430000305175781</v>
      </c>
      <c r="T14" s="207">
        <v>9.34000015258789</v>
      </c>
      <c r="U14" s="207">
        <v>7.889999866485596</v>
      </c>
      <c r="V14" s="207">
        <v>5.979000091552734</v>
      </c>
      <c r="W14" s="207">
        <v>7.059999942779541</v>
      </c>
      <c r="X14" s="207">
        <v>4.9029998779296875</v>
      </c>
      <c r="Y14" s="207">
        <v>4.480999946594238</v>
      </c>
      <c r="Z14" s="214">
        <f t="shared" si="0"/>
        <v>7.478708376487096</v>
      </c>
      <c r="AA14" s="151">
        <v>14.170000076293945</v>
      </c>
      <c r="AB14" s="152" t="s">
        <v>32</v>
      </c>
      <c r="AC14" s="2">
        <v>12</v>
      </c>
      <c r="AD14" s="151">
        <v>0.17900000512599945</v>
      </c>
      <c r="AE14" s="253" t="s">
        <v>33</v>
      </c>
      <c r="AF14" s="1"/>
    </row>
    <row r="15" spans="1:32" ht="11.25" customHeight="1">
      <c r="A15" s="215">
        <v>13</v>
      </c>
      <c r="B15" s="207">
        <v>8.109999656677246</v>
      </c>
      <c r="C15" s="207">
        <v>5.4730000495910645</v>
      </c>
      <c r="D15" s="207">
        <v>4.585999965667725</v>
      </c>
      <c r="E15" s="207">
        <v>5.335999965667725</v>
      </c>
      <c r="F15" s="207">
        <v>3.86899995803833</v>
      </c>
      <c r="G15" s="207">
        <v>3.7960000038146973</v>
      </c>
      <c r="H15" s="207">
        <v>3.5850000381469727</v>
      </c>
      <c r="I15" s="207">
        <v>5.283999919891357</v>
      </c>
      <c r="J15" s="207">
        <v>6.802999973297119</v>
      </c>
      <c r="K15" s="207">
        <v>10.319999694824219</v>
      </c>
      <c r="L15" s="207">
        <v>11.430000305175781</v>
      </c>
      <c r="M15" s="207">
        <v>12.760000228881836</v>
      </c>
      <c r="N15" s="207">
        <v>12.710000038146973</v>
      </c>
      <c r="O15" s="207">
        <v>12.140000343322754</v>
      </c>
      <c r="P15" s="207">
        <v>11.479999542236328</v>
      </c>
      <c r="Q15" s="207">
        <v>10.640000343322754</v>
      </c>
      <c r="R15" s="207">
        <v>9.460000038146973</v>
      </c>
      <c r="S15" s="207">
        <v>7.980000019073486</v>
      </c>
      <c r="T15" s="207">
        <v>7.170000076293945</v>
      </c>
      <c r="U15" s="207">
        <v>6.586999893188477</v>
      </c>
      <c r="V15" s="207">
        <v>6.379000186920166</v>
      </c>
      <c r="W15" s="207">
        <v>6.486999988555908</v>
      </c>
      <c r="X15" s="207">
        <v>5.960000038146973</v>
      </c>
      <c r="Y15" s="207">
        <v>2.76200008392334</v>
      </c>
      <c r="Z15" s="214">
        <f t="shared" si="0"/>
        <v>7.546125014623006</v>
      </c>
      <c r="AA15" s="151">
        <v>13.5600004196167</v>
      </c>
      <c r="AB15" s="152" t="s">
        <v>34</v>
      </c>
      <c r="AC15" s="2">
        <v>13</v>
      </c>
      <c r="AD15" s="151">
        <v>2.752000093460083</v>
      </c>
      <c r="AE15" s="253" t="s">
        <v>35</v>
      </c>
      <c r="AF15" s="1"/>
    </row>
    <row r="16" spans="1:32" ht="11.25" customHeight="1">
      <c r="A16" s="215">
        <v>14</v>
      </c>
      <c r="B16" s="207">
        <v>1.7929999828338623</v>
      </c>
      <c r="C16" s="207">
        <v>1.5709999799728394</v>
      </c>
      <c r="D16" s="207">
        <v>4.568999767303467</v>
      </c>
      <c r="E16" s="207">
        <v>1.5290000438690186</v>
      </c>
      <c r="F16" s="207">
        <v>0.0949999988079071</v>
      </c>
      <c r="G16" s="207">
        <v>-0.35899999737739563</v>
      </c>
      <c r="H16" s="207">
        <v>0.29499998688697815</v>
      </c>
      <c r="I16" s="207">
        <v>1.625</v>
      </c>
      <c r="J16" s="207">
        <v>4.886000156402588</v>
      </c>
      <c r="K16" s="207">
        <v>7.570000171661377</v>
      </c>
      <c r="L16" s="207">
        <v>9.34000015258789</v>
      </c>
      <c r="M16" s="207">
        <v>8.890000343322754</v>
      </c>
      <c r="N16" s="207">
        <v>9.289999961853027</v>
      </c>
      <c r="O16" s="207">
        <v>9.630000114440918</v>
      </c>
      <c r="P16" s="207">
        <v>9.449999809265137</v>
      </c>
      <c r="Q16" s="207">
        <v>9.4399995803833</v>
      </c>
      <c r="R16" s="207">
        <v>8.699999809265137</v>
      </c>
      <c r="S16" s="207">
        <v>7.710000038146973</v>
      </c>
      <c r="T16" s="207">
        <v>8.069999694824219</v>
      </c>
      <c r="U16" s="207">
        <v>7.889999866485596</v>
      </c>
      <c r="V16" s="207">
        <v>8.210000038146973</v>
      </c>
      <c r="W16" s="207">
        <v>8.09000015258789</v>
      </c>
      <c r="X16" s="207">
        <v>7.489999771118164</v>
      </c>
      <c r="Y16" s="207">
        <v>7.25</v>
      </c>
      <c r="Z16" s="214">
        <f t="shared" si="0"/>
        <v>5.959333309282859</v>
      </c>
      <c r="AA16" s="151">
        <v>10.489999771118164</v>
      </c>
      <c r="AB16" s="152" t="s">
        <v>36</v>
      </c>
      <c r="AC16" s="2">
        <v>14</v>
      </c>
      <c r="AD16" s="151">
        <v>-0.7590000033378601</v>
      </c>
      <c r="AE16" s="253" t="s">
        <v>37</v>
      </c>
      <c r="AF16" s="1"/>
    </row>
    <row r="17" spans="1:32" ht="11.25" customHeight="1">
      <c r="A17" s="215">
        <v>15</v>
      </c>
      <c r="B17" s="207">
        <v>7.510000228881836</v>
      </c>
      <c r="C17" s="207">
        <v>7.690000057220459</v>
      </c>
      <c r="D17" s="207">
        <v>6.919000148773193</v>
      </c>
      <c r="E17" s="207">
        <v>5.877999782562256</v>
      </c>
      <c r="F17" s="207">
        <v>5.242000102996826</v>
      </c>
      <c r="G17" s="207">
        <v>5.389999866485596</v>
      </c>
      <c r="H17" s="207">
        <v>4.313000202178955</v>
      </c>
      <c r="I17" s="207">
        <v>4.820000171661377</v>
      </c>
      <c r="J17" s="207">
        <v>7.269999980926514</v>
      </c>
      <c r="K17" s="207">
        <v>11.239999771118164</v>
      </c>
      <c r="L17" s="207">
        <v>13.640000343322754</v>
      </c>
      <c r="M17" s="207">
        <v>14.359999656677246</v>
      </c>
      <c r="N17" s="207">
        <v>14.329999923706055</v>
      </c>
      <c r="O17" s="207">
        <v>15.079999923706055</v>
      </c>
      <c r="P17" s="207">
        <v>14.630000114440918</v>
      </c>
      <c r="Q17" s="207">
        <v>14.079999923706055</v>
      </c>
      <c r="R17" s="207">
        <v>12.75</v>
      </c>
      <c r="S17" s="207">
        <v>11.239999771118164</v>
      </c>
      <c r="T17" s="207">
        <v>8.899999618530273</v>
      </c>
      <c r="U17" s="207">
        <v>8.130000114440918</v>
      </c>
      <c r="V17" s="207">
        <v>7.739999771118164</v>
      </c>
      <c r="W17" s="207">
        <v>7.760000228881836</v>
      </c>
      <c r="X17" s="207">
        <v>7.059999942779541</v>
      </c>
      <c r="Y17" s="207">
        <v>6.947999954223633</v>
      </c>
      <c r="Z17" s="214">
        <f t="shared" si="0"/>
        <v>9.288333316644033</v>
      </c>
      <c r="AA17" s="151">
        <v>15.079999923706055</v>
      </c>
      <c r="AB17" s="152" t="s">
        <v>38</v>
      </c>
      <c r="AC17" s="2">
        <v>15</v>
      </c>
      <c r="AD17" s="151">
        <v>3.806999921798706</v>
      </c>
      <c r="AE17" s="253" t="s">
        <v>39</v>
      </c>
      <c r="AF17" s="1"/>
    </row>
    <row r="18" spans="1:32" ht="11.25" customHeight="1">
      <c r="A18" s="215">
        <v>16</v>
      </c>
      <c r="B18" s="207">
        <v>6.4019999504089355</v>
      </c>
      <c r="C18" s="207">
        <v>10.699999809265137</v>
      </c>
      <c r="D18" s="207">
        <v>8.369999885559082</v>
      </c>
      <c r="E18" s="207">
        <v>7.139999866485596</v>
      </c>
      <c r="F18" s="207">
        <v>5.875</v>
      </c>
      <c r="G18" s="207">
        <v>7.269999980926514</v>
      </c>
      <c r="H18" s="207">
        <v>12.390000343322754</v>
      </c>
      <c r="I18" s="207">
        <v>12.15999984741211</v>
      </c>
      <c r="J18" s="207">
        <v>11.770000457763672</v>
      </c>
      <c r="K18" s="207">
        <v>11.430000305175781</v>
      </c>
      <c r="L18" s="207">
        <v>11.010000228881836</v>
      </c>
      <c r="M18" s="207">
        <v>10.420000076293945</v>
      </c>
      <c r="N18" s="207">
        <v>10.100000381469727</v>
      </c>
      <c r="O18" s="207">
        <v>9.640000343322754</v>
      </c>
      <c r="P18" s="207">
        <v>9.34000015258789</v>
      </c>
      <c r="Q18" s="207">
        <v>8.569999694824219</v>
      </c>
      <c r="R18" s="207">
        <v>8.100000381469727</v>
      </c>
      <c r="S18" s="207">
        <v>8.15999984741211</v>
      </c>
      <c r="T18" s="207">
        <v>7.059999942779541</v>
      </c>
      <c r="U18" s="207">
        <v>6.056000232696533</v>
      </c>
      <c r="V18" s="207">
        <v>6.26800012588501</v>
      </c>
      <c r="W18" s="207">
        <v>6.224999904632568</v>
      </c>
      <c r="X18" s="207">
        <v>5.940000057220459</v>
      </c>
      <c r="Y18" s="207">
        <v>5.65500020980835</v>
      </c>
      <c r="Z18" s="214">
        <f t="shared" si="0"/>
        <v>8.585458417733511</v>
      </c>
      <c r="AA18" s="151">
        <v>12.760000228881836</v>
      </c>
      <c r="AB18" s="152" t="s">
        <v>40</v>
      </c>
      <c r="AC18" s="2">
        <v>16</v>
      </c>
      <c r="AD18" s="151">
        <v>5.591000080108643</v>
      </c>
      <c r="AE18" s="253" t="s">
        <v>35</v>
      </c>
      <c r="AF18" s="1"/>
    </row>
    <row r="19" spans="1:32" ht="11.25" customHeight="1">
      <c r="A19" s="215">
        <v>17</v>
      </c>
      <c r="B19" s="207">
        <v>5.486000061035156</v>
      </c>
      <c r="C19" s="207">
        <v>5.453999996185303</v>
      </c>
      <c r="D19" s="207">
        <v>5.275000095367432</v>
      </c>
      <c r="E19" s="207">
        <v>5.38100004196167</v>
      </c>
      <c r="F19" s="207">
        <v>5.433000087738037</v>
      </c>
      <c r="G19" s="207">
        <v>5.232999801635742</v>
      </c>
      <c r="H19" s="207">
        <v>4.947999954223633</v>
      </c>
      <c r="I19" s="207">
        <v>4.885000228881836</v>
      </c>
      <c r="J19" s="207">
        <v>5.372000217437744</v>
      </c>
      <c r="K19" s="207">
        <v>5.802000045776367</v>
      </c>
      <c r="L19" s="207">
        <v>6.275000095367432</v>
      </c>
      <c r="M19" s="207">
        <v>6.425000190734863</v>
      </c>
      <c r="N19" s="207">
        <v>6.890999794006348</v>
      </c>
      <c r="O19" s="207">
        <v>7.360000133514404</v>
      </c>
      <c r="P19" s="207">
        <v>7.630000114440918</v>
      </c>
      <c r="Q19" s="207">
        <v>7.239999771118164</v>
      </c>
      <c r="R19" s="207">
        <v>5.876999855041504</v>
      </c>
      <c r="S19" s="207">
        <v>5.454999923706055</v>
      </c>
      <c r="T19" s="207">
        <v>5.021999835968018</v>
      </c>
      <c r="U19" s="207">
        <v>3.628999948501587</v>
      </c>
      <c r="V19" s="207">
        <v>2.627000093460083</v>
      </c>
      <c r="W19" s="207">
        <v>2.816999912261963</v>
      </c>
      <c r="X19" s="207">
        <v>2.6579999923706055</v>
      </c>
      <c r="Y19" s="207">
        <v>1.7829999923706055</v>
      </c>
      <c r="Z19" s="214">
        <f t="shared" si="0"/>
        <v>5.206583340962728</v>
      </c>
      <c r="AA19" s="151">
        <v>7.920000076293945</v>
      </c>
      <c r="AB19" s="152" t="s">
        <v>41</v>
      </c>
      <c r="AC19" s="2">
        <v>17</v>
      </c>
      <c r="AD19" s="151">
        <v>1.718999981880188</v>
      </c>
      <c r="AE19" s="253" t="s">
        <v>35</v>
      </c>
      <c r="AF19" s="1"/>
    </row>
    <row r="20" spans="1:32" ht="11.25" customHeight="1">
      <c r="A20" s="215">
        <v>18</v>
      </c>
      <c r="B20" s="207">
        <v>1.149999976158142</v>
      </c>
      <c r="C20" s="207">
        <v>1.687999963760376</v>
      </c>
      <c r="D20" s="207">
        <v>1.3289999961853027</v>
      </c>
      <c r="E20" s="207">
        <v>0.48500001430511475</v>
      </c>
      <c r="F20" s="207">
        <v>0.4320000112056732</v>
      </c>
      <c r="G20" s="207">
        <v>0.08399999886751175</v>
      </c>
      <c r="H20" s="207">
        <v>-0.7170000076293945</v>
      </c>
      <c r="I20" s="207">
        <v>2.934999942779541</v>
      </c>
      <c r="J20" s="207">
        <v>5.5320000648498535</v>
      </c>
      <c r="K20" s="207">
        <v>6.690999984741211</v>
      </c>
      <c r="L20" s="207">
        <v>7.389999866485596</v>
      </c>
      <c r="M20" s="207">
        <v>8.470000267028809</v>
      </c>
      <c r="N20" s="207">
        <v>8.029999732971191</v>
      </c>
      <c r="O20" s="207">
        <v>8.609999656677246</v>
      </c>
      <c r="P20" s="207">
        <v>8.789999961853027</v>
      </c>
      <c r="Q20" s="207">
        <v>8.5</v>
      </c>
      <c r="R20" s="207">
        <v>7.230000019073486</v>
      </c>
      <c r="S20" s="207">
        <v>6.486000061035156</v>
      </c>
      <c r="T20" s="207">
        <v>4.964000225067139</v>
      </c>
      <c r="U20" s="207">
        <v>5.059999942779541</v>
      </c>
      <c r="V20" s="207">
        <v>5.461999893188477</v>
      </c>
      <c r="W20" s="207">
        <v>5.072000026702881</v>
      </c>
      <c r="X20" s="207">
        <v>4.501999855041504</v>
      </c>
      <c r="Y20" s="207">
        <v>4.565999984741211</v>
      </c>
      <c r="Z20" s="214">
        <f aca="true" t="shared" si="1" ref="Z20:Z33">AVERAGE(B20:Y20)</f>
        <v>4.6975416432445245</v>
      </c>
      <c r="AA20" s="151">
        <v>9.9399995803833</v>
      </c>
      <c r="AB20" s="152" t="s">
        <v>42</v>
      </c>
      <c r="AC20" s="2">
        <v>18</v>
      </c>
      <c r="AD20" s="151">
        <v>-0.843999981880188</v>
      </c>
      <c r="AE20" s="253" t="s">
        <v>43</v>
      </c>
      <c r="AF20" s="1"/>
    </row>
    <row r="21" spans="1:32" ht="11.25" customHeight="1">
      <c r="A21" s="215">
        <v>19</v>
      </c>
      <c r="B21" s="207">
        <v>3.6480000019073486</v>
      </c>
      <c r="C21" s="207">
        <v>2.878000020980835</v>
      </c>
      <c r="D21" s="207">
        <v>2.382999897003174</v>
      </c>
      <c r="E21" s="207">
        <v>2.7320001125335693</v>
      </c>
      <c r="F21" s="207">
        <v>1.9199999570846558</v>
      </c>
      <c r="G21" s="207">
        <v>0.5479999780654907</v>
      </c>
      <c r="H21" s="207">
        <v>0.843999981880188</v>
      </c>
      <c r="I21" s="207">
        <v>1.9730000495910645</v>
      </c>
      <c r="J21" s="207">
        <v>5.9730000495910645</v>
      </c>
      <c r="K21" s="207">
        <v>6.60699987411499</v>
      </c>
      <c r="L21" s="207">
        <v>7.28000020980835</v>
      </c>
      <c r="M21" s="207">
        <v>8.710000038146973</v>
      </c>
      <c r="N21" s="207">
        <v>7.860000133514404</v>
      </c>
      <c r="O21" s="207">
        <v>8.039999961853027</v>
      </c>
      <c r="P21" s="207">
        <v>7.940000057220459</v>
      </c>
      <c r="Q21" s="207">
        <v>7.929999828338623</v>
      </c>
      <c r="R21" s="207">
        <v>6.421999931335449</v>
      </c>
      <c r="S21" s="207">
        <v>5.126999855041504</v>
      </c>
      <c r="T21" s="207">
        <v>5.309000015258789</v>
      </c>
      <c r="U21" s="207">
        <v>3.438999891281128</v>
      </c>
      <c r="V21" s="207">
        <v>4.620999813079834</v>
      </c>
      <c r="W21" s="207">
        <v>2.8259999752044678</v>
      </c>
      <c r="X21" s="207">
        <v>3.4570000171661377</v>
      </c>
      <c r="Y21" s="207">
        <v>3.1530001163482666</v>
      </c>
      <c r="Z21" s="214">
        <f t="shared" si="1"/>
        <v>4.650833323597908</v>
      </c>
      <c r="AA21" s="151">
        <v>9.010000228881836</v>
      </c>
      <c r="AB21" s="152" t="s">
        <v>44</v>
      </c>
      <c r="AC21" s="2">
        <v>19</v>
      </c>
      <c r="AD21" s="151">
        <v>-0.07400000095367432</v>
      </c>
      <c r="AE21" s="253" t="s">
        <v>45</v>
      </c>
      <c r="AF21" s="1"/>
    </row>
    <row r="22" spans="1:32" ht="11.25" customHeight="1">
      <c r="A22" s="223">
        <v>20</v>
      </c>
      <c r="B22" s="209">
        <v>3.1760001182556152</v>
      </c>
      <c r="C22" s="209">
        <v>3.1649999618530273</v>
      </c>
      <c r="D22" s="209">
        <v>3.1549999713897705</v>
      </c>
      <c r="E22" s="209">
        <v>3.2290000915527344</v>
      </c>
      <c r="F22" s="209">
        <v>3.1449999809265137</v>
      </c>
      <c r="G22" s="209">
        <v>2.005000114440918</v>
      </c>
      <c r="H22" s="209">
        <v>3.3989999294281006</v>
      </c>
      <c r="I22" s="209">
        <v>0.3059999942779541</v>
      </c>
      <c r="J22" s="209">
        <v>5.193999767303467</v>
      </c>
      <c r="K22" s="209">
        <v>5.997000217437744</v>
      </c>
      <c r="L22" s="209">
        <v>6.629000186920166</v>
      </c>
      <c r="M22" s="209">
        <v>7.739999771118164</v>
      </c>
      <c r="N22" s="209">
        <v>8.100000381469727</v>
      </c>
      <c r="O22" s="209">
        <v>7.889999866485596</v>
      </c>
      <c r="P22" s="209">
        <v>7.579999923706055</v>
      </c>
      <c r="Q22" s="209">
        <v>7.010000228881836</v>
      </c>
      <c r="R22" s="209">
        <v>7.070000171661377</v>
      </c>
      <c r="S22" s="209">
        <v>6.995999813079834</v>
      </c>
      <c r="T22" s="209">
        <v>6.593999862670898</v>
      </c>
      <c r="U22" s="209">
        <v>6.447000026702881</v>
      </c>
      <c r="V22" s="209">
        <v>6.184000015258789</v>
      </c>
      <c r="W22" s="209">
        <v>6.764999866485596</v>
      </c>
      <c r="X22" s="209">
        <v>6.576000213623047</v>
      </c>
      <c r="Y22" s="209">
        <v>7.139999866485596</v>
      </c>
      <c r="Z22" s="224">
        <f t="shared" si="1"/>
        <v>5.478833347558975</v>
      </c>
      <c r="AA22" s="157">
        <v>8.4399995803833</v>
      </c>
      <c r="AB22" s="210" t="s">
        <v>46</v>
      </c>
      <c r="AC22" s="211">
        <v>20</v>
      </c>
      <c r="AD22" s="157">
        <v>0.210999995470047</v>
      </c>
      <c r="AE22" s="254" t="s">
        <v>47</v>
      </c>
      <c r="AF22" s="1"/>
    </row>
    <row r="23" spans="1:32" ht="11.25" customHeight="1">
      <c r="A23" s="215">
        <v>21</v>
      </c>
      <c r="B23" s="207">
        <v>7.639999866485596</v>
      </c>
      <c r="C23" s="207">
        <v>9.319999694824219</v>
      </c>
      <c r="D23" s="207">
        <v>9.819999694824219</v>
      </c>
      <c r="E23" s="207">
        <v>5.730000019073486</v>
      </c>
      <c r="F23" s="207">
        <v>7.179999828338623</v>
      </c>
      <c r="G23" s="207">
        <v>5.868000030517578</v>
      </c>
      <c r="H23" s="207">
        <v>10.529999732971191</v>
      </c>
      <c r="I23" s="207">
        <v>11.6899995803833</v>
      </c>
      <c r="J23" s="207">
        <v>12.220000267028809</v>
      </c>
      <c r="K23" s="207">
        <v>13.930000305175781</v>
      </c>
      <c r="L23" s="207">
        <v>13.829999923706055</v>
      </c>
      <c r="M23" s="207">
        <v>14.210000038146973</v>
      </c>
      <c r="N23" s="207">
        <v>12.789999961853027</v>
      </c>
      <c r="O23" s="207">
        <v>14.25</v>
      </c>
      <c r="P23" s="207">
        <v>14.640000343322754</v>
      </c>
      <c r="Q23" s="207">
        <v>14.569999694824219</v>
      </c>
      <c r="R23" s="207">
        <v>14.329999923706055</v>
      </c>
      <c r="S23" s="207">
        <v>12.899999618530273</v>
      </c>
      <c r="T23" s="207">
        <v>12.34000015258789</v>
      </c>
      <c r="U23" s="207">
        <v>12.3100004196167</v>
      </c>
      <c r="V23" s="207">
        <v>12.5</v>
      </c>
      <c r="W23" s="207">
        <v>12.649999618530273</v>
      </c>
      <c r="X23" s="207">
        <v>12.600000381469727</v>
      </c>
      <c r="Y23" s="207">
        <v>12.119999885559082</v>
      </c>
      <c r="Z23" s="214">
        <f t="shared" si="1"/>
        <v>11.665333290894827</v>
      </c>
      <c r="AA23" s="151">
        <v>14.850000381469727</v>
      </c>
      <c r="AB23" s="152" t="s">
        <v>48</v>
      </c>
      <c r="AC23" s="2">
        <v>21</v>
      </c>
      <c r="AD23" s="151">
        <v>4.885000228881836</v>
      </c>
      <c r="AE23" s="253" t="s">
        <v>49</v>
      </c>
      <c r="AF23" s="1"/>
    </row>
    <row r="24" spans="1:32" ht="11.25" customHeight="1">
      <c r="A24" s="215">
        <v>22</v>
      </c>
      <c r="B24" s="207">
        <v>9.260000228881836</v>
      </c>
      <c r="C24" s="207">
        <v>8.420000076293945</v>
      </c>
      <c r="D24" s="207">
        <v>7.789999961853027</v>
      </c>
      <c r="E24" s="207">
        <v>6.952000141143799</v>
      </c>
      <c r="F24" s="207">
        <v>7.059999942779541</v>
      </c>
      <c r="G24" s="207">
        <v>6.4670000076293945</v>
      </c>
      <c r="H24" s="207">
        <v>5.939000129699707</v>
      </c>
      <c r="I24" s="207">
        <v>8.770000457763672</v>
      </c>
      <c r="J24" s="207">
        <v>8.899999618530273</v>
      </c>
      <c r="K24" s="207">
        <v>11.369999885559082</v>
      </c>
      <c r="L24" s="207">
        <v>11.640000343322754</v>
      </c>
      <c r="M24" s="207">
        <v>13</v>
      </c>
      <c r="N24" s="207">
        <v>11.130000114440918</v>
      </c>
      <c r="O24" s="207">
        <v>10.710000038146973</v>
      </c>
      <c r="P24" s="207">
        <v>9.989999771118164</v>
      </c>
      <c r="Q24" s="207">
        <v>10.020000457763672</v>
      </c>
      <c r="R24" s="207">
        <v>8.84000015258789</v>
      </c>
      <c r="S24" s="207">
        <v>5.7779998779296875</v>
      </c>
      <c r="T24" s="207">
        <v>5.409999847412109</v>
      </c>
      <c r="U24" s="207">
        <v>5.210000038146973</v>
      </c>
      <c r="V24" s="207">
        <v>4.122000217437744</v>
      </c>
      <c r="W24" s="207">
        <v>2.8559999465942383</v>
      </c>
      <c r="X24" s="207">
        <v>1.9500000476837158</v>
      </c>
      <c r="Y24" s="207">
        <v>1.0010000467300415</v>
      </c>
      <c r="Z24" s="214">
        <f t="shared" si="1"/>
        <v>7.607708389560382</v>
      </c>
      <c r="AA24" s="151">
        <v>13.229999542236328</v>
      </c>
      <c r="AB24" s="152" t="s">
        <v>50</v>
      </c>
      <c r="AC24" s="2">
        <v>22</v>
      </c>
      <c r="AD24" s="151">
        <v>0.9589999914169312</v>
      </c>
      <c r="AE24" s="253" t="s">
        <v>51</v>
      </c>
      <c r="AF24" s="1"/>
    </row>
    <row r="25" spans="1:32" ht="11.25" customHeight="1">
      <c r="A25" s="215">
        <v>23</v>
      </c>
      <c r="B25" s="207">
        <v>0.9700000286102295</v>
      </c>
      <c r="C25" s="207">
        <v>0.8539999723434448</v>
      </c>
      <c r="D25" s="207">
        <v>0.10499999672174454</v>
      </c>
      <c r="E25" s="207">
        <v>-0.41100001335144043</v>
      </c>
      <c r="F25" s="207">
        <v>-0.2529999911785126</v>
      </c>
      <c r="G25" s="207">
        <v>-0.5479999780654907</v>
      </c>
      <c r="H25" s="207">
        <v>-0.3160000145435333</v>
      </c>
      <c r="I25" s="207">
        <v>0.210999995470047</v>
      </c>
      <c r="J25" s="207">
        <v>3.058000087738037</v>
      </c>
      <c r="K25" s="207">
        <v>6.373000144958496</v>
      </c>
      <c r="L25" s="207">
        <v>8.619999885559082</v>
      </c>
      <c r="M25" s="207">
        <v>9.90999984741211</v>
      </c>
      <c r="N25" s="207">
        <v>9.9399995803833</v>
      </c>
      <c r="O25" s="207">
        <v>9.8100004196167</v>
      </c>
      <c r="P25" s="207">
        <v>9.460000038146973</v>
      </c>
      <c r="Q25" s="207">
        <v>8.979999542236328</v>
      </c>
      <c r="R25" s="207">
        <v>7.289999961853027</v>
      </c>
      <c r="S25" s="207">
        <v>6.117000102996826</v>
      </c>
      <c r="T25" s="207">
        <v>5.590000152587891</v>
      </c>
      <c r="U25" s="207">
        <v>4.988999843597412</v>
      </c>
      <c r="V25" s="207">
        <v>3.6610000133514404</v>
      </c>
      <c r="W25" s="207">
        <v>1.5709999799728394</v>
      </c>
      <c r="X25" s="207">
        <v>2.003000020980835</v>
      </c>
      <c r="Y25" s="207">
        <v>1.0750000476837158</v>
      </c>
      <c r="Z25" s="214">
        <f t="shared" si="1"/>
        <v>4.127458319378396</v>
      </c>
      <c r="AA25" s="151">
        <v>11.390000343322754</v>
      </c>
      <c r="AB25" s="152" t="s">
        <v>52</v>
      </c>
      <c r="AC25" s="2">
        <v>23</v>
      </c>
      <c r="AD25" s="151">
        <v>-0.6740000247955322</v>
      </c>
      <c r="AE25" s="253" t="s">
        <v>53</v>
      </c>
      <c r="AF25" s="1"/>
    </row>
    <row r="26" spans="1:32" ht="11.25" customHeight="1">
      <c r="A26" s="215">
        <v>24</v>
      </c>
      <c r="B26" s="207">
        <v>0.23199999332427979</v>
      </c>
      <c r="C26" s="207">
        <v>0.020999999716877937</v>
      </c>
      <c r="D26" s="207">
        <v>-0.20000000298023224</v>
      </c>
      <c r="E26" s="207">
        <v>-0.06300000101327896</v>
      </c>
      <c r="F26" s="207">
        <v>-0.15800000727176666</v>
      </c>
      <c r="G26" s="207">
        <v>-0.6320000290870667</v>
      </c>
      <c r="H26" s="207">
        <v>-0.14800000190734863</v>
      </c>
      <c r="I26" s="207">
        <v>0.9380000233650208</v>
      </c>
      <c r="J26" s="207">
        <v>2.86899995803833</v>
      </c>
      <c r="K26" s="207">
        <v>5.307000160217285</v>
      </c>
      <c r="L26" s="207">
        <v>7.449999809265137</v>
      </c>
      <c r="M26" s="207">
        <v>8.420000076293945</v>
      </c>
      <c r="N26" s="207">
        <v>8.380000114440918</v>
      </c>
      <c r="O26" s="207">
        <v>8.680000305175781</v>
      </c>
      <c r="P26" s="207">
        <v>9.199999809265137</v>
      </c>
      <c r="Q26" s="207">
        <v>8.65999984741211</v>
      </c>
      <c r="R26" s="207">
        <v>7.510000228881836</v>
      </c>
      <c r="S26" s="207">
        <v>7.130000114440918</v>
      </c>
      <c r="T26" s="207">
        <v>5.409999847412109</v>
      </c>
      <c r="U26" s="207">
        <v>4.428999900817871</v>
      </c>
      <c r="V26" s="207">
        <v>3.121000051498413</v>
      </c>
      <c r="W26" s="207">
        <v>2.687999963760376</v>
      </c>
      <c r="X26" s="207">
        <v>1.8760000467300415</v>
      </c>
      <c r="Y26" s="207">
        <v>1.0429999828338623</v>
      </c>
      <c r="Z26" s="214">
        <f t="shared" si="1"/>
        <v>3.8401250079429397</v>
      </c>
      <c r="AA26" s="151">
        <v>10.199999809265137</v>
      </c>
      <c r="AB26" s="152" t="s">
        <v>54</v>
      </c>
      <c r="AC26" s="2">
        <v>24</v>
      </c>
      <c r="AD26" s="151">
        <v>-0.7799999713897705</v>
      </c>
      <c r="AE26" s="253" t="s">
        <v>55</v>
      </c>
      <c r="AF26" s="1"/>
    </row>
    <row r="27" spans="1:32" ht="11.25" customHeight="1">
      <c r="A27" s="215">
        <v>25</v>
      </c>
      <c r="B27" s="207">
        <v>0.4320000112056732</v>
      </c>
      <c r="C27" s="207">
        <v>0.041999999433755875</v>
      </c>
      <c r="D27" s="207">
        <v>-0.5379999876022339</v>
      </c>
      <c r="E27" s="207">
        <v>-0.9909999966621399</v>
      </c>
      <c r="F27" s="207">
        <v>-1.2120000123977661</v>
      </c>
      <c r="G27" s="207">
        <v>-1.4019999504089355</v>
      </c>
      <c r="H27" s="207">
        <v>-0.7279999852180481</v>
      </c>
      <c r="I27" s="207">
        <v>0.05299999937415123</v>
      </c>
      <c r="J27" s="207">
        <v>2.8580000400543213</v>
      </c>
      <c r="K27" s="207">
        <v>5.2230000495910645</v>
      </c>
      <c r="L27" s="207">
        <v>7.889999866485596</v>
      </c>
      <c r="M27" s="207">
        <v>9.069999694824219</v>
      </c>
      <c r="N27" s="207">
        <v>9.079999923706055</v>
      </c>
      <c r="O27" s="207">
        <v>8.930000305175781</v>
      </c>
      <c r="P27" s="207">
        <v>9.140000343322754</v>
      </c>
      <c r="Q27" s="207">
        <v>8.15999984741211</v>
      </c>
      <c r="R27" s="207">
        <v>7.03000020980835</v>
      </c>
      <c r="S27" s="207">
        <v>5.366000175476074</v>
      </c>
      <c r="T27" s="207">
        <v>3.8369998931884766</v>
      </c>
      <c r="U27" s="207">
        <v>2.7190001010894775</v>
      </c>
      <c r="V27" s="207">
        <v>2.0980000495910645</v>
      </c>
      <c r="W27" s="207">
        <v>1.0959999561309814</v>
      </c>
      <c r="X27" s="207">
        <v>0.7580000162124634</v>
      </c>
      <c r="Y27" s="207">
        <v>0.6420000195503235</v>
      </c>
      <c r="Z27" s="214">
        <f t="shared" si="1"/>
        <v>3.314708357055982</v>
      </c>
      <c r="AA27" s="151">
        <v>10.399999618530273</v>
      </c>
      <c r="AB27" s="152" t="s">
        <v>42</v>
      </c>
      <c r="AC27" s="2">
        <v>25</v>
      </c>
      <c r="AD27" s="151">
        <v>-1.718000054359436</v>
      </c>
      <c r="AE27" s="253" t="s">
        <v>56</v>
      </c>
      <c r="AF27" s="1"/>
    </row>
    <row r="28" spans="1:32" ht="11.25" customHeight="1">
      <c r="A28" s="215">
        <v>26</v>
      </c>
      <c r="B28" s="207">
        <v>0.38999998569488525</v>
      </c>
      <c r="C28" s="207">
        <v>0.07400000095367432</v>
      </c>
      <c r="D28" s="207">
        <v>-0.4429999887943268</v>
      </c>
      <c r="E28" s="207">
        <v>-0.7910000085830688</v>
      </c>
      <c r="F28" s="207">
        <v>-1.24399995803833</v>
      </c>
      <c r="G28" s="207">
        <v>-1.1390000581741333</v>
      </c>
      <c r="H28" s="207">
        <v>-1.2660000324249268</v>
      </c>
      <c r="I28" s="207">
        <v>0.9390000104904175</v>
      </c>
      <c r="J28" s="207">
        <v>4.84499979019165</v>
      </c>
      <c r="K28" s="207">
        <v>5.929999828338623</v>
      </c>
      <c r="L28" s="207">
        <v>6.743000030517578</v>
      </c>
      <c r="M28" s="207">
        <v>6.659999847412109</v>
      </c>
      <c r="N28" s="207">
        <v>6.479000091552734</v>
      </c>
      <c r="O28" s="207">
        <v>6.658999919891357</v>
      </c>
      <c r="P28" s="207">
        <v>6.488999843597412</v>
      </c>
      <c r="Q28" s="207">
        <v>6.690000057220459</v>
      </c>
      <c r="R28" s="207">
        <v>6.373000144958496</v>
      </c>
      <c r="S28" s="207">
        <v>6.330999851226807</v>
      </c>
      <c r="T28" s="207">
        <v>6.73199987411499</v>
      </c>
      <c r="U28" s="207">
        <v>5.052999973297119</v>
      </c>
      <c r="V28" s="207">
        <v>4.979000091552734</v>
      </c>
      <c r="W28" s="207">
        <v>5.1579999923706055</v>
      </c>
      <c r="X28" s="207">
        <v>6.39300012588501</v>
      </c>
      <c r="Y28" s="207">
        <v>6.309999942779541</v>
      </c>
      <c r="Z28" s="214">
        <f t="shared" si="1"/>
        <v>3.930999973167976</v>
      </c>
      <c r="AA28" s="151">
        <v>7.28000020980835</v>
      </c>
      <c r="AB28" s="152" t="s">
        <v>57</v>
      </c>
      <c r="AC28" s="2">
        <v>26</v>
      </c>
      <c r="AD28" s="151">
        <v>-1.8350000381469727</v>
      </c>
      <c r="AE28" s="253" t="s">
        <v>11</v>
      </c>
      <c r="AF28" s="1"/>
    </row>
    <row r="29" spans="1:32" ht="11.25" customHeight="1">
      <c r="A29" s="215">
        <v>27</v>
      </c>
      <c r="B29" s="207">
        <v>6.605999946594238</v>
      </c>
      <c r="C29" s="207">
        <v>9.59000015258789</v>
      </c>
      <c r="D29" s="207">
        <v>9.829999923706055</v>
      </c>
      <c r="E29" s="207">
        <v>10.34000015258789</v>
      </c>
      <c r="F29" s="207">
        <v>10.949999809265137</v>
      </c>
      <c r="G29" s="207">
        <v>11.149999618530273</v>
      </c>
      <c r="H29" s="207">
        <v>11.430000305175781</v>
      </c>
      <c r="I29" s="207">
        <v>11.170000076293945</v>
      </c>
      <c r="J29" s="207">
        <v>10.869999885559082</v>
      </c>
      <c r="K29" s="207">
        <v>10.1899995803833</v>
      </c>
      <c r="L29" s="207">
        <v>9.5600004196167</v>
      </c>
      <c r="M29" s="207">
        <v>11</v>
      </c>
      <c r="N29" s="207">
        <v>7.800000190734863</v>
      </c>
      <c r="O29" s="207">
        <v>7.03000020980835</v>
      </c>
      <c r="P29" s="207">
        <v>7.46999979019165</v>
      </c>
      <c r="Q29" s="207">
        <v>7.789999961853027</v>
      </c>
      <c r="R29" s="207">
        <v>8.0600004196167</v>
      </c>
      <c r="S29" s="207">
        <v>7.369999885559082</v>
      </c>
      <c r="T29" s="207">
        <v>6.813000202178955</v>
      </c>
      <c r="U29" s="207">
        <v>7.010000228881836</v>
      </c>
      <c r="V29" s="207">
        <v>6.290999889373779</v>
      </c>
      <c r="W29" s="207">
        <v>6.063000202178955</v>
      </c>
      <c r="X29" s="207">
        <v>6.297999858856201</v>
      </c>
      <c r="Y29" s="207">
        <v>5.993000030517578</v>
      </c>
      <c r="Z29" s="214">
        <f t="shared" si="1"/>
        <v>8.611416697502136</v>
      </c>
      <c r="AA29" s="151">
        <v>11.579999923706055</v>
      </c>
      <c r="AB29" s="152" t="s">
        <v>58</v>
      </c>
      <c r="AC29" s="2">
        <v>27</v>
      </c>
      <c r="AD29" s="151">
        <v>5.611999988555908</v>
      </c>
      <c r="AE29" s="253" t="s">
        <v>59</v>
      </c>
      <c r="AF29" s="1"/>
    </row>
    <row r="30" spans="1:32" ht="11.25" customHeight="1">
      <c r="A30" s="215">
        <v>28</v>
      </c>
      <c r="B30" s="207">
        <v>5.328000068664551</v>
      </c>
      <c r="C30" s="207">
        <v>4.484000205993652</v>
      </c>
      <c r="D30" s="207">
        <v>3.9030001163482666</v>
      </c>
      <c r="E30" s="207">
        <v>3.681999921798706</v>
      </c>
      <c r="F30" s="207">
        <v>2.7209999561309814</v>
      </c>
      <c r="G30" s="207">
        <v>4.295000076293945</v>
      </c>
      <c r="H30" s="207">
        <v>4.676000118255615</v>
      </c>
      <c r="I30" s="207">
        <v>5.890999794006348</v>
      </c>
      <c r="J30" s="207">
        <v>7.630000114440918</v>
      </c>
      <c r="K30" s="207">
        <v>9.119999885559082</v>
      </c>
      <c r="L30" s="207">
        <v>7.929999828338623</v>
      </c>
      <c r="M30" s="207">
        <v>9.630000114440918</v>
      </c>
      <c r="N30" s="207">
        <v>9.130000114440918</v>
      </c>
      <c r="O30" s="207">
        <v>9.239999771118164</v>
      </c>
      <c r="P30" s="207">
        <v>9.329999923706055</v>
      </c>
      <c r="Q30" s="207">
        <v>8.319999694824219</v>
      </c>
      <c r="R30" s="207">
        <v>6.835999965667725</v>
      </c>
      <c r="S30" s="207">
        <v>5.514999866485596</v>
      </c>
      <c r="T30" s="207">
        <v>4.23799991607666</v>
      </c>
      <c r="U30" s="207">
        <v>3.436000108718872</v>
      </c>
      <c r="V30" s="207">
        <v>2.4660000801086426</v>
      </c>
      <c r="W30" s="207">
        <v>2.7300000190734863</v>
      </c>
      <c r="X30" s="207">
        <v>2.5820000171661377</v>
      </c>
      <c r="Y30" s="207">
        <v>3.437000036239624</v>
      </c>
      <c r="Z30" s="214">
        <f t="shared" si="1"/>
        <v>5.689583321412404</v>
      </c>
      <c r="AA30" s="151">
        <v>10.5600004196167</v>
      </c>
      <c r="AB30" s="152" t="s">
        <v>50</v>
      </c>
      <c r="AC30" s="2">
        <v>28</v>
      </c>
      <c r="AD30" s="151">
        <v>2.0759999752044678</v>
      </c>
      <c r="AE30" s="253" t="s">
        <v>60</v>
      </c>
      <c r="AF30" s="1"/>
    </row>
    <row r="31" spans="1:32" ht="11.25" customHeight="1">
      <c r="A31" s="215">
        <v>29</v>
      </c>
      <c r="B31" s="207">
        <v>2.7100000381469727</v>
      </c>
      <c r="C31" s="207">
        <v>1.2860000133514404</v>
      </c>
      <c r="D31" s="207">
        <v>2.5199999809265137</v>
      </c>
      <c r="E31" s="207">
        <v>2.7730000019073486</v>
      </c>
      <c r="F31" s="207">
        <v>1.6970000267028809</v>
      </c>
      <c r="G31" s="207">
        <v>1.190999984741211</v>
      </c>
      <c r="H31" s="207">
        <v>0.29499998688697815</v>
      </c>
      <c r="I31" s="207">
        <v>1.5180000066757202</v>
      </c>
      <c r="J31" s="207">
        <v>4.335999965667725</v>
      </c>
      <c r="K31" s="207">
        <v>5.938000202178955</v>
      </c>
      <c r="L31" s="207">
        <v>6.925000190734863</v>
      </c>
      <c r="M31" s="207">
        <v>7.440000057220459</v>
      </c>
      <c r="N31" s="207">
        <v>7.679999828338623</v>
      </c>
      <c r="O31" s="207">
        <v>7.28000020980835</v>
      </c>
      <c r="P31" s="207">
        <v>6.989999771118164</v>
      </c>
      <c r="Q31" s="207">
        <v>6.574999809265137</v>
      </c>
      <c r="R31" s="207">
        <v>5.144999980926514</v>
      </c>
      <c r="S31" s="207">
        <v>3.678999900817871</v>
      </c>
      <c r="T31" s="207">
        <v>3.0220000743865967</v>
      </c>
      <c r="U31" s="207">
        <v>2.0220000743865967</v>
      </c>
      <c r="V31" s="207">
        <v>1.1160000562667847</v>
      </c>
      <c r="W31" s="207">
        <v>0.7160000205039978</v>
      </c>
      <c r="X31" s="207">
        <v>-0.546999990940094</v>
      </c>
      <c r="Y31" s="207">
        <v>-0.24199999868869781</v>
      </c>
      <c r="Z31" s="214">
        <f t="shared" si="1"/>
        <v>3.4193750079721212</v>
      </c>
      <c r="AA31" s="151">
        <v>8.760000228881836</v>
      </c>
      <c r="AB31" s="152" t="s">
        <v>61</v>
      </c>
      <c r="AC31" s="2">
        <v>29</v>
      </c>
      <c r="AD31" s="151">
        <v>-0.8429999947547913</v>
      </c>
      <c r="AE31" s="253" t="s">
        <v>62</v>
      </c>
      <c r="AF31" s="1"/>
    </row>
    <row r="32" spans="1:32" ht="11.25" customHeight="1">
      <c r="A32" s="215">
        <v>30</v>
      </c>
      <c r="B32" s="207">
        <v>-1.3170000314712524</v>
      </c>
      <c r="C32" s="207">
        <v>-1.4850000143051147</v>
      </c>
      <c r="D32" s="207">
        <v>-1.5490000247955322</v>
      </c>
      <c r="E32" s="207">
        <v>-2.128000020980835</v>
      </c>
      <c r="F32" s="207">
        <v>-2.4549999237060547</v>
      </c>
      <c r="G32" s="207">
        <v>-2.4019999504089355</v>
      </c>
      <c r="H32" s="207">
        <v>-2.509000062942505</v>
      </c>
      <c r="I32" s="207">
        <v>-1.4019999504089355</v>
      </c>
      <c r="J32" s="207">
        <v>2.994999885559082</v>
      </c>
      <c r="K32" s="207">
        <v>5.355000019073486</v>
      </c>
      <c r="L32" s="207">
        <v>6.364999771118164</v>
      </c>
      <c r="M32" s="207">
        <v>8.6899995803833</v>
      </c>
      <c r="N32" s="207">
        <v>6.639999866485596</v>
      </c>
      <c r="O32" s="207">
        <v>7.239999771118164</v>
      </c>
      <c r="P32" s="207">
        <v>7.920000076293945</v>
      </c>
      <c r="Q32" s="207">
        <v>7.639999866485596</v>
      </c>
      <c r="R32" s="207">
        <v>6.794000148773193</v>
      </c>
      <c r="S32" s="207">
        <v>5.5269999504089355</v>
      </c>
      <c r="T32" s="207">
        <v>4.651000022888184</v>
      </c>
      <c r="U32" s="207">
        <v>4.25</v>
      </c>
      <c r="V32" s="207">
        <v>4.291999816894531</v>
      </c>
      <c r="W32" s="207">
        <v>3.63700008392334</v>
      </c>
      <c r="X32" s="207">
        <v>2.7090001106262207</v>
      </c>
      <c r="Y32" s="207">
        <v>4.28000020980835</v>
      </c>
      <c r="Z32" s="214">
        <f t="shared" si="1"/>
        <v>3.0724166333675385</v>
      </c>
      <c r="AA32" s="151">
        <v>8.979999542236328</v>
      </c>
      <c r="AB32" s="152" t="s">
        <v>63</v>
      </c>
      <c r="AC32" s="2">
        <v>30</v>
      </c>
      <c r="AD32" s="151">
        <v>-3.013000011444092</v>
      </c>
      <c r="AE32" s="253" t="s">
        <v>64</v>
      </c>
      <c r="AF32" s="1"/>
    </row>
    <row r="33" spans="1:32" ht="11.25" customHeight="1">
      <c r="A33" s="215">
        <v>31</v>
      </c>
      <c r="B33" s="207">
        <v>1.496999979019165</v>
      </c>
      <c r="C33" s="207">
        <v>0.5799999833106995</v>
      </c>
      <c r="D33" s="207">
        <v>3.131999969482422</v>
      </c>
      <c r="E33" s="207">
        <v>2.0980000495910645</v>
      </c>
      <c r="F33" s="207">
        <v>1.0440000295639038</v>
      </c>
      <c r="G33" s="207">
        <v>2.361999988555908</v>
      </c>
      <c r="H33" s="207">
        <v>2.183000087738037</v>
      </c>
      <c r="I33" s="207">
        <v>2.4149999618530273</v>
      </c>
      <c r="J33" s="207">
        <v>4.788000106811523</v>
      </c>
      <c r="K33" s="207">
        <v>6.0970001220703125</v>
      </c>
      <c r="L33" s="207">
        <v>7.630000114440918</v>
      </c>
      <c r="M33" s="207">
        <v>5.1579999923706055</v>
      </c>
      <c r="N33" s="207">
        <v>6.446000099182129</v>
      </c>
      <c r="O33" s="207">
        <v>6.364999771118164</v>
      </c>
      <c r="P33" s="207">
        <v>6.363999843597412</v>
      </c>
      <c r="Q33" s="207">
        <v>5.920000076293945</v>
      </c>
      <c r="R33" s="207">
        <v>4.485000133514404</v>
      </c>
      <c r="S33" s="207">
        <v>3.382999897003174</v>
      </c>
      <c r="T33" s="207">
        <v>3.2679998874664307</v>
      </c>
      <c r="U33" s="207">
        <v>2.7829999923706055</v>
      </c>
      <c r="V33" s="207">
        <v>3.131999969482422</v>
      </c>
      <c r="W33" s="207">
        <v>3.068000078201294</v>
      </c>
      <c r="X33" s="207">
        <v>0.34700000286102295</v>
      </c>
      <c r="Y33" s="207">
        <v>-0.3160000145435333</v>
      </c>
      <c r="Z33" s="214">
        <f t="shared" si="1"/>
        <v>3.5095416717231274</v>
      </c>
      <c r="AA33" s="151">
        <v>8.850000381469727</v>
      </c>
      <c r="AB33" s="152" t="s">
        <v>65</v>
      </c>
      <c r="AC33" s="2">
        <v>31</v>
      </c>
      <c r="AD33" s="151">
        <v>-0.5889999866485596</v>
      </c>
      <c r="AE33" s="253" t="s">
        <v>66</v>
      </c>
      <c r="AF33" s="1"/>
    </row>
    <row r="34" spans="1:32" ht="15" customHeight="1">
      <c r="A34" s="216" t="s">
        <v>67</v>
      </c>
      <c r="B34" s="217">
        <f>AVERAGE(B3:B33)</f>
        <v>2.8078709715797054</v>
      </c>
      <c r="C34" s="217">
        <f aca="true" t="shared" si="2" ref="C34:R34">AVERAGE(C3:C33)</f>
        <v>2.5938709581931754</v>
      </c>
      <c r="D34" s="217">
        <f t="shared" si="2"/>
        <v>2.4842257824155594</v>
      </c>
      <c r="E34" s="217">
        <f t="shared" si="2"/>
        <v>2.0216774274745295</v>
      </c>
      <c r="F34" s="217">
        <f t="shared" si="2"/>
        <v>1.6763548327069129</v>
      </c>
      <c r="G34" s="217">
        <f t="shared" si="2"/>
        <v>1.3919999899883424</v>
      </c>
      <c r="H34" s="217">
        <f t="shared" si="2"/>
        <v>1.6437097009151214</v>
      </c>
      <c r="I34" s="217">
        <f t="shared" si="2"/>
        <v>2.6120967681129135</v>
      </c>
      <c r="J34" s="217">
        <f t="shared" si="2"/>
        <v>5.109258086450638</v>
      </c>
      <c r="K34" s="217">
        <f t="shared" si="2"/>
        <v>6.986064510960733</v>
      </c>
      <c r="L34" s="217">
        <f t="shared" si="2"/>
        <v>8.27935488762394</v>
      </c>
      <c r="M34" s="217">
        <f t="shared" si="2"/>
        <v>9.32896775584067</v>
      </c>
      <c r="N34" s="217">
        <f t="shared" si="2"/>
        <v>9.139483897916731</v>
      </c>
      <c r="O34" s="217">
        <f t="shared" si="2"/>
        <v>9.060806489759877</v>
      </c>
      <c r="P34" s="217">
        <f t="shared" si="2"/>
        <v>9.035064497301656</v>
      </c>
      <c r="Q34" s="217">
        <f t="shared" si="2"/>
        <v>8.569161245899815</v>
      </c>
      <c r="R34" s="217">
        <f t="shared" si="2"/>
        <v>7.501064592792142</v>
      </c>
      <c r="S34" s="217">
        <f aca="true" t="shared" si="3" ref="S34:Y34">AVERAGE(S3:S33)</f>
        <v>6.400903205717763</v>
      </c>
      <c r="T34" s="217">
        <f t="shared" si="3"/>
        <v>5.60906450210079</v>
      </c>
      <c r="U34" s="217">
        <f t="shared" si="3"/>
        <v>4.944741961456114</v>
      </c>
      <c r="V34" s="217">
        <f t="shared" si="3"/>
        <v>4.290322607563388</v>
      </c>
      <c r="W34" s="217">
        <f t="shared" si="3"/>
        <v>3.7812258062824124</v>
      </c>
      <c r="X34" s="217">
        <f t="shared" si="3"/>
        <v>3.3681290457325597</v>
      </c>
      <c r="Y34" s="217">
        <f t="shared" si="3"/>
        <v>3.140838720625447</v>
      </c>
      <c r="Z34" s="217">
        <f>AVERAGE(B3:Y33)</f>
        <v>5.074010760225455</v>
      </c>
      <c r="AA34" s="218">
        <f>(AVERAGE(最高))</f>
        <v>10.468774195640318</v>
      </c>
      <c r="AB34" s="219"/>
      <c r="AC34" s="220"/>
      <c r="AD34" s="218">
        <f>(AVERAGE(最低))</f>
        <v>-0.2148064398957837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68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69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70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71</v>
      </c>
      <c r="B39" s="199"/>
      <c r="C39" s="199"/>
      <c r="D39" s="153">
        <f>COUNTIF(最低,"&lt;0")</f>
        <v>20</v>
      </c>
      <c r="E39" s="197"/>
      <c r="F39" s="197"/>
      <c r="G39" s="197"/>
      <c r="H39" s="197"/>
      <c r="I39" s="197"/>
    </row>
    <row r="40" spans="1:9" ht="11.25" customHeight="1">
      <c r="A40" s="200" t="s">
        <v>72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73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74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75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76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77</v>
      </c>
      <c r="B45" s="204"/>
      <c r="C45" s="204" t="s">
        <v>4</v>
      </c>
      <c r="D45" s="206" t="s">
        <v>7</v>
      </c>
      <c r="E45" s="197"/>
      <c r="F45" s="205" t="s">
        <v>78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15.079999923706055</v>
      </c>
      <c r="C46" s="3">
        <v>15</v>
      </c>
      <c r="D46" s="159" t="s">
        <v>38</v>
      </c>
      <c r="E46" s="197"/>
      <c r="F46" s="156"/>
      <c r="G46" s="157">
        <f>MIN(最低)</f>
        <v>-4.461999893188477</v>
      </c>
      <c r="H46" s="3">
        <v>4</v>
      </c>
      <c r="I46" s="255" t="s">
        <v>17</v>
      </c>
    </row>
    <row r="47" spans="1:9" ht="11.25" customHeight="1">
      <c r="A47" s="160"/>
      <c r="B47" s="161"/>
      <c r="C47" s="3"/>
      <c r="D47" s="159"/>
      <c r="E47" s="197"/>
      <c r="F47" s="160"/>
      <c r="G47" s="161"/>
      <c r="H47" s="3"/>
      <c r="I47" s="255"/>
    </row>
    <row r="48" spans="1:9" ht="11.25" customHeight="1">
      <c r="A48" s="163"/>
      <c r="B48" s="164"/>
      <c r="C48" s="194"/>
      <c r="D48" s="19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2002</v>
      </c>
      <c r="AA1" s="1" t="s">
        <v>2</v>
      </c>
      <c r="AB1" s="226">
        <v>10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18.170000076293945</v>
      </c>
      <c r="C3" s="207">
        <v>18.06999969482422</v>
      </c>
      <c r="D3" s="207">
        <v>18.09000015258789</v>
      </c>
      <c r="E3" s="207">
        <v>18.15999984741211</v>
      </c>
      <c r="F3" s="207">
        <v>18.299999237060547</v>
      </c>
      <c r="G3" s="207">
        <v>18.43000030517578</v>
      </c>
      <c r="H3" s="207">
        <v>18.639999389648438</v>
      </c>
      <c r="I3" s="207">
        <v>18.760000228881836</v>
      </c>
      <c r="J3" s="207">
        <v>19.209999084472656</v>
      </c>
      <c r="K3" s="207">
        <v>19.600000381469727</v>
      </c>
      <c r="L3" s="207">
        <v>20.90999984741211</v>
      </c>
      <c r="M3" s="207">
        <v>20.530000686645508</v>
      </c>
      <c r="N3" s="207">
        <v>20.5</v>
      </c>
      <c r="O3" s="207">
        <v>19.899999618530273</v>
      </c>
      <c r="P3" s="207">
        <v>19.639999389648438</v>
      </c>
      <c r="Q3" s="207">
        <v>20.059999465942383</v>
      </c>
      <c r="R3" s="207">
        <v>21.229999542236328</v>
      </c>
      <c r="S3" s="207">
        <v>22.520000457763672</v>
      </c>
      <c r="T3" s="207">
        <v>23.59000015258789</v>
      </c>
      <c r="U3" s="207">
        <v>23.84000015258789</v>
      </c>
      <c r="V3" s="207">
        <v>22.040000915527344</v>
      </c>
      <c r="W3" s="207">
        <v>23.389999389648438</v>
      </c>
      <c r="X3" s="207">
        <v>20.770000457763672</v>
      </c>
      <c r="Y3" s="207">
        <v>20.200000762939453</v>
      </c>
      <c r="Z3" s="214">
        <f aca="true" t="shared" si="0" ref="Z3:Z33">AVERAGE(B3:Y3)</f>
        <v>20.18958330154419</v>
      </c>
      <c r="AA3" s="151">
        <v>24</v>
      </c>
      <c r="AB3" s="152" t="s">
        <v>414</v>
      </c>
      <c r="AC3" s="2">
        <v>1</v>
      </c>
      <c r="AD3" s="151">
        <v>17.979999542236328</v>
      </c>
      <c r="AE3" s="253" t="s">
        <v>415</v>
      </c>
      <c r="AF3" s="1"/>
    </row>
    <row r="4" spans="1:32" ht="11.25" customHeight="1">
      <c r="A4" s="215">
        <v>2</v>
      </c>
      <c r="B4" s="207">
        <v>20.700000762939453</v>
      </c>
      <c r="C4" s="207">
        <v>20.8700008392334</v>
      </c>
      <c r="D4" s="207">
        <v>20.1200008392334</v>
      </c>
      <c r="E4" s="207">
        <v>19.850000381469727</v>
      </c>
      <c r="F4" s="207">
        <v>19.09000015258789</v>
      </c>
      <c r="G4" s="207">
        <v>18.729999542236328</v>
      </c>
      <c r="H4" s="207">
        <v>19.389999389648438</v>
      </c>
      <c r="I4" s="207">
        <v>21.479999542236328</v>
      </c>
      <c r="J4" s="207">
        <v>23.729999542236328</v>
      </c>
      <c r="K4" s="207">
        <v>25.579999923706055</v>
      </c>
      <c r="L4" s="207">
        <v>26.68000030517578</v>
      </c>
      <c r="M4" s="207">
        <v>26.809999465942383</v>
      </c>
      <c r="N4" s="207">
        <v>26.5</v>
      </c>
      <c r="O4" s="207">
        <v>26.450000762939453</v>
      </c>
      <c r="P4" s="207">
        <v>25.780000686645508</v>
      </c>
      <c r="Q4" s="207">
        <v>23.520000457763672</v>
      </c>
      <c r="R4" s="207">
        <v>23.459999084472656</v>
      </c>
      <c r="S4" s="208">
        <v>23.59000015258789</v>
      </c>
      <c r="T4" s="207">
        <v>23.399999618530273</v>
      </c>
      <c r="U4" s="207">
        <v>22.34000015258789</v>
      </c>
      <c r="V4" s="207">
        <v>21.450000762939453</v>
      </c>
      <c r="W4" s="207">
        <v>20.68000030517578</v>
      </c>
      <c r="X4" s="207">
        <v>19.530000686645508</v>
      </c>
      <c r="Y4" s="207">
        <v>19.09000015258789</v>
      </c>
      <c r="Z4" s="214">
        <f t="shared" si="0"/>
        <v>22.450833479563396</v>
      </c>
      <c r="AA4" s="151">
        <v>27.860000610351562</v>
      </c>
      <c r="AB4" s="152" t="s">
        <v>416</v>
      </c>
      <c r="AC4" s="2">
        <v>2</v>
      </c>
      <c r="AD4" s="151">
        <v>18.450000762939453</v>
      </c>
      <c r="AE4" s="253" t="s">
        <v>417</v>
      </c>
      <c r="AF4" s="1"/>
    </row>
    <row r="5" spans="1:32" ht="11.25" customHeight="1">
      <c r="A5" s="215">
        <v>3</v>
      </c>
      <c r="B5" s="207">
        <v>18.389999389648438</v>
      </c>
      <c r="C5" s="207">
        <v>17.950000762939453</v>
      </c>
      <c r="D5" s="207">
        <v>17.8700008392334</v>
      </c>
      <c r="E5" s="207">
        <v>17.979999542236328</v>
      </c>
      <c r="F5" s="207">
        <v>18.989999771118164</v>
      </c>
      <c r="G5" s="207">
        <v>18.8799991607666</v>
      </c>
      <c r="H5" s="207">
        <v>19.219999313354492</v>
      </c>
      <c r="I5" s="207">
        <v>22.200000762939453</v>
      </c>
      <c r="J5" s="207">
        <v>22.639999389648438</v>
      </c>
      <c r="K5" s="207">
        <v>24.6200008392334</v>
      </c>
      <c r="L5" s="207">
        <v>24.40999984741211</v>
      </c>
      <c r="M5" s="207">
        <v>24.709999084472656</v>
      </c>
      <c r="N5" s="207">
        <v>23.18000030517578</v>
      </c>
      <c r="O5" s="207">
        <v>23.09000015258789</v>
      </c>
      <c r="P5" s="207">
        <v>22.110000610351562</v>
      </c>
      <c r="Q5" s="207">
        <v>21.780000686645508</v>
      </c>
      <c r="R5" s="207">
        <v>21.479999542236328</v>
      </c>
      <c r="S5" s="207">
        <v>21.219999313354492</v>
      </c>
      <c r="T5" s="207">
        <v>20.68000030517578</v>
      </c>
      <c r="U5" s="207">
        <v>20.190000534057617</v>
      </c>
      <c r="V5" s="207">
        <v>20.270000457763672</v>
      </c>
      <c r="W5" s="207">
        <v>20.020000457763672</v>
      </c>
      <c r="X5" s="207">
        <v>18.809999465942383</v>
      </c>
      <c r="Y5" s="207">
        <v>18.299999237060547</v>
      </c>
      <c r="Z5" s="214">
        <f t="shared" si="0"/>
        <v>20.791249990463257</v>
      </c>
      <c r="AA5" s="151">
        <v>25.479999542236328</v>
      </c>
      <c r="AB5" s="152" t="s">
        <v>418</v>
      </c>
      <c r="AC5" s="2">
        <v>3</v>
      </c>
      <c r="AD5" s="151">
        <v>17.1299991607666</v>
      </c>
      <c r="AE5" s="253" t="s">
        <v>101</v>
      </c>
      <c r="AF5" s="1"/>
    </row>
    <row r="6" spans="1:32" ht="11.25" customHeight="1">
      <c r="A6" s="215">
        <v>4</v>
      </c>
      <c r="B6" s="207">
        <v>17.3799991607666</v>
      </c>
      <c r="C6" s="207">
        <v>16.979999542236328</v>
      </c>
      <c r="D6" s="207">
        <v>16.389999389648438</v>
      </c>
      <c r="E6" s="207">
        <v>16.18000030517578</v>
      </c>
      <c r="F6" s="207">
        <v>15.6899995803833</v>
      </c>
      <c r="G6" s="207">
        <v>15.779999732971191</v>
      </c>
      <c r="H6" s="207">
        <v>16.790000915527344</v>
      </c>
      <c r="I6" s="207">
        <v>18.889999389648438</v>
      </c>
      <c r="J6" s="207">
        <v>22.34000015258789</v>
      </c>
      <c r="K6" s="207">
        <v>23.850000381469727</v>
      </c>
      <c r="L6" s="207">
        <v>25.549999237060547</v>
      </c>
      <c r="M6" s="207">
        <v>26.979999542236328</v>
      </c>
      <c r="N6" s="207">
        <v>26.34000015258789</v>
      </c>
      <c r="O6" s="207">
        <v>26.959999084472656</v>
      </c>
      <c r="P6" s="207">
        <v>25.09000015258789</v>
      </c>
      <c r="Q6" s="207">
        <v>24.43000030517578</v>
      </c>
      <c r="R6" s="207">
        <v>22.600000381469727</v>
      </c>
      <c r="S6" s="207">
        <v>22.079999923706055</v>
      </c>
      <c r="T6" s="207">
        <v>22.219999313354492</v>
      </c>
      <c r="U6" s="207">
        <v>21.59000015258789</v>
      </c>
      <c r="V6" s="207">
        <v>22.239999771118164</v>
      </c>
      <c r="W6" s="207">
        <v>19.469999313354492</v>
      </c>
      <c r="X6" s="207">
        <v>18.950000762939453</v>
      </c>
      <c r="Y6" s="207">
        <v>19.31999969482422</v>
      </c>
      <c r="Z6" s="214">
        <f t="shared" si="0"/>
        <v>21.00374984741211</v>
      </c>
      <c r="AA6" s="151">
        <v>27.829999923706055</v>
      </c>
      <c r="AB6" s="152" t="s">
        <v>250</v>
      </c>
      <c r="AC6" s="2">
        <v>4</v>
      </c>
      <c r="AD6" s="151">
        <v>15.399999618530273</v>
      </c>
      <c r="AE6" s="253" t="s">
        <v>419</v>
      </c>
      <c r="AF6" s="1"/>
    </row>
    <row r="7" spans="1:32" ht="11.25" customHeight="1">
      <c r="A7" s="215">
        <v>5</v>
      </c>
      <c r="B7" s="207">
        <v>19.489999771118164</v>
      </c>
      <c r="C7" s="207">
        <v>16.479999542236328</v>
      </c>
      <c r="D7" s="207">
        <v>17.139999389648438</v>
      </c>
      <c r="E7" s="207">
        <v>16.950000762939453</v>
      </c>
      <c r="F7" s="207">
        <v>19.260000228881836</v>
      </c>
      <c r="G7" s="207">
        <v>19.549999237060547</v>
      </c>
      <c r="H7" s="207">
        <v>20</v>
      </c>
      <c r="I7" s="207">
        <v>20.389999389648438</v>
      </c>
      <c r="J7" s="207">
        <v>21.049999237060547</v>
      </c>
      <c r="K7" s="207">
        <v>22.350000381469727</v>
      </c>
      <c r="L7" s="207">
        <v>23.3700008392334</v>
      </c>
      <c r="M7" s="207">
        <v>23.1200008392334</v>
      </c>
      <c r="N7" s="207">
        <v>22.25</v>
      </c>
      <c r="O7" s="207">
        <v>21.989999771118164</v>
      </c>
      <c r="P7" s="207">
        <v>21.850000381469727</v>
      </c>
      <c r="Q7" s="207">
        <v>21.459999084472656</v>
      </c>
      <c r="R7" s="207">
        <v>20.65999984741211</v>
      </c>
      <c r="S7" s="207">
        <v>20.489999771118164</v>
      </c>
      <c r="T7" s="207">
        <v>20.1200008392334</v>
      </c>
      <c r="U7" s="207">
        <v>19.75</v>
      </c>
      <c r="V7" s="207">
        <v>19.389999389648438</v>
      </c>
      <c r="W7" s="207">
        <v>19.1200008392334</v>
      </c>
      <c r="X7" s="207">
        <v>19.010000228881836</v>
      </c>
      <c r="Y7" s="207">
        <v>17.059999465942383</v>
      </c>
      <c r="Z7" s="214">
        <f t="shared" si="0"/>
        <v>20.09583330154419</v>
      </c>
      <c r="AA7" s="151">
        <v>23.899999618530273</v>
      </c>
      <c r="AB7" s="152" t="s">
        <v>420</v>
      </c>
      <c r="AC7" s="2">
        <v>5</v>
      </c>
      <c r="AD7" s="151">
        <v>16.200000762939453</v>
      </c>
      <c r="AE7" s="253" t="s">
        <v>157</v>
      </c>
      <c r="AF7" s="1"/>
    </row>
    <row r="8" spans="1:32" ht="11.25" customHeight="1">
      <c r="A8" s="215">
        <v>6</v>
      </c>
      <c r="B8" s="207">
        <v>16.459999084472656</v>
      </c>
      <c r="C8" s="207">
        <v>16.1299991607666</v>
      </c>
      <c r="D8" s="207">
        <v>17</v>
      </c>
      <c r="E8" s="207">
        <v>16.15999984741211</v>
      </c>
      <c r="F8" s="207">
        <v>15.949999809265137</v>
      </c>
      <c r="G8" s="207">
        <v>15.239999771118164</v>
      </c>
      <c r="H8" s="207">
        <v>15.6899995803833</v>
      </c>
      <c r="I8" s="207">
        <v>17.270000457763672</v>
      </c>
      <c r="J8" s="207">
        <v>20.5</v>
      </c>
      <c r="K8" s="207">
        <v>20.889999389648438</v>
      </c>
      <c r="L8" s="207">
        <v>21.290000915527344</v>
      </c>
      <c r="M8" s="207">
        <v>21.540000915527344</v>
      </c>
      <c r="N8" s="207">
        <v>21.780000686645508</v>
      </c>
      <c r="O8" s="207">
        <v>21.010000228881836</v>
      </c>
      <c r="P8" s="207">
        <v>20.959999084472656</v>
      </c>
      <c r="Q8" s="207">
        <v>20.510000228881836</v>
      </c>
      <c r="R8" s="207">
        <v>20.469999313354492</v>
      </c>
      <c r="S8" s="207">
        <v>20.209999084472656</v>
      </c>
      <c r="T8" s="207">
        <v>20.18000030517578</v>
      </c>
      <c r="U8" s="207">
        <v>20.280000686645508</v>
      </c>
      <c r="V8" s="207">
        <v>20.510000228881836</v>
      </c>
      <c r="W8" s="207">
        <v>20.780000686645508</v>
      </c>
      <c r="X8" s="207">
        <v>20.899999618530273</v>
      </c>
      <c r="Y8" s="207">
        <v>20.719999313354492</v>
      </c>
      <c r="Z8" s="214">
        <f t="shared" si="0"/>
        <v>19.267916599909466</v>
      </c>
      <c r="AA8" s="151">
        <v>22.65999984741211</v>
      </c>
      <c r="AB8" s="152" t="s">
        <v>24</v>
      </c>
      <c r="AC8" s="2">
        <v>6</v>
      </c>
      <c r="AD8" s="151">
        <v>15.050000190734863</v>
      </c>
      <c r="AE8" s="253" t="s">
        <v>45</v>
      </c>
      <c r="AF8" s="1"/>
    </row>
    <row r="9" spans="1:32" ht="11.25" customHeight="1">
      <c r="A9" s="215">
        <v>7</v>
      </c>
      <c r="B9" s="207">
        <v>21.170000076293945</v>
      </c>
      <c r="C9" s="207">
        <v>21.06999969482422</v>
      </c>
      <c r="D9" s="207">
        <v>20.979999542236328</v>
      </c>
      <c r="E9" s="207">
        <v>21.31999969482422</v>
      </c>
      <c r="F9" s="207">
        <v>21.670000076293945</v>
      </c>
      <c r="G9" s="207">
        <v>22.06999969482422</v>
      </c>
      <c r="H9" s="207">
        <v>22.3799991607666</v>
      </c>
      <c r="I9" s="207">
        <v>22.889999389648438</v>
      </c>
      <c r="J9" s="207">
        <v>23.209999084472656</v>
      </c>
      <c r="K9" s="207">
        <v>23.190000534057617</v>
      </c>
      <c r="L9" s="207">
        <v>24.540000915527344</v>
      </c>
      <c r="M9" s="207">
        <v>25.200000762939453</v>
      </c>
      <c r="N9" s="207">
        <v>26.440000534057617</v>
      </c>
      <c r="O9" s="207">
        <v>26.489999771118164</v>
      </c>
      <c r="P9" s="207">
        <v>27.31999969482422</v>
      </c>
      <c r="Q9" s="207">
        <v>21.709999084472656</v>
      </c>
      <c r="R9" s="207">
        <v>20.940000534057617</v>
      </c>
      <c r="S9" s="207">
        <v>19.81999969482422</v>
      </c>
      <c r="T9" s="207">
        <v>18.850000381469727</v>
      </c>
      <c r="U9" s="207">
        <v>19.209999084472656</v>
      </c>
      <c r="V9" s="207">
        <v>19.3799991607666</v>
      </c>
      <c r="W9" s="207">
        <v>19.3799991607666</v>
      </c>
      <c r="X9" s="207">
        <v>19.549999237060547</v>
      </c>
      <c r="Y9" s="207">
        <v>19.6299991607666</v>
      </c>
      <c r="Z9" s="214">
        <f t="shared" si="0"/>
        <v>22.017083088556927</v>
      </c>
      <c r="AA9" s="151">
        <v>27.770000457763672</v>
      </c>
      <c r="AB9" s="152" t="s">
        <v>421</v>
      </c>
      <c r="AC9" s="2">
        <v>7</v>
      </c>
      <c r="AD9" s="151">
        <v>18.780000686645508</v>
      </c>
      <c r="AE9" s="253" t="s">
        <v>422</v>
      </c>
      <c r="AF9" s="1"/>
    </row>
    <row r="10" spans="1:32" ht="11.25" customHeight="1">
      <c r="A10" s="215">
        <v>8</v>
      </c>
      <c r="B10" s="207">
        <v>19.520000457763672</v>
      </c>
      <c r="C10" s="207">
        <v>19.389999389648438</v>
      </c>
      <c r="D10" s="207">
        <v>19.399999618530273</v>
      </c>
      <c r="E10" s="207">
        <v>19.450000762939453</v>
      </c>
      <c r="F10" s="207">
        <v>19.3799991607666</v>
      </c>
      <c r="G10" s="207">
        <v>18.6299991607666</v>
      </c>
      <c r="H10" s="207">
        <v>18.440000534057617</v>
      </c>
      <c r="I10" s="207">
        <v>19.299999237060547</v>
      </c>
      <c r="J10" s="207">
        <v>18.90999984741211</v>
      </c>
      <c r="K10" s="207">
        <v>19.799999237060547</v>
      </c>
      <c r="L10" s="207">
        <v>20.25</v>
      </c>
      <c r="M10" s="207">
        <v>20.65999984741211</v>
      </c>
      <c r="N10" s="207">
        <v>20.940000534057617</v>
      </c>
      <c r="O10" s="207">
        <v>20.649999618530273</v>
      </c>
      <c r="P10" s="207">
        <v>20.260000228881836</v>
      </c>
      <c r="Q10" s="207">
        <v>20.079999923706055</v>
      </c>
      <c r="R10" s="207">
        <v>19.8799991607666</v>
      </c>
      <c r="S10" s="207">
        <v>18.670000076293945</v>
      </c>
      <c r="T10" s="207">
        <v>18.270000457763672</v>
      </c>
      <c r="U10" s="207">
        <v>17.8700008392334</v>
      </c>
      <c r="V10" s="207">
        <v>17.34000015258789</v>
      </c>
      <c r="W10" s="207">
        <v>17.219999313354492</v>
      </c>
      <c r="X10" s="207">
        <v>17.040000915527344</v>
      </c>
      <c r="Y10" s="207">
        <v>17.110000610351562</v>
      </c>
      <c r="Z10" s="214">
        <f t="shared" si="0"/>
        <v>19.102499961853027</v>
      </c>
      <c r="AA10" s="151">
        <v>21.229999542236328</v>
      </c>
      <c r="AB10" s="152" t="s">
        <v>423</v>
      </c>
      <c r="AC10" s="2">
        <v>8</v>
      </c>
      <c r="AD10" s="151">
        <v>16.610000610351562</v>
      </c>
      <c r="AE10" s="253" t="s">
        <v>66</v>
      </c>
      <c r="AF10" s="1"/>
    </row>
    <row r="11" spans="1:32" ht="11.25" customHeight="1">
      <c r="A11" s="215">
        <v>9</v>
      </c>
      <c r="B11" s="207">
        <v>16.809999465942383</v>
      </c>
      <c r="C11" s="207">
        <v>16.040000915527344</v>
      </c>
      <c r="D11" s="207">
        <v>16.030000686645508</v>
      </c>
      <c r="E11" s="207">
        <v>15.8100004196167</v>
      </c>
      <c r="F11" s="207">
        <v>15.960000038146973</v>
      </c>
      <c r="G11" s="207">
        <v>16.219999313354492</v>
      </c>
      <c r="H11" s="207">
        <v>16.170000076293945</v>
      </c>
      <c r="I11" s="207">
        <v>15.220000267028809</v>
      </c>
      <c r="J11" s="207">
        <v>15.199999809265137</v>
      </c>
      <c r="K11" s="207">
        <v>15.119999885559082</v>
      </c>
      <c r="L11" s="207">
        <v>16.889999389648438</v>
      </c>
      <c r="M11" s="207">
        <v>17.920000076293945</v>
      </c>
      <c r="N11" s="207">
        <v>18.8700008392334</v>
      </c>
      <c r="O11" s="207">
        <v>19.209999084472656</v>
      </c>
      <c r="P11" s="207">
        <v>18.8700008392334</v>
      </c>
      <c r="Q11" s="207">
        <v>18.549999237060547</v>
      </c>
      <c r="R11" s="207">
        <v>18.360000610351562</v>
      </c>
      <c r="S11" s="207">
        <v>18.229999542236328</v>
      </c>
      <c r="T11" s="207">
        <v>17.75</v>
      </c>
      <c r="U11" s="207">
        <v>16.850000381469727</v>
      </c>
      <c r="V11" s="207">
        <v>16.81999969482422</v>
      </c>
      <c r="W11" s="207">
        <v>16.90999984741211</v>
      </c>
      <c r="X11" s="207">
        <v>16.700000762939453</v>
      </c>
      <c r="Y11" s="207">
        <v>16.639999389648438</v>
      </c>
      <c r="Z11" s="214">
        <f t="shared" si="0"/>
        <v>16.96458335717519</v>
      </c>
      <c r="AA11" s="151">
        <v>19.729999542236328</v>
      </c>
      <c r="AB11" s="152" t="s">
        <v>424</v>
      </c>
      <c r="AC11" s="2">
        <v>9</v>
      </c>
      <c r="AD11" s="151">
        <v>14.350000381469727</v>
      </c>
      <c r="AE11" s="253" t="s">
        <v>425</v>
      </c>
      <c r="AF11" s="1"/>
    </row>
    <row r="12" spans="1:32" ht="11.25" customHeight="1">
      <c r="A12" s="223">
        <v>10</v>
      </c>
      <c r="B12" s="209">
        <v>16.209999084472656</v>
      </c>
      <c r="C12" s="209">
        <v>15.850000381469727</v>
      </c>
      <c r="D12" s="209">
        <v>15.039999961853027</v>
      </c>
      <c r="E12" s="209">
        <v>14.670000076293945</v>
      </c>
      <c r="F12" s="209">
        <v>14</v>
      </c>
      <c r="G12" s="209">
        <v>13.920000076293945</v>
      </c>
      <c r="H12" s="209">
        <v>14.220000267028809</v>
      </c>
      <c r="I12" s="209">
        <v>16.850000381469727</v>
      </c>
      <c r="J12" s="209">
        <v>18.639999389648438</v>
      </c>
      <c r="K12" s="209">
        <v>20.010000228881836</v>
      </c>
      <c r="L12" s="209">
        <v>21.940000534057617</v>
      </c>
      <c r="M12" s="209">
        <v>18.84000015258789</v>
      </c>
      <c r="N12" s="209">
        <v>19.25</v>
      </c>
      <c r="O12" s="209">
        <v>19.149999618530273</v>
      </c>
      <c r="P12" s="209">
        <v>19.469999313354492</v>
      </c>
      <c r="Q12" s="209">
        <v>19.3799991607666</v>
      </c>
      <c r="R12" s="209">
        <v>18.799999237060547</v>
      </c>
      <c r="S12" s="209">
        <v>16.90999984741211</v>
      </c>
      <c r="T12" s="209">
        <v>16.549999237060547</v>
      </c>
      <c r="U12" s="209">
        <v>16.3799991607666</v>
      </c>
      <c r="V12" s="209">
        <v>15.949999809265137</v>
      </c>
      <c r="W12" s="209">
        <v>14.3100004196167</v>
      </c>
      <c r="X12" s="209">
        <v>14.680000305175781</v>
      </c>
      <c r="Y12" s="209">
        <v>13.5600004196167</v>
      </c>
      <c r="Z12" s="224">
        <f t="shared" si="0"/>
        <v>16.857499877611797</v>
      </c>
      <c r="AA12" s="157">
        <v>22.809999465942383</v>
      </c>
      <c r="AB12" s="210" t="s">
        <v>132</v>
      </c>
      <c r="AC12" s="211">
        <v>10</v>
      </c>
      <c r="AD12" s="157">
        <v>13.470000267028809</v>
      </c>
      <c r="AE12" s="254" t="s">
        <v>177</v>
      </c>
      <c r="AF12" s="1"/>
    </row>
    <row r="13" spans="1:32" ht="11.25" customHeight="1">
      <c r="A13" s="215">
        <v>11</v>
      </c>
      <c r="B13" s="207">
        <v>13.210000038146973</v>
      </c>
      <c r="C13" s="207">
        <v>12.819999694824219</v>
      </c>
      <c r="D13" s="207">
        <v>12.90999984741211</v>
      </c>
      <c r="E13" s="207">
        <v>12.59000015258789</v>
      </c>
      <c r="F13" s="207">
        <v>12.680000305175781</v>
      </c>
      <c r="G13" s="207">
        <v>12.170000076293945</v>
      </c>
      <c r="H13" s="207">
        <v>10.569999694824219</v>
      </c>
      <c r="I13" s="207">
        <v>12.960000038146973</v>
      </c>
      <c r="J13" s="207">
        <v>17.309999465942383</v>
      </c>
      <c r="K13" s="207">
        <v>18.190000534057617</v>
      </c>
      <c r="L13" s="207">
        <v>18</v>
      </c>
      <c r="M13" s="207">
        <v>18.360000610351562</v>
      </c>
      <c r="N13" s="207">
        <v>17.799999237060547</v>
      </c>
      <c r="O13" s="207">
        <v>17.190000534057617</v>
      </c>
      <c r="P13" s="207">
        <v>17.549999237060547</v>
      </c>
      <c r="Q13" s="207">
        <v>17.290000915527344</v>
      </c>
      <c r="R13" s="207">
        <v>16.510000228881836</v>
      </c>
      <c r="S13" s="207">
        <v>16.09000015258789</v>
      </c>
      <c r="T13" s="207">
        <v>15.050000190734863</v>
      </c>
      <c r="U13" s="207">
        <v>14.699999809265137</v>
      </c>
      <c r="V13" s="207">
        <v>12.449999809265137</v>
      </c>
      <c r="W13" s="207">
        <v>11.779999732971191</v>
      </c>
      <c r="X13" s="207">
        <v>11.789999961853027</v>
      </c>
      <c r="Y13" s="207">
        <v>10.479999542236328</v>
      </c>
      <c r="Z13" s="214">
        <f t="shared" si="0"/>
        <v>14.602083325386047</v>
      </c>
      <c r="AA13" s="151">
        <v>19.079999923706055</v>
      </c>
      <c r="AB13" s="152" t="s">
        <v>186</v>
      </c>
      <c r="AC13" s="2">
        <v>11</v>
      </c>
      <c r="AD13" s="151">
        <v>9.789999961853027</v>
      </c>
      <c r="AE13" s="253" t="s">
        <v>426</v>
      </c>
      <c r="AF13" s="1"/>
    </row>
    <row r="14" spans="1:32" ht="11.25" customHeight="1">
      <c r="A14" s="215">
        <v>12</v>
      </c>
      <c r="B14" s="207">
        <v>10.800000190734863</v>
      </c>
      <c r="C14" s="207">
        <v>9.930000305175781</v>
      </c>
      <c r="D14" s="207">
        <v>9.369999885559082</v>
      </c>
      <c r="E14" s="207">
        <v>9.319999694824219</v>
      </c>
      <c r="F14" s="207">
        <v>9.079999923706055</v>
      </c>
      <c r="G14" s="207">
        <v>8.90999984741211</v>
      </c>
      <c r="H14" s="207">
        <v>12.430000305175781</v>
      </c>
      <c r="I14" s="207">
        <v>16.149999618530273</v>
      </c>
      <c r="J14" s="207">
        <v>17.780000686645508</v>
      </c>
      <c r="K14" s="207">
        <v>18.780000686645508</v>
      </c>
      <c r="L14" s="207">
        <v>19.65999984741211</v>
      </c>
      <c r="M14" s="207">
        <v>19.719999313354492</v>
      </c>
      <c r="N14" s="207">
        <v>18.709999084472656</v>
      </c>
      <c r="O14" s="207">
        <v>18.59000015258789</v>
      </c>
      <c r="P14" s="207">
        <v>18.329999923706055</v>
      </c>
      <c r="Q14" s="207">
        <v>18.059999465942383</v>
      </c>
      <c r="R14" s="207">
        <v>17.420000076293945</v>
      </c>
      <c r="S14" s="207">
        <v>17.06999969482422</v>
      </c>
      <c r="T14" s="207">
        <v>15.819999694824219</v>
      </c>
      <c r="U14" s="207">
        <v>15.359999656677246</v>
      </c>
      <c r="V14" s="207">
        <v>14.90999984741211</v>
      </c>
      <c r="W14" s="207">
        <v>14.739999771118164</v>
      </c>
      <c r="X14" s="207">
        <v>14.510000228881836</v>
      </c>
      <c r="Y14" s="207">
        <v>14.369999885559082</v>
      </c>
      <c r="Z14" s="214">
        <f t="shared" si="0"/>
        <v>14.992499907811483</v>
      </c>
      <c r="AA14" s="151">
        <v>19.950000762939453</v>
      </c>
      <c r="AB14" s="152" t="s">
        <v>427</v>
      </c>
      <c r="AC14" s="2">
        <v>12</v>
      </c>
      <c r="AD14" s="151">
        <v>8.739999771118164</v>
      </c>
      <c r="AE14" s="253" t="s">
        <v>408</v>
      </c>
      <c r="AF14" s="1"/>
    </row>
    <row r="15" spans="1:32" ht="11.25" customHeight="1">
      <c r="A15" s="215">
        <v>13</v>
      </c>
      <c r="B15" s="207">
        <v>14.8100004196167</v>
      </c>
      <c r="C15" s="207">
        <v>13.8100004196167</v>
      </c>
      <c r="D15" s="207">
        <v>14.699999809265137</v>
      </c>
      <c r="E15" s="207">
        <v>14.449999809265137</v>
      </c>
      <c r="F15" s="207">
        <v>14.180000305175781</v>
      </c>
      <c r="G15" s="207">
        <v>14.4399995803833</v>
      </c>
      <c r="H15" s="207">
        <v>15.729999542236328</v>
      </c>
      <c r="I15" s="207">
        <v>17.40999984741211</v>
      </c>
      <c r="J15" s="207">
        <v>19.1299991607666</v>
      </c>
      <c r="K15" s="207">
        <v>20.280000686645508</v>
      </c>
      <c r="L15" s="207">
        <v>21.350000381469727</v>
      </c>
      <c r="M15" s="207">
        <v>21.030000686645508</v>
      </c>
      <c r="N15" s="207">
        <v>20.350000381469727</v>
      </c>
      <c r="O15" s="207">
        <v>19.850000381469727</v>
      </c>
      <c r="P15" s="207">
        <v>19.280000686645508</v>
      </c>
      <c r="Q15" s="207">
        <v>18.670000076293945</v>
      </c>
      <c r="R15" s="207">
        <v>17.670000076293945</v>
      </c>
      <c r="S15" s="207">
        <v>17.049999237060547</v>
      </c>
      <c r="T15" s="207">
        <v>16.670000076293945</v>
      </c>
      <c r="U15" s="207">
        <v>15.949999809265137</v>
      </c>
      <c r="V15" s="207">
        <v>14.40999984741211</v>
      </c>
      <c r="W15" s="207">
        <v>13.960000038146973</v>
      </c>
      <c r="X15" s="207">
        <v>12.960000038146973</v>
      </c>
      <c r="Y15" s="207">
        <v>12.619999885559082</v>
      </c>
      <c r="Z15" s="214">
        <f t="shared" si="0"/>
        <v>16.698333382606506</v>
      </c>
      <c r="AA15" s="151">
        <v>22.09000015258789</v>
      </c>
      <c r="AB15" s="152" t="s">
        <v>428</v>
      </c>
      <c r="AC15" s="2">
        <v>13</v>
      </c>
      <c r="AD15" s="151">
        <v>12.619999885559082</v>
      </c>
      <c r="AE15" s="253" t="s">
        <v>226</v>
      </c>
      <c r="AF15" s="1"/>
    </row>
    <row r="16" spans="1:32" ht="11.25" customHeight="1">
      <c r="A16" s="215">
        <v>14</v>
      </c>
      <c r="B16" s="207">
        <v>12.529999732971191</v>
      </c>
      <c r="C16" s="207">
        <v>12.300000190734863</v>
      </c>
      <c r="D16" s="207">
        <v>12.579999923706055</v>
      </c>
      <c r="E16" s="207">
        <v>12.390000343322754</v>
      </c>
      <c r="F16" s="207">
        <v>12.109999656677246</v>
      </c>
      <c r="G16" s="207">
        <v>13.1899995803833</v>
      </c>
      <c r="H16" s="207">
        <v>14.920000076293945</v>
      </c>
      <c r="I16" s="207">
        <v>16.770000457763672</v>
      </c>
      <c r="J16" s="207">
        <v>19.110000610351562</v>
      </c>
      <c r="K16" s="207">
        <v>22.959999084472656</v>
      </c>
      <c r="L16" s="207">
        <v>21.09000015258789</v>
      </c>
      <c r="M16" s="207">
        <v>21.6200008392334</v>
      </c>
      <c r="N16" s="207">
        <v>21.579999923706055</v>
      </c>
      <c r="O16" s="207">
        <v>21.8700008392334</v>
      </c>
      <c r="P16" s="207">
        <v>21.010000228881836</v>
      </c>
      <c r="Q16" s="207">
        <v>20.170000076293945</v>
      </c>
      <c r="R16" s="207">
        <v>19.809999465942383</v>
      </c>
      <c r="S16" s="207">
        <v>19.540000915527344</v>
      </c>
      <c r="T16" s="207">
        <v>18.65999984741211</v>
      </c>
      <c r="U16" s="207">
        <v>17.959999084472656</v>
      </c>
      <c r="V16" s="207">
        <v>17.149999618530273</v>
      </c>
      <c r="W16" s="207">
        <v>17.450000762939453</v>
      </c>
      <c r="X16" s="207">
        <v>17.280000686645508</v>
      </c>
      <c r="Y16" s="207">
        <v>17.559999465942383</v>
      </c>
      <c r="Z16" s="214">
        <f t="shared" si="0"/>
        <v>17.56708339850108</v>
      </c>
      <c r="AA16" s="151">
        <v>23.84000015258789</v>
      </c>
      <c r="AB16" s="152" t="s">
        <v>153</v>
      </c>
      <c r="AC16" s="2">
        <v>14</v>
      </c>
      <c r="AD16" s="151">
        <v>11.630000114440918</v>
      </c>
      <c r="AE16" s="253" t="s">
        <v>429</v>
      </c>
      <c r="AF16" s="1"/>
    </row>
    <row r="17" spans="1:32" ht="11.25" customHeight="1">
      <c r="A17" s="215">
        <v>15</v>
      </c>
      <c r="B17" s="207">
        <v>17.299999237060547</v>
      </c>
      <c r="C17" s="207">
        <v>17.1299991607666</v>
      </c>
      <c r="D17" s="207">
        <v>16.110000610351562</v>
      </c>
      <c r="E17" s="207">
        <v>16.56999969482422</v>
      </c>
      <c r="F17" s="207">
        <v>16.799999237060547</v>
      </c>
      <c r="G17" s="207">
        <v>16.360000610351562</v>
      </c>
      <c r="H17" s="207">
        <v>17.950000762939453</v>
      </c>
      <c r="I17" s="207">
        <v>19.610000610351562</v>
      </c>
      <c r="J17" s="207">
        <v>20.31999969482422</v>
      </c>
      <c r="K17" s="207">
        <v>21.399999618530273</v>
      </c>
      <c r="L17" s="207">
        <v>24.690000534057617</v>
      </c>
      <c r="M17" s="207">
        <v>24.010000228881836</v>
      </c>
      <c r="N17" s="207">
        <v>23.290000915527344</v>
      </c>
      <c r="O17" s="207">
        <v>23.219999313354492</v>
      </c>
      <c r="P17" s="207">
        <v>22.780000686645508</v>
      </c>
      <c r="Q17" s="207">
        <v>22.989999771118164</v>
      </c>
      <c r="R17" s="207">
        <v>23.440000534057617</v>
      </c>
      <c r="S17" s="207">
        <v>21.25</v>
      </c>
      <c r="T17" s="207">
        <v>21.09000015258789</v>
      </c>
      <c r="U17" s="207">
        <v>21.459999084472656</v>
      </c>
      <c r="V17" s="207">
        <v>21.040000915527344</v>
      </c>
      <c r="W17" s="207">
        <v>20.93000030517578</v>
      </c>
      <c r="X17" s="207">
        <v>20.84000015258789</v>
      </c>
      <c r="Y17" s="207">
        <v>20.329999923706055</v>
      </c>
      <c r="Z17" s="214">
        <f t="shared" si="0"/>
        <v>20.454583406448364</v>
      </c>
      <c r="AA17" s="151">
        <v>25.270000457763672</v>
      </c>
      <c r="AB17" s="152" t="s">
        <v>430</v>
      </c>
      <c r="AC17" s="2">
        <v>15</v>
      </c>
      <c r="AD17" s="151">
        <v>15.220000267028809</v>
      </c>
      <c r="AE17" s="253" t="s">
        <v>318</v>
      </c>
      <c r="AF17" s="1"/>
    </row>
    <row r="18" spans="1:32" ht="11.25" customHeight="1">
      <c r="A18" s="215">
        <v>16</v>
      </c>
      <c r="B18" s="207">
        <v>19.139999389648438</v>
      </c>
      <c r="C18" s="207">
        <v>17.399999618530273</v>
      </c>
      <c r="D18" s="207">
        <v>16.15999984741211</v>
      </c>
      <c r="E18" s="207">
        <v>15.65999984741211</v>
      </c>
      <c r="F18" s="207">
        <v>15.640000343322754</v>
      </c>
      <c r="G18" s="207">
        <v>14.84000015258789</v>
      </c>
      <c r="H18" s="207">
        <v>15.529999732971191</v>
      </c>
      <c r="I18" s="207">
        <v>16.979999542236328</v>
      </c>
      <c r="J18" s="207">
        <v>19.270000457763672</v>
      </c>
      <c r="K18" s="207">
        <v>21.68000030517578</v>
      </c>
      <c r="L18" s="207">
        <v>21.18000030517578</v>
      </c>
      <c r="M18" s="207">
        <v>23.559999465942383</v>
      </c>
      <c r="N18" s="207">
        <v>21.350000381469727</v>
      </c>
      <c r="O18" s="207">
        <v>21.889999389648438</v>
      </c>
      <c r="P18" s="207">
        <v>23.149999618530273</v>
      </c>
      <c r="Q18" s="207">
        <v>23.079999923706055</v>
      </c>
      <c r="R18" s="207">
        <v>21.280000686645508</v>
      </c>
      <c r="S18" s="207">
        <v>20.520000457763672</v>
      </c>
      <c r="T18" s="207">
        <v>20.040000915527344</v>
      </c>
      <c r="U18" s="207">
        <v>18.309999465942383</v>
      </c>
      <c r="V18" s="207">
        <v>16.780000686645508</v>
      </c>
      <c r="W18" s="207">
        <v>16.290000915527344</v>
      </c>
      <c r="X18" s="207">
        <v>15.119999885559082</v>
      </c>
      <c r="Y18" s="207">
        <v>15.130000114440918</v>
      </c>
      <c r="Z18" s="214">
        <f t="shared" si="0"/>
        <v>18.74916672706604</v>
      </c>
      <c r="AA18" s="151">
        <v>24.6200008392334</v>
      </c>
      <c r="AB18" s="152" t="s">
        <v>193</v>
      </c>
      <c r="AC18" s="2">
        <v>16</v>
      </c>
      <c r="AD18" s="151">
        <v>14.6899995803833</v>
      </c>
      <c r="AE18" s="253" t="s">
        <v>431</v>
      </c>
      <c r="AF18" s="1"/>
    </row>
    <row r="19" spans="1:32" ht="11.25" customHeight="1">
      <c r="A19" s="215">
        <v>17</v>
      </c>
      <c r="B19" s="207">
        <v>13.779999732971191</v>
      </c>
      <c r="C19" s="207">
        <v>13.90999984741211</v>
      </c>
      <c r="D19" s="207">
        <v>13.220000267028809</v>
      </c>
      <c r="E19" s="207">
        <v>12.720000267028809</v>
      </c>
      <c r="F19" s="207">
        <v>11.619999885559082</v>
      </c>
      <c r="G19" s="207">
        <v>11.479999542236328</v>
      </c>
      <c r="H19" s="207">
        <v>12.829999923706055</v>
      </c>
      <c r="I19" s="207">
        <v>15.869999885559082</v>
      </c>
      <c r="J19" s="207">
        <v>19.170000076293945</v>
      </c>
      <c r="K19" s="207">
        <v>20.43000030517578</v>
      </c>
      <c r="L19" s="207">
        <v>20.149999618530273</v>
      </c>
      <c r="M19" s="207">
        <v>20.8799991607666</v>
      </c>
      <c r="N19" s="207">
        <v>20.350000381469727</v>
      </c>
      <c r="O19" s="207">
        <v>19.719999313354492</v>
      </c>
      <c r="P19" s="207">
        <v>19.670000076293945</v>
      </c>
      <c r="Q19" s="207">
        <v>19.040000915527344</v>
      </c>
      <c r="R19" s="207">
        <v>18.360000610351562</v>
      </c>
      <c r="S19" s="207">
        <v>18.030000686645508</v>
      </c>
      <c r="T19" s="207">
        <v>17.030000686645508</v>
      </c>
      <c r="U19" s="207">
        <v>17.100000381469727</v>
      </c>
      <c r="V19" s="207">
        <v>16.719999313354492</v>
      </c>
      <c r="W19" s="207">
        <v>16.540000915527344</v>
      </c>
      <c r="X19" s="207">
        <v>14.359999656677246</v>
      </c>
      <c r="Y19" s="207">
        <v>13.710000038146973</v>
      </c>
      <c r="Z19" s="214">
        <f t="shared" si="0"/>
        <v>16.52875006198883</v>
      </c>
      <c r="AA19" s="151">
        <v>21.309999465942383</v>
      </c>
      <c r="AB19" s="152" t="s">
        <v>385</v>
      </c>
      <c r="AC19" s="2">
        <v>17</v>
      </c>
      <c r="AD19" s="151">
        <v>11.260000228881836</v>
      </c>
      <c r="AE19" s="253" t="s">
        <v>271</v>
      </c>
      <c r="AF19" s="1"/>
    </row>
    <row r="20" spans="1:32" ht="11.25" customHeight="1">
      <c r="A20" s="215">
        <v>18</v>
      </c>
      <c r="B20" s="207">
        <v>13.420000076293945</v>
      </c>
      <c r="C20" s="207">
        <v>15.0600004196167</v>
      </c>
      <c r="D20" s="207">
        <v>15.220000267028809</v>
      </c>
      <c r="E20" s="207">
        <v>12.779999732971191</v>
      </c>
      <c r="F20" s="207">
        <v>12.729999542236328</v>
      </c>
      <c r="G20" s="207">
        <v>12.510000228881836</v>
      </c>
      <c r="H20" s="207">
        <v>14.220000267028809</v>
      </c>
      <c r="I20" s="207">
        <v>16</v>
      </c>
      <c r="J20" s="207">
        <v>16.690000534057617</v>
      </c>
      <c r="K20" s="207">
        <v>17.59000015258789</v>
      </c>
      <c r="L20" s="207">
        <v>19.34000015258789</v>
      </c>
      <c r="M20" s="207">
        <v>19.239999771118164</v>
      </c>
      <c r="N20" s="207">
        <v>18.860000610351562</v>
      </c>
      <c r="O20" s="207">
        <v>18.989999771118164</v>
      </c>
      <c r="P20" s="207">
        <v>19.790000915527344</v>
      </c>
      <c r="Q20" s="207">
        <v>19.729999542236328</v>
      </c>
      <c r="R20" s="207">
        <v>19.15999984741211</v>
      </c>
      <c r="S20" s="207">
        <v>18.68000030517578</v>
      </c>
      <c r="T20" s="207">
        <v>18.3799991607666</v>
      </c>
      <c r="U20" s="207">
        <v>18.469999313354492</v>
      </c>
      <c r="V20" s="207">
        <v>18.09000015258789</v>
      </c>
      <c r="W20" s="207">
        <v>17.6200008392334</v>
      </c>
      <c r="X20" s="207">
        <v>16.729999542236328</v>
      </c>
      <c r="Y20" s="207">
        <v>16.309999465942383</v>
      </c>
      <c r="Z20" s="214">
        <f t="shared" si="0"/>
        <v>16.90041669209798</v>
      </c>
      <c r="AA20" s="151">
        <v>19.959999084472656</v>
      </c>
      <c r="AB20" s="152" t="s">
        <v>432</v>
      </c>
      <c r="AC20" s="2">
        <v>18</v>
      </c>
      <c r="AD20" s="151">
        <v>12.390000343322754</v>
      </c>
      <c r="AE20" s="253" t="s">
        <v>327</v>
      </c>
      <c r="AF20" s="1"/>
    </row>
    <row r="21" spans="1:32" ht="11.25" customHeight="1">
      <c r="A21" s="215">
        <v>19</v>
      </c>
      <c r="B21" s="207">
        <v>16.049999237060547</v>
      </c>
      <c r="C21" s="207">
        <v>15.989999771118164</v>
      </c>
      <c r="D21" s="207">
        <v>15.859999656677246</v>
      </c>
      <c r="E21" s="207">
        <v>15.739999771118164</v>
      </c>
      <c r="F21" s="207">
        <v>15.600000381469727</v>
      </c>
      <c r="G21" s="207">
        <v>15.359999656677246</v>
      </c>
      <c r="H21" s="207">
        <v>16.030000686645508</v>
      </c>
      <c r="I21" s="207">
        <v>16.510000228881836</v>
      </c>
      <c r="J21" s="207">
        <v>18.510000228881836</v>
      </c>
      <c r="K21" s="207">
        <v>19.850000381469727</v>
      </c>
      <c r="L21" s="207">
        <v>21.06999969482422</v>
      </c>
      <c r="M21" s="207">
        <v>19.809999465942383</v>
      </c>
      <c r="N21" s="207">
        <v>19.850000381469727</v>
      </c>
      <c r="O21" s="207">
        <v>19.1200008392334</v>
      </c>
      <c r="P21" s="207">
        <v>18.959999084472656</v>
      </c>
      <c r="Q21" s="207">
        <v>18.649999618530273</v>
      </c>
      <c r="R21" s="207">
        <v>18.489999771118164</v>
      </c>
      <c r="S21" s="207">
        <v>18.3799991607666</v>
      </c>
      <c r="T21" s="207">
        <v>18.1200008392334</v>
      </c>
      <c r="U21" s="207">
        <v>16.969999313354492</v>
      </c>
      <c r="V21" s="207">
        <v>16.719999313354492</v>
      </c>
      <c r="W21" s="207">
        <v>16.209999084472656</v>
      </c>
      <c r="X21" s="207">
        <v>16.239999771118164</v>
      </c>
      <c r="Y21" s="207">
        <v>16.420000076293945</v>
      </c>
      <c r="Z21" s="214">
        <f t="shared" si="0"/>
        <v>17.521249850591023</v>
      </c>
      <c r="AA21" s="151">
        <v>21.290000915527344</v>
      </c>
      <c r="AB21" s="152" t="s">
        <v>128</v>
      </c>
      <c r="AC21" s="2">
        <v>19</v>
      </c>
      <c r="AD21" s="151">
        <v>15.300000190734863</v>
      </c>
      <c r="AE21" s="253" t="s">
        <v>271</v>
      </c>
      <c r="AF21" s="1"/>
    </row>
    <row r="22" spans="1:32" ht="11.25" customHeight="1">
      <c r="A22" s="223">
        <v>20</v>
      </c>
      <c r="B22" s="209">
        <v>16.459999084472656</v>
      </c>
      <c r="C22" s="209">
        <v>16.6299991607666</v>
      </c>
      <c r="D22" s="209">
        <v>17.299999237060547</v>
      </c>
      <c r="E22" s="209">
        <v>17.3799991607666</v>
      </c>
      <c r="F22" s="209">
        <v>17.3799991607666</v>
      </c>
      <c r="G22" s="209">
        <v>17.479999542236328</v>
      </c>
      <c r="H22" s="209">
        <v>17.459999084472656</v>
      </c>
      <c r="I22" s="209">
        <v>17.450000762939453</v>
      </c>
      <c r="J22" s="209">
        <v>17.690000534057617</v>
      </c>
      <c r="K22" s="209">
        <v>16.860000610351562</v>
      </c>
      <c r="L22" s="209">
        <v>16.270000457763672</v>
      </c>
      <c r="M22" s="209">
        <v>15.9399995803833</v>
      </c>
      <c r="N22" s="209">
        <v>15.180000305175781</v>
      </c>
      <c r="O22" s="209">
        <v>14.989999771118164</v>
      </c>
      <c r="P22" s="209">
        <v>15.260000228881836</v>
      </c>
      <c r="Q22" s="209">
        <v>15.40999984741211</v>
      </c>
      <c r="R22" s="209">
        <v>15.420000076293945</v>
      </c>
      <c r="S22" s="209">
        <v>15.3100004196167</v>
      </c>
      <c r="T22" s="209">
        <v>15.420000076293945</v>
      </c>
      <c r="U22" s="209">
        <v>15.229999542236328</v>
      </c>
      <c r="V22" s="209">
        <v>15.34000015258789</v>
      </c>
      <c r="W22" s="209">
        <v>15.4399995803833</v>
      </c>
      <c r="X22" s="209">
        <v>15.489999771118164</v>
      </c>
      <c r="Y22" s="209">
        <v>15.449999809265137</v>
      </c>
      <c r="Z22" s="224">
        <f t="shared" si="0"/>
        <v>16.176666498184204</v>
      </c>
      <c r="AA22" s="157">
        <v>17.829999923706055</v>
      </c>
      <c r="AB22" s="210" t="s">
        <v>433</v>
      </c>
      <c r="AC22" s="211">
        <v>20</v>
      </c>
      <c r="AD22" s="157">
        <v>14.890000343322754</v>
      </c>
      <c r="AE22" s="254" t="s">
        <v>230</v>
      </c>
      <c r="AF22" s="1"/>
    </row>
    <row r="23" spans="1:32" ht="11.25" customHeight="1">
      <c r="A23" s="215">
        <v>21</v>
      </c>
      <c r="B23" s="207">
        <v>15.289999961853027</v>
      </c>
      <c r="C23" s="207">
        <v>14.829999923706055</v>
      </c>
      <c r="D23" s="207">
        <v>14.90999984741211</v>
      </c>
      <c r="E23" s="207">
        <v>14.779999732971191</v>
      </c>
      <c r="F23" s="207">
        <v>14.539999961853027</v>
      </c>
      <c r="G23" s="207">
        <v>14.479999542236328</v>
      </c>
      <c r="H23" s="207">
        <v>14.75</v>
      </c>
      <c r="I23" s="207">
        <v>15.119999885559082</v>
      </c>
      <c r="J23" s="207">
        <v>15.59000015258789</v>
      </c>
      <c r="K23" s="207">
        <v>16.09000015258789</v>
      </c>
      <c r="L23" s="207">
        <v>16.799999237060547</v>
      </c>
      <c r="M23" s="207">
        <v>17.270000457763672</v>
      </c>
      <c r="N23" s="207">
        <v>17.079999923706055</v>
      </c>
      <c r="O23" s="207">
        <v>15.25</v>
      </c>
      <c r="P23" s="207">
        <v>15.15999984741211</v>
      </c>
      <c r="Q23" s="207">
        <v>16.020000457763672</v>
      </c>
      <c r="R23" s="207">
        <v>15.170000076293945</v>
      </c>
      <c r="S23" s="207">
        <v>14.010000228881836</v>
      </c>
      <c r="T23" s="207">
        <v>13.270000457763672</v>
      </c>
      <c r="U23" s="207">
        <v>13.15999984741211</v>
      </c>
      <c r="V23" s="207">
        <v>13.289999961853027</v>
      </c>
      <c r="W23" s="207">
        <v>13.25</v>
      </c>
      <c r="X23" s="207">
        <v>13.1899995803833</v>
      </c>
      <c r="Y23" s="207">
        <v>13.270000457763672</v>
      </c>
      <c r="Z23" s="214">
        <f t="shared" si="0"/>
        <v>14.857083320617676</v>
      </c>
      <c r="AA23" s="151">
        <v>17.299999237060547</v>
      </c>
      <c r="AB23" s="152" t="s">
        <v>434</v>
      </c>
      <c r="AC23" s="2">
        <v>21</v>
      </c>
      <c r="AD23" s="151">
        <v>12.539999961853027</v>
      </c>
      <c r="AE23" s="253" t="s">
        <v>435</v>
      </c>
      <c r="AF23" s="1"/>
    </row>
    <row r="24" spans="1:32" ht="11.25" customHeight="1">
      <c r="A24" s="215">
        <v>22</v>
      </c>
      <c r="B24" s="207">
        <v>12.420000076293945</v>
      </c>
      <c r="C24" s="207">
        <v>12.369999885559082</v>
      </c>
      <c r="D24" s="207">
        <v>12</v>
      </c>
      <c r="E24" s="207">
        <v>11.600000381469727</v>
      </c>
      <c r="F24" s="207">
        <v>12.15999984741211</v>
      </c>
      <c r="G24" s="207">
        <v>11.199999809265137</v>
      </c>
      <c r="H24" s="207">
        <v>12.279999732971191</v>
      </c>
      <c r="I24" s="207">
        <v>13.8100004196167</v>
      </c>
      <c r="J24" s="207">
        <v>16.239999771118164</v>
      </c>
      <c r="K24" s="207">
        <v>18.280000686645508</v>
      </c>
      <c r="L24" s="207">
        <v>19.530000686645508</v>
      </c>
      <c r="M24" s="207">
        <v>19.25</v>
      </c>
      <c r="N24" s="207">
        <v>18.700000762939453</v>
      </c>
      <c r="O24" s="207">
        <v>19.459999084472656</v>
      </c>
      <c r="P24" s="207">
        <v>17.850000381469727</v>
      </c>
      <c r="Q24" s="207">
        <v>17.31999969482422</v>
      </c>
      <c r="R24" s="207">
        <v>16.8799991607666</v>
      </c>
      <c r="S24" s="207">
        <v>16.8700008392334</v>
      </c>
      <c r="T24" s="207">
        <v>16.1200008392334</v>
      </c>
      <c r="U24" s="207">
        <v>15.520000457763672</v>
      </c>
      <c r="V24" s="207">
        <v>14.569999694824219</v>
      </c>
      <c r="W24" s="207">
        <v>13.720000267028809</v>
      </c>
      <c r="X24" s="207">
        <v>13.710000038146973</v>
      </c>
      <c r="Y24" s="207">
        <v>13.930000305175781</v>
      </c>
      <c r="Z24" s="214">
        <f t="shared" si="0"/>
        <v>15.241250117619833</v>
      </c>
      <c r="AA24" s="151">
        <v>20.5</v>
      </c>
      <c r="AB24" s="152" t="s">
        <v>272</v>
      </c>
      <c r="AC24" s="2">
        <v>22</v>
      </c>
      <c r="AD24" s="151">
        <v>11.130000114440918</v>
      </c>
      <c r="AE24" s="253" t="s">
        <v>436</v>
      </c>
      <c r="AF24" s="1"/>
    </row>
    <row r="25" spans="1:32" ht="11.25" customHeight="1">
      <c r="A25" s="215">
        <v>23</v>
      </c>
      <c r="B25" s="207">
        <v>14.15999984741211</v>
      </c>
      <c r="C25" s="207">
        <v>13.869999885559082</v>
      </c>
      <c r="D25" s="207">
        <v>13.699999809265137</v>
      </c>
      <c r="E25" s="207">
        <v>13.880000114440918</v>
      </c>
      <c r="F25" s="207">
        <v>13.640000343322754</v>
      </c>
      <c r="G25" s="207">
        <v>13.609999656677246</v>
      </c>
      <c r="H25" s="207">
        <v>13.5600004196167</v>
      </c>
      <c r="I25" s="207">
        <v>13.899999618530273</v>
      </c>
      <c r="J25" s="207">
        <v>14.609999656677246</v>
      </c>
      <c r="K25" s="207">
        <v>14.489999771118164</v>
      </c>
      <c r="L25" s="207">
        <v>14.75</v>
      </c>
      <c r="M25" s="207">
        <v>15.710000038146973</v>
      </c>
      <c r="N25" s="207">
        <v>15.84000015258789</v>
      </c>
      <c r="O25" s="207">
        <v>15.760000228881836</v>
      </c>
      <c r="P25" s="207">
        <v>16.110000610351562</v>
      </c>
      <c r="Q25" s="207">
        <v>15.720000267028809</v>
      </c>
      <c r="R25" s="207">
        <v>15.350000381469727</v>
      </c>
      <c r="S25" s="207">
        <v>15.220000267028809</v>
      </c>
      <c r="T25" s="207">
        <v>14.40999984741211</v>
      </c>
      <c r="U25" s="207">
        <v>14.289999961853027</v>
      </c>
      <c r="V25" s="207">
        <v>14.350000381469727</v>
      </c>
      <c r="W25" s="207">
        <v>14.550000190734863</v>
      </c>
      <c r="X25" s="207">
        <v>13.720000267028809</v>
      </c>
      <c r="Y25" s="207">
        <v>14.180000305175781</v>
      </c>
      <c r="Z25" s="214">
        <f t="shared" si="0"/>
        <v>14.557500084241232</v>
      </c>
      <c r="AA25" s="151">
        <v>16.8700008392334</v>
      </c>
      <c r="AB25" s="152" t="s">
        <v>437</v>
      </c>
      <c r="AC25" s="2">
        <v>23</v>
      </c>
      <c r="AD25" s="151">
        <v>13.369999885559082</v>
      </c>
      <c r="AE25" s="253" t="s">
        <v>60</v>
      </c>
      <c r="AF25" s="1"/>
    </row>
    <row r="26" spans="1:32" ht="11.25" customHeight="1">
      <c r="A26" s="215">
        <v>24</v>
      </c>
      <c r="B26" s="207">
        <v>14.3100004196167</v>
      </c>
      <c r="C26" s="207">
        <v>13.279999732971191</v>
      </c>
      <c r="D26" s="207">
        <v>12.600000381469727</v>
      </c>
      <c r="E26" s="207">
        <v>12.420000076293945</v>
      </c>
      <c r="F26" s="207">
        <v>12.319999694824219</v>
      </c>
      <c r="G26" s="207">
        <v>12.270000457763672</v>
      </c>
      <c r="H26" s="207">
        <v>12.34000015258789</v>
      </c>
      <c r="I26" s="207">
        <v>12.670000076293945</v>
      </c>
      <c r="J26" s="207">
        <v>12.989999771118164</v>
      </c>
      <c r="K26" s="207">
        <v>13.170000076293945</v>
      </c>
      <c r="L26" s="207">
        <v>13.380000114440918</v>
      </c>
      <c r="M26" s="207">
        <v>13.40999984741211</v>
      </c>
      <c r="N26" s="207">
        <v>13.859999656677246</v>
      </c>
      <c r="O26" s="207">
        <v>14</v>
      </c>
      <c r="P26" s="207">
        <v>13.899999618530273</v>
      </c>
      <c r="Q26" s="207">
        <v>13.859999656677246</v>
      </c>
      <c r="R26" s="207">
        <v>13.829999923706055</v>
      </c>
      <c r="S26" s="207">
        <v>13.930000305175781</v>
      </c>
      <c r="T26" s="207">
        <v>13.930000305175781</v>
      </c>
      <c r="U26" s="207">
        <v>13.890000343322754</v>
      </c>
      <c r="V26" s="207">
        <v>13.819999694824219</v>
      </c>
      <c r="W26" s="207">
        <v>13.75</v>
      </c>
      <c r="X26" s="207">
        <v>13.789999961853027</v>
      </c>
      <c r="Y26" s="207">
        <v>13.720000267028809</v>
      </c>
      <c r="Z26" s="214">
        <f t="shared" si="0"/>
        <v>13.393333355585733</v>
      </c>
      <c r="AA26" s="151">
        <v>14.5</v>
      </c>
      <c r="AB26" s="152" t="s">
        <v>12</v>
      </c>
      <c r="AC26" s="2">
        <v>24</v>
      </c>
      <c r="AD26" s="151">
        <v>12.199999809265137</v>
      </c>
      <c r="AE26" s="253" t="s">
        <v>29</v>
      </c>
      <c r="AF26" s="1"/>
    </row>
    <row r="27" spans="1:32" ht="11.25" customHeight="1">
      <c r="A27" s="215">
        <v>25</v>
      </c>
      <c r="B27" s="207">
        <v>13.630000114440918</v>
      </c>
      <c r="C27" s="207">
        <v>14.039999961853027</v>
      </c>
      <c r="D27" s="207">
        <v>12.899999618530273</v>
      </c>
      <c r="E27" s="207">
        <v>13.199999809265137</v>
      </c>
      <c r="F27" s="207">
        <v>13.260000228881836</v>
      </c>
      <c r="G27" s="207">
        <v>12.199999809265137</v>
      </c>
      <c r="H27" s="207">
        <v>12.1899995803833</v>
      </c>
      <c r="I27" s="207">
        <v>13.569999694824219</v>
      </c>
      <c r="J27" s="207">
        <v>15.260000228881836</v>
      </c>
      <c r="K27" s="207">
        <v>17.06999969482422</v>
      </c>
      <c r="L27" s="207">
        <v>17.43000030517578</v>
      </c>
      <c r="M27" s="207">
        <v>17.889999389648438</v>
      </c>
      <c r="N27" s="207">
        <v>17.309999465942383</v>
      </c>
      <c r="O27" s="207">
        <v>17.559999465942383</v>
      </c>
      <c r="P27" s="207">
        <v>17.09000015258789</v>
      </c>
      <c r="Q27" s="207">
        <v>16.920000076293945</v>
      </c>
      <c r="R27" s="207">
        <v>16.309999465942383</v>
      </c>
      <c r="S27" s="207">
        <v>15.3100004196167</v>
      </c>
      <c r="T27" s="207">
        <v>15.25</v>
      </c>
      <c r="U27" s="207">
        <v>14.5</v>
      </c>
      <c r="V27" s="207">
        <v>13.430000305175781</v>
      </c>
      <c r="W27" s="207">
        <v>12.470000267028809</v>
      </c>
      <c r="X27" s="207">
        <v>13.069999694824219</v>
      </c>
      <c r="Y27" s="207">
        <v>12.039999961853027</v>
      </c>
      <c r="Z27" s="214">
        <f t="shared" si="0"/>
        <v>14.745833237965902</v>
      </c>
      <c r="AA27" s="151">
        <v>18.299999237060547</v>
      </c>
      <c r="AB27" s="152" t="s">
        <v>173</v>
      </c>
      <c r="AC27" s="2">
        <v>25</v>
      </c>
      <c r="AD27" s="151">
        <v>11.5</v>
      </c>
      <c r="AE27" s="253" t="s">
        <v>435</v>
      </c>
      <c r="AF27" s="1"/>
    </row>
    <row r="28" spans="1:32" ht="11.25" customHeight="1">
      <c r="A28" s="215">
        <v>26</v>
      </c>
      <c r="B28" s="207">
        <v>11.680000305175781</v>
      </c>
      <c r="C28" s="207">
        <v>11.430000305175781</v>
      </c>
      <c r="D28" s="207">
        <v>13.380000114440918</v>
      </c>
      <c r="E28" s="207">
        <v>12.350000381469727</v>
      </c>
      <c r="F28" s="207">
        <v>11.640000343322754</v>
      </c>
      <c r="G28" s="207">
        <v>14.029999732971191</v>
      </c>
      <c r="H28" s="207">
        <v>13.350000381469727</v>
      </c>
      <c r="I28" s="207">
        <v>15.380000114440918</v>
      </c>
      <c r="J28" s="207">
        <v>15.430000305175781</v>
      </c>
      <c r="K28" s="207">
        <v>15.520000457763672</v>
      </c>
      <c r="L28" s="207">
        <v>15.920000076293945</v>
      </c>
      <c r="M28" s="207">
        <v>14.829999923706055</v>
      </c>
      <c r="N28" s="207">
        <v>14.6899995803833</v>
      </c>
      <c r="O28" s="207">
        <v>14.600000381469727</v>
      </c>
      <c r="P28" s="207">
        <v>14.470000267028809</v>
      </c>
      <c r="Q28" s="207">
        <v>14.600000381469727</v>
      </c>
      <c r="R28" s="207">
        <v>13.65999984741211</v>
      </c>
      <c r="S28" s="207">
        <v>13.359999656677246</v>
      </c>
      <c r="T28" s="207">
        <v>12.800000190734863</v>
      </c>
      <c r="U28" s="207">
        <v>12.75</v>
      </c>
      <c r="V28" s="207">
        <v>12.4399995803833</v>
      </c>
      <c r="W28" s="207">
        <v>12.4399995803833</v>
      </c>
      <c r="X28" s="207">
        <v>12.520000457763672</v>
      </c>
      <c r="Y28" s="207">
        <v>12.5600004196167</v>
      </c>
      <c r="Z28" s="214">
        <f t="shared" si="0"/>
        <v>13.576250116030375</v>
      </c>
      <c r="AA28" s="151">
        <v>15.9399995803833</v>
      </c>
      <c r="AB28" s="152" t="s">
        <v>275</v>
      </c>
      <c r="AC28" s="2">
        <v>26</v>
      </c>
      <c r="AD28" s="151">
        <v>10.729999542236328</v>
      </c>
      <c r="AE28" s="253" t="s">
        <v>288</v>
      </c>
      <c r="AF28" s="1"/>
    </row>
    <row r="29" spans="1:32" ht="11.25" customHeight="1">
      <c r="A29" s="215">
        <v>27</v>
      </c>
      <c r="B29" s="207">
        <v>12.5600004196167</v>
      </c>
      <c r="C29" s="207">
        <v>12.510000228881836</v>
      </c>
      <c r="D29" s="207">
        <v>11.90999984741211</v>
      </c>
      <c r="E29" s="207">
        <v>11.819999694824219</v>
      </c>
      <c r="F29" s="207">
        <v>11.529999732971191</v>
      </c>
      <c r="G29" s="207">
        <v>11.15999984741211</v>
      </c>
      <c r="H29" s="207">
        <v>11.390000343322754</v>
      </c>
      <c r="I29" s="207">
        <v>12.890000343322754</v>
      </c>
      <c r="J29" s="207">
        <v>14.760000228881836</v>
      </c>
      <c r="K29" s="207">
        <v>16.40999984741211</v>
      </c>
      <c r="L29" s="207">
        <v>17.600000381469727</v>
      </c>
      <c r="M29" s="207">
        <v>17.489999771118164</v>
      </c>
      <c r="N29" s="207">
        <v>16.959999084472656</v>
      </c>
      <c r="O29" s="207">
        <v>16.690000534057617</v>
      </c>
      <c r="P29" s="207">
        <v>16.68000030517578</v>
      </c>
      <c r="Q29" s="207">
        <v>16.450000762939453</v>
      </c>
      <c r="R29" s="207">
        <v>15.869999885559082</v>
      </c>
      <c r="S29" s="207">
        <v>16.020000457763672</v>
      </c>
      <c r="T29" s="207">
        <v>15.229999542236328</v>
      </c>
      <c r="U29" s="207">
        <v>13.720000267028809</v>
      </c>
      <c r="V29" s="207">
        <v>13.1899995803833</v>
      </c>
      <c r="W29" s="207">
        <v>12.210000038146973</v>
      </c>
      <c r="X29" s="207">
        <v>11.1899995803833</v>
      </c>
      <c r="Y29" s="207">
        <v>10.470000267028809</v>
      </c>
      <c r="Z29" s="214">
        <f t="shared" si="0"/>
        <v>14.02958337465922</v>
      </c>
      <c r="AA29" s="151">
        <v>18.3799991607666</v>
      </c>
      <c r="AB29" s="152" t="s">
        <v>382</v>
      </c>
      <c r="AC29" s="2">
        <v>27</v>
      </c>
      <c r="AD29" s="151">
        <v>10.4399995803833</v>
      </c>
      <c r="AE29" s="253" t="s">
        <v>87</v>
      </c>
      <c r="AF29" s="1"/>
    </row>
    <row r="30" spans="1:32" ht="11.25" customHeight="1">
      <c r="A30" s="215">
        <v>28</v>
      </c>
      <c r="B30" s="207">
        <v>9.960000038146973</v>
      </c>
      <c r="C30" s="207">
        <v>9.579999923706055</v>
      </c>
      <c r="D30" s="207">
        <v>8.800000190734863</v>
      </c>
      <c r="E30" s="207">
        <v>7.960000038146973</v>
      </c>
      <c r="F30" s="207">
        <v>7.179999828338623</v>
      </c>
      <c r="G30" s="207">
        <v>6.322999954223633</v>
      </c>
      <c r="H30" s="207">
        <v>6.822999954223633</v>
      </c>
      <c r="I30" s="207">
        <v>10.020000457763672</v>
      </c>
      <c r="J30" s="207">
        <v>13.5600004196167</v>
      </c>
      <c r="K30" s="207">
        <v>16.209999084472656</v>
      </c>
      <c r="L30" s="207">
        <v>18.65999984741211</v>
      </c>
      <c r="M30" s="207">
        <v>20.020000457763672</v>
      </c>
      <c r="N30" s="207">
        <v>18.049999237060547</v>
      </c>
      <c r="O30" s="207">
        <v>17.989999771118164</v>
      </c>
      <c r="P30" s="207">
        <v>17.790000915527344</v>
      </c>
      <c r="Q30" s="207">
        <v>17.040000915527344</v>
      </c>
      <c r="R30" s="207">
        <v>15.180000305175781</v>
      </c>
      <c r="S30" s="207">
        <v>12.8100004196167</v>
      </c>
      <c r="T30" s="207">
        <v>10.9399995803833</v>
      </c>
      <c r="U30" s="207">
        <v>9.640000343322754</v>
      </c>
      <c r="V30" s="207">
        <v>8.779999732971191</v>
      </c>
      <c r="W30" s="207">
        <v>8.850000381469727</v>
      </c>
      <c r="X30" s="207">
        <v>9.770000457763672</v>
      </c>
      <c r="Y30" s="207">
        <v>8.579999923706055</v>
      </c>
      <c r="Z30" s="214">
        <f t="shared" si="0"/>
        <v>12.104833424091339</v>
      </c>
      <c r="AA30" s="151">
        <v>20.270000457763672</v>
      </c>
      <c r="AB30" s="152" t="s">
        <v>91</v>
      </c>
      <c r="AC30" s="2">
        <v>28</v>
      </c>
      <c r="AD30" s="151">
        <v>6.122000217437744</v>
      </c>
      <c r="AE30" s="253" t="s">
        <v>438</v>
      </c>
      <c r="AF30" s="1"/>
    </row>
    <row r="31" spans="1:32" ht="11.25" customHeight="1">
      <c r="A31" s="215">
        <v>29</v>
      </c>
      <c r="B31" s="207">
        <v>6.464000225067139</v>
      </c>
      <c r="C31" s="207">
        <v>5.460999965667725</v>
      </c>
      <c r="D31" s="207">
        <v>4.954999923706055</v>
      </c>
      <c r="E31" s="207">
        <v>4.827000141143799</v>
      </c>
      <c r="F31" s="207">
        <v>4.204999923706055</v>
      </c>
      <c r="G31" s="207">
        <v>4.3420000076293945</v>
      </c>
      <c r="H31" s="207">
        <v>5.125</v>
      </c>
      <c r="I31" s="207">
        <v>8.359999656677246</v>
      </c>
      <c r="J31" s="207">
        <v>11.859999656677246</v>
      </c>
      <c r="K31" s="207">
        <v>13.680000305175781</v>
      </c>
      <c r="L31" s="207">
        <v>15.100000381469727</v>
      </c>
      <c r="M31" s="207">
        <v>15.1899995803833</v>
      </c>
      <c r="N31" s="207">
        <v>14.140000343322754</v>
      </c>
      <c r="O31" s="207">
        <v>14.1899995803833</v>
      </c>
      <c r="P31" s="207">
        <v>14.069999694824219</v>
      </c>
      <c r="Q31" s="207">
        <v>13.600000381469727</v>
      </c>
      <c r="R31" s="207">
        <v>12.430000305175781</v>
      </c>
      <c r="S31" s="207">
        <v>11.710000038146973</v>
      </c>
      <c r="T31" s="207">
        <v>9.319999694824219</v>
      </c>
      <c r="U31" s="207">
        <v>9.119999885559082</v>
      </c>
      <c r="V31" s="207">
        <v>8.34000015258789</v>
      </c>
      <c r="W31" s="207">
        <v>6.534999847412109</v>
      </c>
      <c r="X31" s="207">
        <v>5.553999900817871</v>
      </c>
      <c r="Y31" s="207">
        <v>5.986999988555908</v>
      </c>
      <c r="Z31" s="214">
        <f t="shared" si="0"/>
        <v>9.35687498251597</v>
      </c>
      <c r="AA31" s="151">
        <v>16.100000381469727</v>
      </c>
      <c r="AB31" s="152" t="s">
        <v>202</v>
      </c>
      <c r="AC31" s="2">
        <v>29</v>
      </c>
      <c r="AD31" s="151">
        <v>3.9519999027252197</v>
      </c>
      <c r="AE31" s="253" t="s">
        <v>375</v>
      </c>
      <c r="AF31" s="1"/>
    </row>
    <row r="32" spans="1:32" ht="11.25" customHeight="1">
      <c r="A32" s="215">
        <v>30</v>
      </c>
      <c r="B32" s="207">
        <v>5.343999862670898</v>
      </c>
      <c r="C32" s="207">
        <v>4.288000106811523</v>
      </c>
      <c r="D32" s="207">
        <v>6.798999786376953</v>
      </c>
      <c r="E32" s="207">
        <v>4.1519999504089355</v>
      </c>
      <c r="F32" s="207">
        <v>4.427000045776367</v>
      </c>
      <c r="G32" s="207">
        <v>4.764999866485596</v>
      </c>
      <c r="H32" s="207">
        <v>7.019999980926514</v>
      </c>
      <c r="I32" s="207">
        <v>9.850000381469727</v>
      </c>
      <c r="J32" s="207">
        <v>12</v>
      </c>
      <c r="K32" s="207">
        <v>14.5</v>
      </c>
      <c r="L32" s="207">
        <v>16.190000534057617</v>
      </c>
      <c r="M32" s="207">
        <v>15.65999984741211</v>
      </c>
      <c r="N32" s="207">
        <v>15.239999771118164</v>
      </c>
      <c r="O32" s="207">
        <v>15.960000038146973</v>
      </c>
      <c r="P32" s="207">
        <v>15.710000038146973</v>
      </c>
      <c r="Q32" s="207">
        <v>14.819999694824219</v>
      </c>
      <c r="R32" s="207">
        <v>13.399999618530273</v>
      </c>
      <c r="S32" s="207">
        <v>12.149999618530273</v>
      </c>
      <c r="T32" s="207">
        <v>11.100000381469727</v>
      </c>
      <c r="U32" s="207">
        <v>9.430000305175781</v>
      </c>
      <c r="V32" s="207">
        <v>9.3100004196167</v>
      </c>
      <c r="W32" s="207">
        <v>8.149999618530273</v>
      </c>
      <c r="X32" s="207">
        <v>7.369999885559082</v>
      </c>
      <c r="Y32" s="207">
        <v>7.610000133514404</v>
      </c>
      <c r="Z32" s="214">
        <f t="shared" si="0"/>
        <v>10.218541661898294</v>
      </c>
      <c r="AA32" s="151">
        <v>17.56999969482422</v>
      </c>
      <c r="AB32" s="152" t="s">
        <v>439</v>
      </c>
      <c r="AC32" s="2">
        <v>30</v>
      </c>
      <c r="AD32" s="151">
        <v>3.8989999294281006</v>
      </c>
      <c r="AE32" s="253" t="s">
        <v>282</v>
      </c>
      <c r="AF32" s="1"/>
    </row>
    <row r="33" spans="1:32" ht="11.25" customHeight="1">
      <c r="A33" s="215">
        <v>31</v>
      </c>
      <c r="B33" s="207">
        <v>6.830999851226807</v>
      </c>
      <c r="C33" s="207">
        <v>7.070000171661377</v>
      </c>
      <c r="D33" s="207">
        <v>6.6519999504089355</v>
      </c>
      <c r="E33" s="207">
        <v>6.525000095367432</v>
      </c>
      <c r="F33" s="207">
        <v>4.880000114440918</v>
      </c>
      <c r="G33" s="207">
        <v>5.51200008392334</v>
      </c>
      <c r="H33" s="207">
        <v>7.340000152587891</v>
      </c>
      <c r="I33" s="207">
        <v>8.109999656677246</v>
      </c>
      <c r="J33" s="207">
        <v>10.220000267028809</v>
      </c>
      <c r="K33" s="207">
        <v>13.760000228881836</v>
      </c>
      <c r="L33" s="207">
        <v>14.229999542236328</v>
      </c>
      <c r="M33" s="207">
        <v>14.09000015258789</v>
      </c>
      <c r="N33" s="207">
        <v>13.779999732971191</v>
      </c>
      <c r="O33" s="207">
        <v>13.930000305175781</v>
      </c>
      <c r="P33" s="207">
        <v>13.649999618530273</v>
      </c>
      <c r="Q33" s="207">
        <v>13.529999732971191</v>
      </c>
      <c r="R33" s="207">
        <v>13.020000457763672</v>
      </c>
      <c r="S33" s="207">
        <v>13.359999656677246</v>
      </c>
      <c r="T33" s="207">
        <v>12.550000190734863</v>
      </c>
      <c r="U33" s="207">
        <v>13.59000015258789</v>
      </c>
      <c r="V33" s="207">
        <v>13.539999961853027</v>
      </c>
      <c r="W33" s="207">
        <v>12.960000038146973</v>
      </c>
      <c r="X33" s="207">
        <v>12.329999923706055</v>
      </c>
      <c r="Y33" s="207">
        <v>11.369999885559082</v>
      </c>
      <c r="Z33" s="214">
        <f t="shared" si="0"/>
        <v>10.951249996821085</v>
      </c>
      <c r="AA33" s="151">
        <v>15.34000015258789</v>
      </c>
      <c r="AB33" s="152" t="s">
        <v>440</v>
      </c>
      <c r="AC33" s="2">
        <v>31</v>
      </c>
      <c r="AD33" s="151">
        <v>4.014999866485596</v>
      </c>
      <c r="AE33" s="253" t="s">
        <v>357</v>
      </c>
      <c r="AF33" s="1"/>
    </row>
    <row r="34" spans="1:32" ht="15" customHeight="1">
      <c r="A34" s="216" t="s">
        <v>67</v>
      </c>
      <c r="B34" s="217">
        <f aca="true" t="shared" si="1" ref="B34:Q34">AVERAGE(B3:B33)</f>
        <v>14.659645019039031</v>
      </c>
      <c r="C34" s="217">
        <f t="shared" si="1"/>
        <v>14.275451567865186</v>
      </c>
      <c r="D34" s="217">
        <f t="shared" si="1"/>
        <v>14.196645136802427</v>
      </c>
      <c r="E34" s="217">
        <f t="shared" si="1"/>
        <v>13.859483888072353</v>
      </c>
      <c r="F34" s="217">
        <f t="shared" si="1"/>
        <v>13.738451511629167</v>
      </c>
      <c r="G34" s="217">
        <f t="shared" si="1"/>
        <v>13.680064309027888</v>
      </c>
      <c r="H34" s="217">
        <f t="shared" si="1"/>
        <v>14.347677400035243</v>
      </c>
      <c r="I34" s="217">
        <f t="shared" si="1"/>
        <v>15.891612914300733</v>
      </c>
      <c r="J34" s="217">
        <f t="shared" si="1"/>
        <v>17.51387088529525</v>
      </c>
      <c r="K34" s="217">
        <f t="shared" si="1"/>
        <v>18.78096786622078</v>
      </c>
      <c r="L34" s="217">
        <f t="shared" si="1"/>
        <v>19.620000131668583</v>
      </c>
      <c r="M34" s="217">
        <f t="shared" si="1"/>
        <v>19.71903225683397</v>
      </c>
      <c r="N34" s="217">
        <f t="shared" si="1"/>
        <v>19.323225882745557</v>
      </c>
      <c r="O34" s="217">
        <f t="shared" si="1"/>
        <v>19.216774109871157</v>
      </c>
      <c r="P34" s="217">
        <f t="shared" si="1"/>
        <v>19.019677500570975</v>
      </c>
      <c r="Q34" s="217">
        <f t="shared" si="1"/>
        <v>18.530645155137584</v>
      </c>
      <c r="R34" s="217">
        <f>AVERAGE(R3:R33)</f>
        <v>17.95290316304853</v>
      </c>
      <c r="S34" s="217">
        <f aca="true" t="shared" si="2" ref="S34:Y34">AVERAGE(S3:S33)</f>
        <v>17.43258067100279</v>
      </c>
      <c r="T34" s="217">
        <f t="shared" si="2"/>
        <v>16.864838815504505</v>
      </c>
      <c r="U34" s="217">
        <f t="shared" si="2"/>
        <v>16.43290316674017</v>
      </c>
      <c r="V34" s="217">
        <f t="shared" si="2"/>
        <v>15.937419337611045</v>
      </c>
      <c r="W34" s="217">
        <f t="shared" si="2"/>
        <v>15.520161351849955</v>
      </c>
      <c r="X34" s="217">
        <f t="shared" si="2"/>
        <v>15.07980651240195</v>
      </c>
      <c r="Y34" s="217">
        <f t="shared" si="2"/>
        <v>14.765387042876213</v>
      </c>
      <c r="Z34" s="217">
        <f>AVERAGE(B3:Y33)</f>
        <v>16.51496773317296</v>
      </c>
      <c r="AA34" s="218">
        <f>(AVERAGE(最高))</f>
        <v>20.954193515162313</v>
      </c>
      <c r="AB34" s="219"/>
      <c r="AC34" s="220"/>
      <c r="AD34" s="218">
        <f>(AVERAGE(最低))</f>
        <v>12.575741983229115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68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69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70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71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72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73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74</v>
      </c>
      <c r="B42" s="201"/>
      <c r="C42" s="201"/>
      <c r="D42" s="154">
        <f>COUNTIF(最高,"&gt;=25")</f>
        <v>5</v>
      </c>
      <c r="E42" s="197"/>
      <c r="F42" s="197"/>
      <c r="G42" s="197"/>
      <c r="H42" s="197"/>
      <c r="I42" s="197"/>
    </row>
    <row r="43" spans="1:9" ht="11.25" customHeight="1">
      <c r="A43" s="202" t="s">
        <v>75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76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77</v>
      </c>
      <c r="B45" s="204"/>
      <c r="C45" s="204" t="s">
        <v>4</v>
      </c>
      <c r="D45" s="206" t="s">
        <v>7</v>
      </c>
      <c r="E45" s="197"/>
      <c r="F45" s="205" t="s">
        <v>78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27.860000610351562</v>
      </c>
      <c r="C46" s="3">
        <v>2</v>
      </c>
      <c r="D46" s="159" t="s">
        <v>416</v>
      </c>
      <c r="E46" s="197"/>
      <c r="F46" s="156"/>
      <c r="G46" s="157">
        <f>MIN(最低)</f>
        <v>3.8989999294281006</v>
      </c>
      <c r="H46" s="3">
        <v>30</v>
      </c>
      <c r="I46" s="255" t="s">
        <v>282</v>
      </c>
    </row>
    <row r="47" spans="1:9" ht="11.25" customHeight="1">
      <c r="A47" s="160"/>
      <c r="B47" s="161"/>
      <c r="C47" s="3"/>
      <c r="D47" s="159"/>
      <c r="E47" s="197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2002</v>
      </c>
      <c r="AA1" s="1" t="s">
        <v>2</v>
      </c>
      <c r="AB1" s="226">
        <v>11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11.279999732971191</v>
      </c>
      <c r="C3" s="207">
        <v>12.84000015258789</v>
      </c>
      <c r="D3" s="207">
        <v>13.180000305175781</v>
      </c>
      <c r="E3" s="207">
        <v>11.970000267028809</v>
      </c>
      <c r="F3" s="207">
        <v>11.359999656677246</v>
      </c>
      <c r="G3" s="207">
        <v>11.220000267028809</v>
      </c>
      <c r="H3" s="207">
        <v>11.420000076293945</v>
      </c>
      <c r="I3" s="207">
        <v>12.039999961853027</v>
      </c>
      <c r="J3" s="207">
        <v>12.1899995803833</v>
      </c>
      <c r="K3" s="207">
        <v>13.380000114440918</v>
      </c>
      <c r="L3" s="207">
        <v>13.819999694824219</v>
      </c>
      <c r="M3" s="207">
        <v>14.09000015258789</v>
      </c>
      <c r="N3" s="207">
        <v>14.079999923706055</v>
      </c>
      <c r="O3" s="207">
        <v>14</v>
      </c>
      <c r="P3" s="207">
        <v>13.680000305175781</v>
      </c>
      <c r="Q3" s="207">
        <v>13.680000305175781</v>
      </c>
      <c r="R3" s="207">
        <v>13.399999618530273</v>
      </c>
      <c r="S3" s="207">
        <v>13.15999984741211</v>
      </c>
      <c r="T3" s="207">
        <v>12.890000343322754</v>
      </c>
      <c r="U3" s="207">
        <v>11.800000190734863</v>
      </c>
      <c r="V3" s="207">
        <v>10.680000305175781</v>
      </c>
      <c r="W3" s="207">
        <v>10.029999732971191</v>
      </c>
      <c r="X3" s="207">
        <v>10</v>
      </c>
      <c r="Y3" s="207">
        <v>9.59000015258789</v>
      </c>
      <c r="Z3" s="214">
        <f aca="true" t="shared" si="0" ref="Z3:Z32">AVERAGE(B3:Y3)</f>
        <v>12.324166695276896</v>
      </c>
      <c r="AA3" s="151">
        <v>14.350000381469727</v>
      </c>
      <c r="AB3" s="152" t="s">
        <v>230</v>
      </c>
      <c r="AC3" s="2">
        <v>1</v>
      </c>
      <c r="AD3" s="151">
        <v>9.520000457763672</v>
      </c>
      <c r="AE3" s="253" t="s">
        <v>177</v>
      </c>
      <c r="AF3" s="1"/>
    </row>
    <row r="4" spans="1:32" ht="11.25" customHeight="1">
      <c r="A4" s="215">
        <v>2</v>
      </c>
      <c r="B4" s="207">
        <v>9.119999885559082</v>
      </c>
      <c r="C4" s="207">
        <v>8.850000381469727</v>
      </c>
      <c r="D4" s="207">
        <v>8.050000190734863</v>
      </c>
      <c r="E4" s="207">
        <v>6.418000221252441</v>
      </c>
      <c r="F4" s="207">
        <v>6.448999881744385</v>
      </c>
      <c r="G4" s="207">
        <v>6.186999797821045</v>
      </c>
      <c r="H4" s="207">
        <v>7.460000038146973</v>
      </c>
      <c r="I4" s="207">
        <v>9.140000343322754</v>
      </c>
      <c r="J4" s="207">
        <v>11.760000228881836</v>
      </c>
      <c r="K4" s="207">
        <v>13.260000228881836</v>
      </c>
      <c r="L4" s="207">
        <v>13.010000228881836</v>
      </c>
      <c r="M4" s="207">
        <v>13.9399995803833</v>
      </c>
      <c r="N4" s="207">
        <v>13.319999694824219</v>
      </c>
      <c r="O4" s="207">
        <v>13.229999542236328</v>
      </c>
      <c r="P4" s="207">
        <v>12.84000015258789</v>
      </c>
      <c r="Q4" s="207">
        <v>12.479999542236328</v>
      </c>
      <c r="R4" s="207">
        <v>11.229999542236328</v>
      </c>
      <c r="S4" s="208">
        <v>9.390000343322754</v>
      </c>
      <c r="T4" s="207">
        <v>7.909999847412109</v>
      </c>
      <c r="U4" s="207">
        <v>7.039999961853027</v>
      </c>
      <c r="V4" s="207">
        <v>7.050000190734863</v>
      </c>
      <c r="W4" s="207">
        <v>6.335000038146973</v>
      </c>
      <c r="X4" s="207">
        <v>5.438000202178955</v>
      </c>
      <c r="Y4" s="207">
        <v>5.14300012588501</v>
      </c>
      <c r="Z4" s="214">
        <f t="shared" si="0"/>
        <v>9.377083341280619</v>
      </c>
      <c r="AA4" s="151">
        <v>14.800000190734863</v>
      </c>
      <c r="AB4" s="152" t="s">
        <v>441</v>
      </c>
      <c r="AC4" s="2">
        <v>2</v>
      </c>
      <c r="AD4" s="151">
        <v>4.7210001945495605</v>
      </c>
      <c r="AE4" s="253" t="s">
        <v>442</v>
      </c>
      <c r="AF4" s="1"/>
    </row>
    <row r="5" spans="1:32" ht="11.25" customHeight="1">
      <c r="A5" s="215">
        <v>3</v>
      </c>
      <c r="B5" s="207">
        <v>4.140999794006348</v>
      </c>
      <c r="C5" s="207">
        <v>3.7929999828338623</v>
      </c>
      <c r="D5" s="207">
        <v>3.5399999618530273</v>
      </c>
      <c r="E5" s="207">
        <v>2.9820001125335693</v>
      </c>
      <c r="F5" s="207">
        <v>2.622999906539917</v>
      </c>
      <c r="G5" s="207">
        <v>2.318000078201294</v>
      </c>
      <c r="H5" s="207">
        <v>3.499000072479248</v>
      </c>
      <c r="I5" s="207">
        <v>5.829999923706055</v>
      </c>
      <c r="J5" s="207">
        <v>10.720000267028809</v>
      </c>
      <c r="K5" s="207">
        <v>13</v>
      </c>
      <c r="L5" s="207">
        <v>14.470000267028809</v>
      </c>
      <c r="M5" s="207">
        <v>15.4399995803833</v>
      </c>
      <c r="N5" s="207">
        <v>15.270000457763672</v>
      </c>
      <c r="O5" s="207">
        <v>15.539999961853027</v>
      </c>
      <c r="P5" s="207">
        <v>15.3100004196167</v>
      </c>
      <c r="Q5" s="207">
        <v>14.850000381469727</v>
      </c>
      <c r="R5" s="207">
        <v>12.199999809265137</v>
      </c>
      <c r="S5" s="207">
        <v>12.949999809265137</v>
      </c>
      <c r="T5" s="207">
        <v>11.489999771118164</v>
      </c>
      <c r="U5" s="207">
        <v>9.350000381469727</v>
      </c>
      <c r="V5" s="207">
        <v>8.09000015258789</v>
      </c>
      <c r="W5" s="207">
        <v>7.269999980926514</v>
      </c>
      <c r="X5" s="207">
        <v>6.324999809265137</v>
      </c>
      <c r="Y5" s="207">
        <v>6.611000061035156</v>
      </c>
      <c r="Z5" s="214">
        <f t="shared" si="0"/>
        <v>9.06716670592626</v>
      </c>
      <c r="AA5" s="151">
        <v>16.270000457763672</v>
      </c>
      <c r="AB5" s="152" t="s">
        <v>443</v>
      </c>
      <c r="AC5" s="2">
        <v>3</v>
      </c>
      <c r="AD5" s="151">
        <v>2.190999984741211</v>
      </c>
      <c r="AE5" s="253" t="s">
        <v>444</v>
      </c>
      <c r="AF5" s="1"/>
    </row>
    <row r="6" spans="1:32" ht="11.25" customHeight="1">
      <c r="A6" s="215">
        <v>4</v>
      </c>
      <c r="B6" s="207">
        <v>5.133999824523926</v>
      </c>
      <c r="C6" s="207">
        <v>5.081999778747559</v>
      </c>
      <c r="D6" s="207">
        <v>5.35699987411499</v>
      </c>
      <c r="E6" s="207">
        <v>2.7200000286102295</v>
      </c>
      <c r="F6" s="207">
        <v>2.1500000953674316</v>
      </c>
      <c r="G6" s="207">
        <v>1.972000002861023</v>
      </c>
      <c r="H6" s="207">
        <v>2.635999917984009</v>
      </c>
      <c r="I6" s="207">
        <v>5.813000202178955</v>
      </c>
      <c r="J6" s="207">
        <v>11.800000190734863</v>
      </c>
      <c r="K6" s="207">
        <v>12.789999961853027</v>
      </c>
      <c r="L6" s="207">
        <v>14.649999618530273</v>
      </c>
      <c r="M6" s="207">
        <v>15.789999961853027</v>
      </c>
      <c r="N6" s="207">
        <v>14.5</v>
      </c>
      <c r="O6" s="207">
        <v>13.449999809265137</v>
      </c>
      <c r="P6" s="207">
        <v>10.789999961853027</v>
      </c>
      <c r="Q6" s="207">
        <v>10.34000015258789</v>
      </c>
      <c r="R6" s="207">
        <v>9.199999809265137</v>
      </c>
      <c r="S6" s="207">
        <v>8.229999542236328</v>
      </c>
      <c r="T6" s="207">
        <v>7.320000171661377</v>
      </c>
      <c r="U6" s="207">
        <v>6.480999946594238</v>
      </c>
      <c r="V6" s="207">
        <v>5.502999782562256</v>
      </c>
      <c r="W6" s="207">
        <v>5.39900016784668</v>
      </c>
      <c r="X6" s="207">
        <v>4.743000030517578</v>
      </c>
      <c r="Y6" s="207">
        <v>4.26800012588501</v>
      </c>
      <c r="Z6" s="214">
        <f t="shared" si="0"/>
        <v>7.754916623234749</v>
      </c>
      <c r="AA6" s="151">
        <v>16.959999084472656</v>
      </c>
      <c r="AB6" s="152" t="s">
        <v>139</v>
      </c>
      <c r="AC6" s="2">
        <v>4</v>
      </c>
      <c r="AD6" s="151">
        <v>1.7599999904632568</v>
      </c>
      <c r="AE6" s="253" t="s">
        <v>445</v>
      </c>
      <c r="AF6" s="1"/>
    </row>
    <row r="7" spans="1:32" ht="11.25" customHeight="1">
      <c r="A7" s="215">
        <v>5</v>
      </c>
      <c r="B7" s="207">
        <v>3.634999990463257</v>
      </c>
      <c r="C7" s="207">
        <v>3.4769999980926514</v>
      </c>
      <c r="D7" s="207">
        <v>2.3919999599456787</v>
      </c>
      <c r="E7" s="207">
        <v>2.2860000133514404</v>
      </c>
      <c r="F7" s="207">
        <v>1.7910000085830688</v>
      </c>
      <c r="G7" s="207">
        <v>1.305999994277954</v>
      </c>
      <c r="H7" s="207">
        <v>1.8029999732971191</v>
      </c>
      <c r="I7" s="207">
        <v>4.681000232696533</v>
      </c>
      <c r="J7" s="207">
        <v>8.770000457763672</v>
      </c>
      <c r="K7" s="207">
        <v>11.680000305175781</v>
      </c>
      <c r="L7" s="207">
        <v>12.180000305175781</v>
      </c>
      <c r="M7" s="207">
        <v>13.09000015258789</v>
      </c>
      <c r="N7" s="207">
        <v>11.789999961853027</v>
      </c>
      <c r="O7" s="207">
        <v>11.619999885559082</v>
      </c>
      <c r="P7" s="207">
        <v>11.600000381469727</v>
      </c>
      <c r="Q7" s="207">
        <v>10.979999542236328</v>
      </c>
      <c r="R7" s="207">
        <v>9.949999809265137</v>
      </c>
      <c r="S7" s="207">
        <v>7.989999771118164</v>
      </c>
      <c r="T7" s="207">
        <v>6.988999843597412</v>
      </c>
      <c r="U7" s="207">
        <v>5.827000141143799</v>
      </c>
      <c r="V7" s="207">
        <v>5.427000045776367</v>
      </c>
      <c r="W7" s="207">
        <v>4.520999908447266</v>
      </c>
      <c r="X7" s="207">
        <v>4.22599983215332</v>
      </c>
      <c r="Y7" s="207">
        <v>4.309999942779541</v>
      </c>
      <c r="Z7" s="214">
        <f t="shared" si="0"/>
        <v>6.76337501903375</v>
      </c>
      <c r="AA7" s="151">
        <v>13.949999809265137</v>
      </c>
      <c r="AB7" s="152" t="s">
        <v>446</v>
      </c>
      <c r="AC7" s="2">
        <v>5</v>
      </c>
      <c r="AD7" s="151">
        <v>0.9169999957084656</v>
      </c>
      <c r="AE7" s="253" t="s">
        <v>436</v>
      </c>
      <c r="AF7" s="1"/>
    </row>
    <row r="8" spans="1:32" ht="11.25" customHeight="1">
      <c r="A8" s="215">
        <v>6</v>
      </c>
      <c r="B8" s="207">
        <v>3.1610000133514404</v>
      </c>
      <c r="C8" s="207">
        <v>2.128000020980835</v>
      </c>
      <c r="D8" s="207">
        <v>3.931999921798706</v>
      </c>
      <c r="E8" s="207">
        <v>2.38100004196167</v>
      </c>
      <c r="F8" s="207">
        <v>1.9709999561309814</v>
      </c>
      <c r="G8" s="207">
        <v>1.8650000095367432</v>
      </c>
      <c r="H8" s="207">
        <v>3.1429998874664307</v>
      </c>
      <c r="I8" s="207">
        <v>5.616000175476074</v>
      </c>
      <c r="J8" s="207">
        <v>9.489999771118164</v>
      </c>
      <c r="K8" s="207">
        <v>12.319999694824219</v>
      </c>
      <c r="L8" s="207">
        <v>13.180000305175781</v>
      </c>
      <c r="M8" s="207">
        <v>13.779999732971191</v>
      </c>
      <c r="N8" s="207">
        <v>12.239999771118164</v>
      </c>
      <c r="O8" s="207">
        <v>12.010000228881836</v>
      </c>
      <c r="P8" s="207">
        <v>11.640000343322754</v>
      </c>
      <c r="Q8" s="207">
        <v>10.920000076293945</v>
      </c>
      <c r="R8" s="207">
        <v>9.710000038146973</v>
      </c>
      <c r="S8" s="207">
        <v>8.619999885559082</v>
      </c>
      <c r="T8" s="207">
        <v>9.079999923706055</v>
      </c>
      <c r="U8" s="207">
        <v>6.622000217437744</v>
      </c>
      <c r="V8" s="207">
        <v>5.607999801635742</v>
      </c>
      <c r="W8" s="207">
        <v>5.290999889373779</v>
      </c>
      <c r="X8" s="207">
        <v>4.763000011444092</v>
      </c>
      <c r="Y8" s="207">
        <v>4.1519999504089355</v>
      </c>
      <c r="Z8" s="214">
        <f t="shared" si="0"/>
        <v>7.234291652838389</v>
      </c>
      <c r="AA8" s="151">
        <v>14</v>
      </c>
      <c r="AB8" s="152" t="s">
        <v>102</v>
      </c>
      <c r="AC8" s="2">
        <v>6</v>
      </c>
      <c r="AD8" s="151">
        <v>1.5700000524520874</v>
      </c>
      <c r="AE8" s="253" t="s">
        <v>55</v>
      </c>
      <c r="AF8" s="1"/>
    </row>
    <row r="9" spans="1:32" ht="11.25" customHeight="1">
      <c r="A9" s="215">
        <v>7</v>
      </c>
      <c r="B9" s="207">
        <v>3.7950000762939453</v>
      </c>
      <c r="C9" s="207">
        <v>4.553999900817871</v>
      </c>
      <c r="D9" s="207">
        <v>3.7200000286102295</v>
      </c>
      <c r="E9" s="207">
        <v>2.8450000286102295</v>
      </c>
      <c r="F9" s="207">
        <v>2.308000087738037</v>
      </c>
      <c r="G9" s="207">
        <v>1.3489999771118164</v>
      </c>
      <c r="H9" s="207">
        <v>2.381999969482422</v>
      </c>
      <c r="I9" s="207">
        <v>4.807000160217285</v>
      </c>
      <c r="J9" s="207">
        <v>7.599999904632568</v>
      </c>
      <c r="K9" s="207">
        <v>11.15999984741211</v>
      </c>
      <c r="L9" s="207">
        <v>11.760000228881836</v>
      </c>
      <c r="M9" s="207">
        <v>11.600000381469727</v>
      </c>
      <c r="N9" s="207">
        <v>11.920000076293945</v>
      </c>
      <c r="O9" s="207">
        <v>11.710000038146973</v>
      </c>
      <c r="P9" s="207">
        <v>11.449999809265137</v>
      </c>
      <c r="Q9" s="207">
        <v>11.25</v>
      </c>
      <c r="R9" s="207">
        <v>10.539999961853027</v>
      </c>
      <c r="S9" s="207">
        <v>9.710000038146973</v>
      </c>
      <c r="T9" s="207">
        <v>9.279999732971191</v>
      </c>
      <c r="U9" s="207">
        <v>10.59000015258789</v>
      </c>
      <c r="V9" s="207">
        <v>10.199999809265137</v>
      </c>
      <c r="W9" s="207">
        <v>9.010000228881836</v>
      </c>
      <c r="X9" s="207">
        <v>7.940000057220459</v>
      </c>
      <c r="Y9" s="207">
        <v>8.5</v>
      </c>
      <c r="Z9" s="214">
        <f t="shared" si="0"/>
        <v>7.915833353996277</v>
      </c>
      <c r="AA9" s="151">
        <v>12.600000381469727</v>
      </c>
      <c r="AB9" s="152" t="s">
        <v>340</v>
      </c>
      <c r="AC9" s="2">
        <v>7</v>
      </c>
      <c r="AD9" s="151">
        <v>1.1480000019073486</v>
      </c>
      <c r="AE9" s="253" t="s">
        <v>447</v>
      </c>
      <c r="AF9" s="1"/>
    </row>
    <row r="10" spans="1:32" ht="11.25" customHeight="1">
      <c r="A10" s="215">
        <v>8</v>
      </c>
      <c r="B10" s="207">
        <v>6.4629998207092285</v>
      </c>
      <c r="C10" s="207">
        <v>5.556000232696533</v>
      </c>
      <c r="D10" s="207">
        <v>4.796999931335449</v>
      </c>
      <c r="E10" s="207">
        <v>4.363999843597412</v>
      </c>
      <c r="F10" s="207">
        <v>4.310999870300293</v>
      </c>
      <c r="G10" s="207">
        <v>3.8269999027252197</v>
      </c>
      <c r="H10" s="207">
        <v>4.979000091552734</v>
      </c>
      <c r="I10" s="207">
        <v>7.159999847412109</v>
      </c>
      <c r="J10" s="207">
        <v>9.329999923706055</v>
      </c>
      <c r="K10" s="207">
        <v>11.579999923706055</v>
      </c>
      <c r="L10" s="207">
        <v>12.100000381469727</v>
      </c>
      <c r="M10" s="207">
        <v>12.220000267028809</v>
      </c>
      <c r="N10" s="207">
        <v>13.100000381469727</v>
      </c>
      <c r="O10" s="207">
        <v>12.779999732971191</v>
      </c>
      <c r="P10" s="207">
        <v>13.069999694824219</v>
      </c>
      <c r="Q10" s="207">
        <v>13.319999694824219</v>
      </c>
      <c r="R10" s="207">
        <v>12.630000114440918</v>
      </c>
      <c r="S10" s="207">
        <v>12.140000343322754</v>
      </c>
      <c r="T10" s="207">
        <v>12.920000076293945</v>
      </c>
      <c r="U10" s="207">
        <v>13.470000267028809</v>
      </c>
      <c r="V10" s="207">
        <v>13.119999885559082</v>
      </c>
      <c r="W10" s="207">
        <v>13.34000015258789</v>
      </c>
      <c r="X10" s="207">
        <v>9.649999618530273</v>
      </c>
      <c r="Y10" s="207">
        <v>9.680000305175781</v>
      </c>
      <c r="Z10" s="214">
        <f t="shared" si="0"/>
        <v>9.829458345969519</v>
      </c>
      <c r="AA10" s="151">
        <v>13.670000076293945</v>
      </c>
      <c r="AB10" s="152" t="s">
        <v>448</v>
      </c>
      <c r="AC10" s="2">
        <v>8</v>
      </c>
      <c r="AD10" s="151">
        <v>3.625999927520752</v>
      </c>
      <c r="AE10" s="253" t="s">
        <v>15</v>
      </c>
      <c r="AF10" s="1"/>
    </row>
    <row r="11" spans="1:32" ht="11.25" customHeight="1">
      <c r="A11" s="215">
        <v>9</v>
      </c>
      <c r="B11" s="207">
        <v>8.579999923706055</v>
      </c>
      <c r="C11" s="207">
        <v>9.680000305175781</v>
      </c>
      <c r="D11" s="207">
        <v>8.449999809265137</v>
      </c>
      <c r="E11" s="207">
        <v>9.130000114440918</v>
      </c>
      <c r="F11" s="207">
        <v>7.789999961853027</v>
      </c>
      <c r="G11" s="207">
        <v>7.449999809265137</v>
      </c>
      <c r="H11" s="207">
        <v>7.440000057220459</v>
      </c>
      <c r="I11" s="207">
        <v>8.9399995803833</v>
      </c>
      <c r="J11" s="207">
        <v>9.050000190734863</v>
      </c>
      <c r="K11" s="207">
        <v>8.979999542236328</v>
      </c>
      <c r="L11" s="207">
        <v>10.6899995803833</v>
      </c>
      <c r="M11" s="207">
        <v>12.09000015258789</v>
      </c>
      <c r="N11" s="207">
        <v>11.109999656677246</v>
      </c>
      <c r="O11" s="207">
        <v>10.90999984741211</v>
      </c>
      <c r="P11" s="207">
        <v>9.890000343322754</v>
      </c>
      <c r="Q11" s="207">
        <v>8.829999923706055</v>
      </c>
      <c r="R11" s="207">
        <v>7.289999961853027</v>
      </c>
      <c r="S11" s="207">
        <v>5.579999923706055</v>
      </c>
      <c r="T11" s="207">
        <v>4.671999931335449</v>
      </c>
      <c r="U11" s="207">
        <v>3.6070001125335693</v>
      </c>
      <c r="V11" s="207">
        <v>2.7320001125335693</v>
      </c>
      <c r="W11" s="207">
        <v>2.361999988555908</v>
      </c>
      <c r="X11" s="207">
        <v>1.9299999475479126</v>
      </c>
      <c r="Y11" s="207">
        <v>0.46399998664855957</v>
      </c>
      <c r="Z11" s="214">
        <f t="shared" si="0"/>
        <v>7.401958281795184</v>
      </c>
      <c r="AA11" s="151">
        <v>12.520000457763672</v>
      </c>
      <c r="AB11" s="152" t="s">
        <v>388</v>
      </c>
      <c r="AC11" s="2">
        <v>9</v>
      </c>
      <c r="AD11" s="151">
        <v>0.36899998784065247</v>
      </c>
      <c r="AE11" s="253" t="s">
        <v>177</v>
      </c>
      <c r="AF11" s="1"/>
    </row>
    <row r="12" spans="1:32" ht="11.25" customHeight="1">
      <c r="A12" s="223">
        <v>10</v>
      </c>
      <c r="B12" s="209">
        <v>0.5170000195503235</v>
      </c>
      <c r="C12" s="209">
        <v>-0.07400000095367432</v>
      </c>
      <c r="D12" s="209">
        <v>-0.46399998664855957</v>
      </c>
      <c r="E12" s="209">
        <v>0.07400000095367432</v>
      </c>
      <c r="F12" s="209">
        <v>0.675000011920929</v>
      </c>
      <c r="G12" s="209">
        <v>2.9649999141693115</v>
      </c>
      <c r="H12" s="209">
        <v>2.1519999504089355</v>
      </c>
      <c r="I12" s="209">
        <v>4.804999828338623</v>
      </c>
      <c r="J12" s="209">
        <v>6.947999954223633</v>
      </c>
      <c r="K12" s="209">
        <v>10.130000114440918</v>
      </c>
      <c r="L12" s="209">
        <v>11.8100004196167</v>
      </c>
      <c r="M12" s="209">
        <v>13.079999923706055</v>
      </c>
      <c r="N12" s="209">
        <v>12.649999618530273</v>
      </c>
      <c r="O12" s="209">
        <v>12.15999984741211</v>
      </c>
      <c r="P12" s="209">
        <v>12.079999923706055</v>
      </c>
      <c r="Q12" s="209">
        <v>11.9399995803833</v>
      </c>
      <c r="R12" s="209">
        <v>10.199999809265137</v>
      </c>
      <c r="S12" s="209">
        <v>9.609999656677246</v>
      </c>
      <c r="T12" s="209">
        <v>9.989999771118164</v>
      </c>
      <c r="U12" s="209">
        <v>9.65999984741211</v>
      </c>
      <c r="V12" s="209">
        <v>9.479999542236328</v>
      </c>
      <c r="W12" s="209">
        <v>5.947000026702881</v>
      </c>
      <c r="X12" s="209">
        <v>5.271999835968018</v>
      </c>
      <c r="Y12" s="209">
        <v>5.9679999351501465</v>
      </c>
      <c r="Z12" s="224">
        <f t="shared" si="0"/>
        <v>6.98229156434536</v>
      </c>
      <c r="AA12" s="157">
        <v>13.5</v>
      </c>
      <c r="AB12" s="210" t="s">
        <v>449</v>
      </c>
      <c r="AC12" s="211">
        <v>10</v>
      </c>
      <c r="AD12" s="157">
        <v>-0.5899999737739563</v>
      </c>
      <c r="AE12" s="254" t="s">
        <v>450</v>
      </c>
      <c r="AF12" s="1"/>
    </row>
    <row r="13" spans="1:32" ht="11.25" customHeight="1">
      <c r="A13" s="215">
        <v>11</v>
      </c>
      <c r="B13" s="207">
        <v>4.1529998779296875</v>
      </c>
      <c r="C13" s="207">
        <v>3.678999900817871</v>
      </c>
      <c r="D13" s="207">
        <v>3.1410000324249268</v>
      </c>
      <c r="E13" s="207">
        <v>3.5950000286102295</v>
      </c>
      <c r="F13" s="207">
        <v>3.3310000896453857</v>
      </c>
      <c r="G13" s="207">
        <v>2.9619998931884766</v>
      </c>
      <c r="H13" s="207">
        <v>3.8380000591278076</v>
      </c>
      <c r="I13" s="207">
        <v>6.708000183105469</v>
      </c>
      <c r="J13" s="207">
        <v>10.829999923706055</v>
      </c>
      <c r="K13" s="207">
        <v>13.479999542236328</v>
      </c>
      <c r="L13" s="207">
        <v>15.119999885559082</v>
      </c>
      <c r="M13" s="207">
        <v>16.700000762939453</v>
      </c>
      <c r="N13" s="207">
        <v>16.260000228881836</v>
      </c>
      <c r="O13" s="207">
        <v>16.8700008392334</v>
      </c>
      <c r="P13" s="207">
        <v>15.720000267028809</v>
      </c>
      <c r="Q13" s="207">
        <v>14.4399995803833</v>
      </c>
      <c r="R13" s="207">
        <v>13.430000305175781</v>
      </c>
      <c r="S13" s="207">
        <v>12.989999771118164</v>
      </c>
      <c r="T13" s="207">
        <v>12</v>
      </c>
      <c r="U13" s="207">
        <v>11.729999542236328</v>
      </c>
      <c r="V13" s="207">
        <v>9.239999771118164</v>
      </c>
      <c r="W13" s="207">
        <v>8.25</v>
      </c>
      <c r="X13" s="207">
        <v>7.389999866485596</v>
      </c>
      <c r="Y13" s="207">
        <v>7.059999942779541</v>
      </c>
      <c r="Z13" s="214">
        <f t="shared" si="0"/>
        <v>9.704875012238821</v>
      </c>
      <c r="AA13" s="151">
        <v>17.139999389648438</v>
      </c>
      <c r="AB13" s="152" t="s">
        <v>451</v>
      </c>
      <c r="AC13" s="2">
        <v>11</v>
      </c>
      <c r="AD13" s="151">
        <v>2.740000009536743</v>
      </c>
      <c r="AE13" s="253" t="s">
        <v>23</v>
      </c>
      <c r="AF13" s="1"/>
    </row>
    <row r="14" spans="1:32" ht="11.25" customHeight="1">
      <c r="A14" s="215">
        <v>12</v>
      </c>
      <c r="B14" s="207">
        <v>7.550000190734863</v>
      </c>
      <c r="C14" s="207">
        <v>7.260000228881836</v>
      </c>
      <c r="D14" s="207">
        <v>8.180000305175781</v>
      </c>
      <c r="E14" s="207">
        <v>6.8460001945495605</v>
      </c>
      <c r="F14" s="207">
        <v>6.603000164031982</v>
      </c>
      <c r="G14" s="207">
        <v>6.296999931335449</v>
      </c>
      <c r="H14" s="207">
        <v>7.110000133514404</v>
      </c>
      <c r="I14" s="207">
        <v>9.729999542236328</v>
      </c>
      <c r="J14" s="207">
        <v>13.84000015258789</v>
      </c>
      <c r="K14" s="207">
        <v>15.020000457763672</v>
      </c>
      <c r="L14" s="207">
        <v>15.6899995803833</v>
      </c>
      <c r="M14" s="207">
        <v>16.739999771118164</v>
      </c>
      <c r="N14" s="207">
        <v>17.43000030517578</v>
      </c>
      <c r="O14" s="207">
        <v>17.34000015258789</v>
      </c>
      <c r="P14" s="207">
        <v>18.100000381469727</v>
      </c>
      <c r="Q14" s="207">
        <v>17.059999465942383</v>
      </c>
      <c r="R14" s="207">
        <v>16.049999237060547</v>
      </c>
      <c r="S14" s="207">
        <v>15.529999732971191</v>
      </c>
      <c r="T14" s="207">
        <v>13.770000457763672</v>
      </c>
      <c r="U14" s="207">
        <v>11.770000457763672</v>
      </c>
      <c r="V14" s="207">
        <v>10.680000305175781</v>
      </c>
      <c r="W14" s="207">
        <v>9.75</v>
      </c>
      <c r="X14" s="207">
        <v>9.15999984741211</v>
      </c>
      <c r="Y14" s="207">
        <v>8.460000038146973</v>
      </c>
      <c r="Z14" s="214">
        <f t="shared" si="0"/>
        <v>11.91525004307429</v>
      </c>
      <c r="AA14" s="151">
        <v>18.200000762939453</v>
      </c>
      <c r="AB14" s="152" t="s">
        <v>452</v>
      </c>
      <c r="AC14" s="2">
        <v>12</v>
      </c>
      <c r="AD14" s="151">
        <v>6.01200008392334</v>
      </c>
      <c r="AE14" s="253" t="s">
        <v>436</v>
      </c>
      <c r="AF14" s="1"/>
    </row>
    <row r="15" spans="1:32" ht="11.25" customHeight="1">
      <c r="A15" s="215">
        <v>13</v>
      </c>
      <c r="B15" s="207">
        <v>6.888000011444092</v>
      </c>
      <c r="C15" s="207">
        <v>6.824999809265137</v>
      </c>
      <c r="D15" s="207">
        <v>6.307000160217285</v>
      </c>
      <c r="E15" s="207">
        <v>6.445000171661377</v>
      </c>
      <c r="F15" s="207">
        <v>6.001999855041504</v>
      </c>
      <c r="G15" s="207">
        <v>4.85099983215332</v>
      </c>
      <c r="H15" s="207">
        <v>4.059999942779541</v>
      </c>
      <c r="I15" s="207">
        <v>6.191999912261963</v>
      </c>
      <c r="J15" s="207">
        <v>9.710000038146973</v>
      </c>
      <c r="K15" s="207">
        <v>13.210000038146973</v>
      </c>
      <c r="L15" s="207">
        <v>15.260000228881836</v>
      </c>
      <c r="M15" s="207">
        <v>15.130000114440918</v>
      </c>
      <c r="N15" s="207">
        <v>15.5600004196167</v>
      </c>
      <c r="O15" s="207">
        <v>15.520000457763672</v>
      </c>
      <c r="P15" s="207">
        <v>15.069999694824219</v>
      </c>
      <c r="Q15" s="207">
        <v>14.270000457763672</v>
      </c>
      <c r="R15" s="207">
        <v>13.180000305175781</v>
      </c>
      <c r="S15" s="207">
        <v>11.850000381469727</v>
      </c>
      <c r="T15" s="207">
        <v>9.460000038146973</v>
      </c>
      <c r="U15" s="207">
        <v>7.849999904632568</v>
      </c>
      <c r="V15" s="207">
        <v>7.260000228881836</v>
      </c>
      <c r="W15" s="207">
        <v>6.99399995803833</v>
      </c>
      <c r="X15" s="207">
        <v>6.317999839782715</v>
      </c>
      <c r="Y15" s="207">
        <v>5.326000213623047</v>
      </c>
      <c r="Z15" s="214">
        <f t="shared" si="0"/>
        <v>9.564083417256674</v>
      </c>
      <c r="AA15" s="151">
        <v>16.440000534057617</v>
      </c>
      <c r="AB15" s="152" t="s">
        <v>319</v>
      </c>
      <c r="AC15" s="2">
        <v>13</v>
      </c>
      <c r="AD15" s="151">
        <v>4.017000198364258</v>
      </c>
      <c r="AE15" s="253" t="s">
        <v>453</v>
      </c>
      <c r="AF15" s="1"/>
    </row>
    <row r="16" spans="1:32" ht="11.25" customHeight="1">
      <c r="A16" s="215">
        <v>14</v>
      </c>
      <c r="B16" s="207">
        <v>4.5879998207092285</v>
      </c>
      <c r="C16" s="207">
        <v>3.7760000228881836</v>
      </c>
      <c r="D16" s="207">
        <v>2.5299999713897705</v>
      </c>
      <c r="E16" s="207">
        <v>1.7280000448226929</v>
      </c>
      <c r="F16" s="207">
        <v>2.203000068664551</v>
      </c>
      <c r="G16" s="207">
        <v>1.2649999856948853</v>
      </c>
      <c r="H16" s="207">
        <v>1.180999994277954</v>
      </c>
      <c r="I16" s="207">
        <v>3.555000066757202</v>
      </c>
      <c r="J16" s="207">
        <v>8.100000381469727</v>
      </c>
      <c r="K16" s="207">
        <v>10.5600004196167</v>
      </c>
      <c r="L16" s="207">
        <v>12.869999885559082</v>
      </c>
      <c r="M16" s="207">
        <v>13.09000015258789</v>
      </c>
      <c r="N16" s="207">
        <v>12.949999809265137</v>
      </c>
      <c r="O16" s="207">
        <v>13.550000190734863</v>
      </c>
      <c r="P16" s="207">
        <v>13.569999694824219</v>
      </c>
      <c r="Q16" s="207">
        <v>12.430000305175781</v>
      </c>
      <c r="R16" s="207">
        <v>11.239999771118164</v>
      </c>
      <c r="S16" s="207">
        <v>9.779999732971191</v>
      </c>
      <c r="T16" s="207">
        <v>9.399999618530273</v>
      </c>
      <c r="U16" s="207">
        <v>8.039999961853027</v>
      </c>
      <c r="V16" s="207">
        <v>6.466000080108643</v>
      </c>
      <c r="W16" s="207">
        <v>6.031000137329102</v>
      </c>
      <c r="X16" s="207">
        <v>5.434999942779541</v>
      </c>
      <c r="Y16" s="207">
        <v>5.553999900817871</v>
      </c>
      <c r="Z16" s="214">
        <f t="shared" si="0"/>
        <v>7.49549999833107</v>
      </c>
      <c r="AA16" s="151">
        <v>14.789999961853027</v>
      </c>
      <c r="AB16" s="152" t="s">
        <v>443</v>
      </c>
      <c r="AC16" s="2">
        <v>14</v>
      </c>
      <c r="AD16" s="151">
        <v>0.8220000267028809</v>
      </c>
      <c r="AE16" s="253" t="s">
        <v>438</v>
      </c>
      <c r="AF16" s="1"/>
    </row>
    <row r="17" spans="1:32" ht="11.25" customHeight="1">
      <c r="A17" s="215">
        <v>15</v>
      </c>
      <c r="B17" s="207">
        <v>5.322000026702881</v>
      </c>
      <c r="C17" s="207">
        <v>5.249000072479248</v>
      </c>
      <c r="D17" s="207">
        <v>5.048999786376953</v>
      </c>
      <c r="E17" s="207">
        <v>3.3529999256134033</v>
      </c>
      <c r="F17" s="207">
        <v>3.4690001010894775</v>
      </c>
      <c r="G17" s="207">
        <v>4.998000144958496</v>
      </c>
      <c r="H17" s="207">
        <v>4.14300012588501</v>
      </c>
      <c r="I17" s="207">
        <v>6.675000190734863</v>
      </c>
      <c r="J17" s="207">
        <v>7.650000095367432</v>
      </c>
      <c r="K17" s="207">
        <v>9.520000457763672</v>
      </c>
      <c r="L17" s="207">
        <v>11.600000381469727</v>
      </c>
      <c r="M17" s="207">
        <v>11.899999618530273</v>
      </c>
      <c r="N17" s="207">
        <v>11.800000190734863</v>
      </c>
      <c r="O17" s="207">
        <v>12.449999809265137</v>
      </c>
      <c r="P17" s="207">
        <v>12.270000457763672</v>
      </c>
      <c r="Q17" s="207">
        <v>11.279999732971191</v>
      </c>
      <c r="R17" s="207">
        <v>10.020000457763672</v>
      </c>
      <c r="S17" s="207">
        <v>9.579999923706055</v>
      </c>
      <c r="T17" s="207">
        <v>9.390000343322754</v>
      </c>
      <c r="U17" s="207">
        <v>9.039999961853027</v>
      </c>
      <c r="V17" s="207">
        <v>7.96999979019165</v>
      </c>
      <c r="W17" s="207">
        <v>7.139999866485596</v>
      </c>
      <c r="X17" s="207">
        <v>6.802999973297119</v>
      </c>
      <c r="Y17" s="207">
        <v>6.443999767303467</v>
      </c>
      <c r="Z17" s="214">
        <f t="shared" si="0"/>
        <v>8.046458383401236</v>
      </c>
      <c r="AA17" s="151">
        <v>12.59000015258789</v>
      </c>
      <c r="AB17" s="152" t="s">
        <v>454</v>
      </c>
      <c r="AC17" s="2">
        <v>15</v>
      </c>
      <c r="AD17" s="151">
        <v>3.1110000610351562</v>
      </c>
      <c r="AE17" s="253" t="s">
        <v>407</v>
      </c>
      <c r="AF17" s="1"/>
    </row>
    <row r="18" spans="1:32" ht="11.25" customHeight="1">
      <c r="A18" s="215">
        <v>16</v>
      </c>
      <c r="B18" s="207">
        <v>6.336999893188477</v>
      </c>
      <c r="C18" s="207">
        <v>6.422999858856201</v>
      </c>
      <c r="D18" s="207">
        <v>6.466000080108643</v>
      </c>
      <c r="E18" s="207">
        <v>6.510000228881836</v>
      </c>
      <c r="F18" s="207">
        <v>6.584000110626221</v>
      </c>
      <c r="G18" s="207">
        <v>6.625999927520752</v>
      </c>
      <c r="H18" s="207">
        <v>6.553999900817871</v>
      </c>
      <c r="I18" s="207">
        <v>6.767000198364258</v>
      </c>
      <c r="J18" s="207">
        <v>7.199999809265137</v>
      </c>
      <c r="K18" s="207">
        <v>7.599999904632568</v>
      </c>
      <c r="L18" s="207">
        <v>7.889999866485596</v>
      </c>
      <c r="M18" s="207">
        <v>8.119999885559082</v>
      </c>
      <c r="N18" s="207">
        <v>8.430000305175781</v>
      </c>
      <c r="O18" s="207">
        <v>8.8100004196167</v>
      </c>
      <c r="P18" s="207">
        <v>8.430000305175781</v>
      </c>
      <c r="Q18" s="207">
        <v>8.319999694824219</v>
      </c>
      <c r="R18" s="207">
        <v>8.220000267028809</v>
      </c>
      <c r="S18" s="207">
        <v>7.840000152587891</v>
      </c>
      <c r="T18" s="207">
        <v>7.710000038146973</v>
      </c>
      <c r="U18" s="207">
        <v>7.769999980926514</v>
      </c>
      <c r="V18" s="207">
        <v>7.760000228881836</v>
      </c>
      <c r="W18" s="207">
        <v>7.559999942779541</v>
      </c>
      <c r="X18" s="207">
        <v>7.559999942779541</v>
      </c>
      <c r="Y18" s="207">
        <v>7.610000133514404</v>
      </c>
      <c r="Z18" s="214">
        <f t="shared" si="0"/>
        <v>7.462375044822693</v>
      </c>
      <c r="AA18" s="151">
        <v>8.930000305175781</v>
      </c>
      <c r="AB18" s="152" t="s">
        <v>455</v>
      </c>
      <c r="AC18" s="2">
        <v>16</v>
      </c>
      <c r="AD18" s="151">
        <v>6.218999862670898</v>
      </c>
      <c r="AE18" s="253" t="s">
        <v>456</v>
      </c>
      <c r="AF18" s="1"/>
    </row>
    <row r="19" spans="1:32" ht="11.25" customHeight="1">
      <c r="A19" s="215">
        <v>17</v>
      </c>
      <c r="B19" s="207">
        <v>7.590000152587891</v>
      </c>
      <c r="C19" s="207">
        <v>6.7170000076293945</v>
      </c>
      <c r="D19" s="207">
        <v>6.485000133514404</v>
      </c>
      <c r="E19" s="207">
        <v>6.547999858856201</v>
      </c>
      <c r="F19" s="207">
        <v>6.495999813079834</v>
      </c>
      <c r="G19" s="207">
        <v>6.60099983215332</v>
      </c>
      <c r="H19" s="207">
        <v>7.059999942779541</v>
      </c>
      <c r="I19" s="207">
        <v>7.300000190734863</v>
      </c>
      <c r="J19" s="207">
        <v>7.760000228881836</v>
      </c>
      <c r="K19" s="207">
        <v>8.680000305175781</v>
      </c>
      <c r="L19" s="207">
        <v>9.300000190734863</v>
      </c>
      <c r="M19" s="207">
        <v>9.510000228881836</v>
      </c>
      <c r="N19" s="207">
        <v>10.109999656677246</v>
      </c>
      <c r="O19" s="207">
        <v>10.5</v>
      </c>
      <c r="P19" s="207">
        <v>10.1899995803833</v>
      </c>
      <c r="Q19" s="207">
        <v>10.220000267028809</v>
      </c>
      <c r="R19" s="207">
        <v>10.479999542236328</v>
      </c>
      <c r="S19" s="207">
        <v>10.649999618530273</v>
      </c>
      <c r="T19" s="207">
        <v>10.760000228881836</v>
      </c>
      <c r="U19" s="207">
        <v>11.029999732971191</v>
      </c>
      <c r="V19" s="207">
        <v>10.390000343322754</v>
      </c>
      <c r="W19" s="207">
        <v>9.380000114440918</v>
      </c>
      <c r="X19" s="207">
        <v>8.609999656677246</v>
      </c>
      <c r="Y19" s="207">
        <v>8.119999885559082</v>
      </c>
      <c r="Z19" s="214">
        <f t="shared" si="0"/>
        <v>8.770291646321615</v>
      </c>
      <c r="AA19" s="151">
        <v>11.239999771118164</v>
      </c>
      <c r="AB19" s="152" t="s">
        <v>457</v>
      </c>
      <c r="AC19" s="2">
        <v>17</v>
      </c>
      <c r="AD19" s="151">
        <v>6.263000011444092</v>
      </c>
      <c r="AE19" s="253" t="s">
        <v>458</v>
      </c>
      <c r="AF19" s="1"/>
    </row>
    <row r="20" spans="1:32" ht="11.25" customHeight="1">
      <c r="A20" s="215">
        <v>18</v>
      </c>
      <c r="B20" s="207">
        <v>8.25</v>
      </c>
      <c r="C20" s="207">
        <v>8.279999732971191</v>
      </c>
      <c r="D20" s="207">
        <v>8.079999923706055</v>
      </c>
      <c r="E20" s="207">
        <v>8.420000076293945</v>
      </c>
      <c r="F20" s="207">
        <v>8.619999885559082</v>
      </c>
      <c r="G20" s="207">
        <v>8.670000076293945</v>
      </c>
      <c r="H20" s="207">
        <v>8.470000267028809</v>
      </c>
      <c r="I20" s="207">
        <v>9.539999961853027</v>
      </c>
      <c r="J20" s="207">
        <v>12.739999771118164</v>
      </c>
      <c r="K20" s="207">
        <v>15.5600004196167</v>
      </c>
      <c r="L20" s="207">
        <v>17.09000015258789</v>
      </c>
      <c r="M20" s="207">
        <v>17.739999771118164</v>
      </c>
      <c r="N20" s="207">
        <v>17.290000915527344</v>
      </c>
      <c r="O20" s="207">
        <v>17.520000457763672</v>
      </c>
      <c r="P20" s="207">
        <v>17.290000915527344</v>
      </c>
      <c r="Q20" s="207">
        <v>15.920000076293945</v>
      </c>
      <c r="R20" s="207">
        <v>14.800000190734863</v>
      </c>
      <c r="S20" s="207">
        <v>14.100000381469727</v>
      </c>
      <c r="T20" s="207">
        <v>13.010000228881836</v>
      </c>
      <c r="U20" s="207">
        <v>12.59000015258789</v>
      </c>
      <c r="V20" s="207">
        <v>10.8100004196167</v>
      </c>
      <c r="W20" s="207">
        <v>9.329999923706055</v>
      </c>
      <c r="X20" s="207">
        <v>7.980000019073486</v>
      </c>
      <c r="Y20" s="207">
        <v>7.630000114440918</v>
      </c>
      <c r="Z20" s="214">
        <f t="shared" si="0"/>
        <v>12.072083493073782</v>
      </c>
      <c r="AA20" s="151">
        <v>18.309999465942383</v>
      </c>
      <c r="AB20" s="152" t="s">
        <v>208</v>
      </c>
      <c r="AC20" s="2">
        <v>18</v>
      </c>
      <c r="AD20" s="151">
        <v>7.599999904632568</v>
      </c>
      <c r="AE20" s="253" t="s">
        <v>13</v>
      </c>
      <c r="AF20" s="1"/>
    </row>
    <row r="21" spans="1:32" ht="11.25" customHeight="1">
      <c r="A21" s="215">
        <v>19</v>
      </c>
      <c r="B21" s="207">
        <v>8.699999809265137</v>
      </c>
      <c r="C21" s="207">
        <v>8.510000228881836</v>
      </c>
      <c r="D21" s="207">
        <v>8.09000015258789</v>
      </c>
      <c r="E21" s="207">
        <v>6.052000045776367</v>
      </c>
      <c r="F21" s="207">
        <v>5.302999973297119</v>
      </c>
      <c r="G21" s="207">
        <v>5.291999816894531</v>
      </c>
      <c r="H21" s="207">
        <v>4.544000148773193</v>
      </c>
      <c r="I21" s="207">
        <v>7.150000095367432</v>
      </c>
      <c r="J21" s="207">
        <v>8.710000038146973</v>
      </c>
      <c r="K21" s="207">
        <v>10.25</v>
      </c>
      <c r="L21" s="207">
        <v>12.039999961853027</v>
      </c>
      <c r="M21" s="207">
        <v>11.989999771118164</v>
      </c>
      <c r="N21" s="207">
        <v>12.369999885559082</v>
      </c>
      <c r="O21" s="207">
        <v>12.979999542236328</v>
      </c>
      <c r="P21" s="207">
        <v>11.420000076293945</v>
      </c>
      <c r="Q21" s="207">
        <v>11.069999694824219</v>
      </c>
      <c r="R21" s="207">
        <v>10.369999885559082</v>
      </c>
      <c r="S21" s="207">
        <v>9.9399995803833</v>
      </c>
      <c r="T21" s="207">
        <v>9.329999923706055</v>
      </c>
      <c r="U21" s="207">
        <v>9.600000381469727</v>
      </c>
      <c r="V21" s="207">
        <v>9.380000114440918</v>
      </c>
      <c r="W21" s="207">
        <v>9.210000038146973</v>
      </c>
      <c r="X21" s="207">
        <v>9.239999771118164</v>
      </c>
      <c r="Y21" s="207">
        <v>9.25</v>
      </c>
      <c r="Z21" s="214">
        <f t="shared" si="0"/>
        <v>9.199624955654144</v>
      </c>
      <c r="AA21" s="151">
        <v>13.4399995803833</v>
      </c>
      <c r="AB21" s="152" t="s">
        <v>459</v>
      </c>
      <c r="AC21" s="2">
        <v>19</v>
      </c>
      <c r="AD21" s="151">
        <v>4.00600004196167</v>
      </c>
      <c r="AE21" s="253" t="s">
        <v>138</v>
      </c>
      <c r="AF21" s="1"/>
    </row>
    <row r="22" spans="1:32" ht="11.25" customHeight="1">
      <c r="A22" s="223">
        <v>20</v>
      </c>
      <c r="B22" s="209">
        <v>9.180000305175781</v>
      </c>
      <c r="C22" s="209">
        <v>9.399999618530273</v>
      </c>
      <c r="D22" s="209">
        <v>9.390000343322754</v>
      </c>
      <c r="E22" s="209">
        <v>9.270000457763672</v>
      </c>
      <c r="F22" s="209">
        <v>9.210000038146973</v>
      </c>
      <c r="G22" s="209">
        <v>9.289999961853027</v>
      </c>
      <c r="H22" s="209">
        <v>9.300000190734863</v>
      </c>
      <c r="I22" s="209">
        <v>9.630000114440918</v>
      </c>
      <c r="J22" s="209">
        <v>9.779999732971191</v>
      </c>
      <c r="K22" s="209">
        <v>10.210000038146973</v>
      </c>
      <c r="L22" s="209">
        <v>10.5600004196167</v>
      </c>
      <c r="M22" s="209">
        <v>10.569999694824219</v>
      </c>
      <c r="N22" s="209">
        <v>10.739999771118164</v>
      </c>
      <c r="O22" s="209">
        <v>10.770000457763672</v>
      </c>
      <c r="P22" s="209">
        <v>10.859999656677246</v>
      </c>
      <c r="Q22" s="209">
        <v>10.739999771118164</v>
      </c>
      <c r="R22" s="209">
        <v>10.760000228881836</v>
      </c>
      <c r="S22" s="209">
        <v>11.020000457763672</v>
      </c>
      <c r="T22" s="209">
        <v>10.869999885559082</v>
      </c>
      <c r="U22" s="209">
        <v>10.859999656677246</v>
      </c>
      <c r="V22" s="209">
        <v>9.739999771118164</v>
      </c>
      <c r="W22" s="209">
        <v>8.970000267028809</v>
      </c>
      <c r="X22" s="209">
        <v>9.449999809265137</v>
      </c>
      <c r="Y22" s="209">
        <v>8.420000076293945</v>
      </c>
      <c r="Z22" s="224">
        <f t="shared" si="0"/>
        <v>9.957916696866354</v>
      </c>
      <c r="AA22" s="157">
        <v>11.140000343322754</v>
      </c>
      <c r="AB22" s="210" t="s">
        <v>460</v>
      </c>
      <c r="AC22" s="211">
        <v>20</v>
      </c>
      <c r="AD22" s="157">
        <v>7.71999979019165</v>
      </c>
      <c r="AE22" s="254" t="s">
        <v>461</v>
      </c>
      <c r="AF22" s="1"/>
    </row>
    <row r="23" spans="1:32" ht="11.25" customHeight="1">
      <c r="A23" s="215">
        <v>21</v>
      </c>
      <c r="B23" s="207">
        <v>8.029999732971191</v>
      </c>
      <c r="C23" s="207">
        <v>7.920000076293945</v>
      </c>
      <c r="D23" s="207">
        <v>7.5</v>
      </c>
      <c r="E23" s="207">
        <v>7.440000057220459</v>
      </c>
      <c r="F23" s="207">
        <v>7.039999961853027</v>
      </c>
      <c r="G23" s="207">
        <v>6.8520002365112305</v>
      </c>
      <c r="H23" s="207">
        <v>6.324999809265137</v>
      </c>
      <c r="I23" s="207">
        <v>7.170000076293945</v>
      </c>
      <c r="J23" s="207">
        <v>8.350000381469727</v>
      </c>
      <c r="K23" s="207">
        <v>9.380000114440918</v>
      </c>
      <c r="L23" s="207">
        <v>11.90999984741211</v>
      </c>
      <c r="M23" s="207">
        <v>12.479999542236328</v>
      </c>
      <c r="N23" s="207">
        <v>13.970000267028809</v>
      </c>
      <c r="O23" s="207">
        <v>13.960000038146973</v>
      </c>
      <c r="P23" s="207">
        <v>13.329999923706055</v>
      </c>
      <c r="Q23" s="207">
        <v>13.050000190734863</v>
      </c>
      <c r="R23" s="207">
        <v>11.760000228881836</v>
      </c>
      <c r="S23" s="207">
        <v>10.09000015258789</v>
      </c>
      <c r="T23" s="207">
        <v>8.970000267028809</v>
      </c>
      <c r="U23" s="207">
        <v>8.710000038146973</v>
      </c>
      <c r="V23" s="207">
        <v>8</v>
      </c>
      <c r="W23" s="207">
        <v>6.910999774932861</v>
      </c>
      <c r="X23" s="207">
        <v>6.109000205993652</v>
      </c>
      <c r="Y23" s="207">
        <v>5.906000137329102</v>
      </c>
      <c r="Z23" s="214">
        <f t="shared" si="0"/>
        <v>9.21512504418691</v>
      </c>
      <c r="AA23" s="151">
        <v>14.430000305175781</v>
      </c>
      <c r="AB23" s="152" t="s">
        <v>462</v>
      </c>
      <c r="AC23" s="2">
        <v>21</v>
      </c>
      <c r="AD23" s="151">
        <v>5.419000148773193</v>
      </c>
      <c r="AE23" s="253" t="s">
        <v>463</v>
      </c>
      <c r="AF23" s="1"/>
    </row>
    <row r="24" spans="1:32" ht="11.25" customHeight="1">
      <c r="A24" s="215">
        <v>22</v>
      </c>
      <c r="B24" s="207">
        <v>6.0980000495910645</v>
      </c>
      <c r="C24" s="207">
        <v>5.88700008392334</v>
      </c>
      <c r="D24" s="207">
        <v>5.539000034332275</v>
      </c>
      <c r="E24" s="207">
        <v>5.708000183105469</v>
      </c>
      <c r="F24" s="207">
        <v>5.275000095367432</v>
      </c>
      <c r="G24" s="207">
        <v>5.802999973297119</v>
      </c>
      <c r="H24" s="207">
        <v>6.090000152587891</v>
      </c>
      <c r="I24" s="207">
        <v>5.974999904632568</v>
      </c>
      <c r="J24" s="207">
        <v>6.333000183105469</v>
      </c>
      <c r="K24" s="207">
        <v>6.51200008392334</v>
      </c>
      <c r="L24" s="207">
        <v>7.320000171661377</v>
      </c>
      <c r="M24" s="207">
        <v>7.579999923706055</v>
      </c>
      <c r="N24" s="207">
        <v>7.78000020980835</v>
      </c>
      <c r="O24" s="207">
        <v>8.010000228881836</v>
      </c>
      <c r="P24" s="207">
        <v>7.659999847412109</v>
      </c>
      <c r="Q24" s="207">
        <v>7.369999885559082</v>
      </c>
      <c r="R24" s="207">
        <v>7.369999885559082</v>
      </c>
      <c r="S24" s="207">
        <v>7.269999980926514</v>
      </c>
      <c r="T24" s="207">
        <v>6.422999858856201</v>
      </c>
      <c r="U24" s="207">
        <v>5.822000026702881</v>
      </c>
      <c r="V24" s="207">
        <v>5.558000087738037</v>
      </c>
      <c r="W24" s="207">
        <v>5.853000164031982</v>
      </c>
      <c r="X24" s="207">
        <v>5.915999889373779</v>
      </c>
      <c r="Y24" s="207">
        <v>6.116000175476074</v>
      </c>
      <c r="Z24" s="214">
        <f t="shared" si="0"/>
        <v>6.469500044981639</v>
      </c>
      <c r="AA24" s="151">
        <v>8.279999732971191</v>
      </c>
      <c r="AB24" s="152" t="s">
        <v>464</v>
      </c>
      <c r="AC24" s="2">
        <v>22</v>
      </c>
      <c r="AD24" s="151">
        <v>5.116000175476074</v>
      </c>
      <c r="AE24" s="253" t="s">
        <v>248</v>
      </c>
      <c r="AF24" s="1"/>
    </row>
    <row r="25" spans="1:32" ht="11.25" customHeight="1">
      <c r="A25" s="215">
        <v>23</v>
      </c>
      <c r="B25" s="207">
        <v>4.860000133514404</v>
      </c>
      <c r="C25" s="207">
        <v>5.958000183105469</v>
      </c>
      <c r="D25" s="207">
        <v>6.306000232696533</v>
      </c>
      <c r="E25" s="207">
        <v>6.390999794006348</v>
      </c>
      <c r="F25" s="207">
        <v>6.559999942779541</v>
      </c>
      <c r="G25" s="207">
        <v>6.422999858856201</v>
      </c>
      <c r="H25" s="207">
        <v>6.519000053405762</v>
      </c>
      <c r="I25" s="207">
        <v>7.260000228881836</v>
      </c>
      <c r="J25" s="207">
        <v>8.09000015258789</v>
      </c>
      <c r="K25" s="207">
        <v>8.880000114440918</v>
      </c>
      <c r="L25" s="207">
        <v>8.819999694824219</v>
      </c>
      <c r="M25" s="207">
        <v>9.279999732971191</v>
      </c>
      <c r="N25" s="207">
        <v>10.109999656677246</v>
      </c>
      <c r="O25" s="207">
        <v>9.869999885559082</v>
      </c>
      <c r="P25" s="207">
        <v>10.039999961853027</v>
      </c>
      <c r="Q25" s="207">
        <v>9.569999694824219</v>
      </c>
      <c r="R25" s="207">
        <v>9.109999656677246</v>
      </c>
      <c r="S25" s="207">
        <v>8.859999656677246</v>
      </c>
      <c r="T25" s="207">
        <v>9</v>
      </c>
      <c r="U25" s="207">
        <v>8.899999618530273</v>
      </c>
      <c r="V25" s="207">
        <v>8.880000114440918</v>
      </c>
      <c r="W25" s="207">
        <v>9.069999694824219</v>
      </c>
      <c r="X25" s="207">
        <v>9.180000305175781</v>
      </c>
      <c r="Y25" s="207">
        <v>9.319999694824219</v>
      </c>
      <c r="Z25" s="214">
        <f t="shared" si="0"/>
        <v>8.219041585922241</v>
      </c>
      <c r="AA25" s="151">
        <v>10.5600004196167</v>
      </c>
      <c r="AB25" s="152" t="s">
        <v>437</v>
      </c>
      <c r="AC25" s="2">
        <v>23</v>
      </c>
      <c r="AD25" s="151">
        <v>4.46999979019165</v>
      </c>
      <c r="AE25" s="253" t="s">
        <v>465</v>
      </c>
      <c r="AF25" s="1"/>
    </row>
    <row r="26" spans="1:32" ht="11.25" customHeight="1">
      <c r="A26" s="215">
        <v>24</v>
      </c>
      <c r="B26" s="207">
        <v>9.289999961853027</v>
      </c>
      <c r="C26" s="207">
        <v>9.3100004196167</v>
      </c>
      <c r="D26" s="207">
        <v>9.3100004196167</v>
      </c>
      <c r="E26" s="207">
        <v>9.550000190734863</v>
      </c>
      <c r="F26" s="207">
        <v>9.75</v>
      </c>
      <c r="G26" s="207">
        <v>9.9399995803833</v>
      </c>
      <c r="H26" s="207">
        <v>9.949999809265137</v>
      </c>
      <c r="I26" s="207">
        <v>9.979999542236328</v>
      </c>
      <c r="J26" s="207">
        <v>10.4399995803833</v>
      </c>
      <c r="K26" s="207">
        <v>11.880000114440918</v>
      </c>
      <c r="L26" s="207">
        <v>12.020000457763672</v>
      </c>
      <c r="M26" s="207">
        <v>12.8100004196167</v>
      </c>
      <c r="N26" s="207">
        <v>12.140000343322754</v>
      </c>
      <c r="O26" s="207">
        <v>12.029999732971191</v>
      </c>
      <c r="P26" s="207">
        <v>11.680000305175781</v>
      </c>
      <c r="Q26" s="207">
        <v>11.329999923706055</v>
      </c>
      <c r="R26" s="207">
        <v>10.819999694824219</v>
      </c>
      <c r="S26" s="207">
        <v>10.350000381469727</v>
      </c>
      <c r="T26" s="207">
        <v>10.289999961853027</v>
      </c>
      <c r="U26" s="207">
        <v>10.579999923706055</v>
      </c>
      <c r="V26" s="207">
        <v>10.609999656677246</v>
      </c>
      <c r="W26" s="207">
        <v>10.59000015258789</v>
      </c>
      <c r="X26" s="207">
        <v>10.640000343322754</v>
      </c>
      <c r="Y26" s="207">
        <v>10.65999984741211</v>
      </c>
      <c r="Z26" s="214">
        <f t="shared" si="0"/>
        <v>10.664583365122477</v>
      </c>
      <c r="AA26" s="151">
        <v>13.210000038146973</v>
      </c>
      <c r="AB26" s="152" t="s">
        <v>117</v>
      </c>
      <c r="AC26" s="2">
        <v>24</v>
      </c>
      <c r="AD26" s="151">
        <v>9.180000305175781</v>
      </c>
      <c r="AE26" s="253" t="s">
        <v>466</v>
      </c>
      <c r="AF26" s="1"/>
    </row>
    <row r="27" spans="1:32" ht="11.25" customHeight="1">
      <c r="A27" s="215">
        <v>25</v>
      </c>
      <c r="B27" s="207">
        <v>10.9399995803833</v>
      </c>
      <c r="C27" s="207">
        <v>9.920000076293945</v>
      </c>
      <c r="D27" s="207">
        <v>9.619999885559082</v>
      </c>
      <c r="E27" s="207">
        <v>9.680000305175781</v>
      </c>
      <c r="F27" s="207">
        <v>10.0600004196167</v>
      </c>
      <c r="G27" s="207">
        <v>10.529999732971191</v>
      </c>
      <c r="H27" s="207">
        <v>11.430000305175781</v>
      </c>
      <c r="I27" s="207">
        <v>12.619999885559082</v>
      </c>
      <c r="J27" s="207">
        <v>13.539999961853027</v>
      </c>
      <c r="K27" s="207">
        <v>13.829999923706055</v>
      </c>
      <c r="L27" s="207">
        <v>13.1899995803833</v>
      </c>
      <c r="M27" s="207">
        <v>13.779999732971191</v>
      </c>
      <c r="N27" s="207">
        <v>13.140000343322754</v>
      </c>
      <c r="O27" s="207">
        <v>12.819999694824219</v>
      </c>
      <c r="P27" s="207">
        <v>12.899999618530273</v>
      </c>
      <c r="Q27" s="207">
        <v>12.149999618530273</v>
      </c>
      <c r="R27" s="207">
        <v>11.970000267028809</v>
      </c>
      <c r="S27" s="207">
        <v>11.59000015258789</v>
      </c>
      <c r="T27" s="207">
        <v>10.890000343322754</v>
      </c>
      <c r="U27" s="207">
        <v>11.84000015258789</v>
      </c>
      <c r="V27" s="207">
        <v>10.970000267028809</v>
      </c>
      <c r="W27" s="207">
        <v>10.050000190734863</v>
      </c>
      <c r="X27" s="207">
        <v>10.140000343322754</v>
      </c>
      <c r="Y27" s="207">
        <v>10.050000190734863</v>
      </c>
      <c r="Z27" s="214">
        <f t="shared" si="0"/>
        <v>11.568750023841858</v>
      </c>
      <c r="AA27" s="151">
        <v>14.390000343322754</v>
      </c>
      <c r="AB27" s="152" t="s">
        <v>467</v>
      </c>
      <c r="AC27" s="2">
        <v>25</v>
      </c>
      <c r="AD27" s="151">
        <v>9.479999542236328</v>
      </c>
      <c r="AE27" s="253" t="s">
        <v>260</v>
      </c>
      <c r="AF27" s="1"/>
    </row>
    <row r="28" spans="1:32" ht="11.25" customHeight="1">
      <c r="A28" s="215">
        <v>26</v>
      </c>
      <c r="B28" s="207">
        <v>9.5</v>
      </c>
      <c r="C28" s="207">
        <v>9.520000457763672</v>
      </c>
      <c r="D28" s="207">
        <v>9.329999923706055</v>
      </c>
      <c r="E28" s="207">
        <v>9.479999542236328</v>
      </c>
      <c r="F28" s="207">
        <v>9.15999984741211</v>
      </c>
      <c r="G28" s="207">
        <v>8.880000114440918</v>
      </c>
      <c r="H28" s="207">
        <v>9.109999656677246</v>
      </c>
      <c r="I28" s="207">
        <v>9.5600004196167</v>
      </c>
      <c r="J28" s="207">
        <v>10.3100004196167</v>
      </c>
      <c r="K28" s="207">
        <v>11.859999656677246</v>
      </c>
      <c r="L28" s="207">
        <v>13.430000305175781</v>
      </c>
      <c r="M28" s="207">
        <v>14.380000114440918</v>
      </c>
      <c r="N28" s="207">
        <v>14.470000267028809</v>
      </c>
      <c r="O28" s="207">
        <v>13.800000190734863</v>
      </c>
      <c r="P28" s="207">
        <v>13.260000228881836</v>
      </c>
      <c r="Q28" s="207">
        <v>12.050000190734863</v>
      </c>
      <c r="R28" s="207">
        <v>11.369999885559082</v>
      </c>
      <c r="S28" s="207">
        <v>9.859999656677246</v>
      </c>
      <c r="T28" s="207">
        <v>9.220000267028809</v>
      </c>
      <c r="U28" s="207">
        <v>9.180000305175781</v>
      </c>
      <c r="V28" s="207">
        <v>8.489999771118164</v>
      </c>
      <c r="W28" s="207">
        <v>6.76800012588501</v>
      </c>
      <c r="X28" s="207">
        <v>5.492000102996826</v>
      </c>
      <c r="Y28" s="207">
        <v>4.627999782562256</v>
      </c>
      <c r="Z28" s="214">
        <f t="shared" si="0"/>
        <v>10.129500051339468</v>
      </c>
      <c r="AA28" s="151">
        <v>14.75</v>
      </c>
      <c r="AB28" s="152" t="s">
        <v>84</v>
      </c>
      <c r="AC28" s="2">
        <v>26</v>
      </c>
      <c r="AD28" s="151">
        <v>4.617000102996826</v>
      </c>
      <c r="AE28" s="253" t="s">
        <v>35</v>
      </c>
      <c r="AF28" s="1"/>
    </row>
    <row r="29" spans="1:32" ht="11.25" customHeight="1">
      <c r="A29" s="215">
        <v>27</v>
      </c>
      <c r="B29" s="207">
        <v>4.480000019073486</v>
      </c>
      <c r="C29" s="207">
        <v>3.509999990463257</v>
      </c>
      <c r="D29" s="207">
        <v>2.065000057220459</v>
      </c>
      <c r="E29" s="207">
        <v>1.2120000123977661</v>
      </c>
      <c r="F29" s="207">
        <v>1.5379999876022339</v>
      </c>
      <c r="G29" s="207">
        <v>1.3380000591278076</v>
      </c>
      <c r="H29" s="207">
        <v>1.5180000066757202</v>
      </c>
      <c r="I29" s="207">
        <v>3.680000066757202</v>
      </c>
      <c r="J29" s="207">
        <v>5.48199987411499</v>
      </c>
      <c r="K29" s="207">
        <v>8.75</v>
      </c>
      <c r="L29" s="207">
        <v>11.510000228881836</v>
      </c>
      <c r="M29" s="207">
        <v>12.050000190734863</v>
      </c>
      <c r="N29" s="207">
        <v>12.09000015258789</v>
      </c>
      <c r="O29" s="207">
        <v>12.199999809265137</v>
      </c>
      <c r="P29" s="207">
        <v>12.149999618530273</v>
      </c>
      <c r="Q29" s="207">
        <v>11.470000267028809</v>
      </c>
      <c r="R29" s="207">
        <v>10.119999885559082</v>
      </c>
      <c r="S29" s="207">
        <v>9.489999771118164</v>
      </c>
      <c r="T29" s="207">
        <v>8.210000038146973</v>
      </c>
      <c r="U29" s="207">
        <v>6.672999858856201</v>
      </c>
      <c r="V29" s="207">
        <v>6.052000045776367</v>
      </c>
      <c r="W29" s="207">
        <v>5.0920000076293945</v>
      </c>
      <c r="X29" s="207">
        <v>4.732999801635742</v>
      </c>
      <c r="Y29" s="207">
        <v>3.436000108718872</v>
      </c>
      <c r="Z29" s="214">
        <f t="shared" si="0"/>
        <v>6.618708327412605</v>
      </c>
      <c r="AA29" s="151">
        <v>13.520000457763672</v>
      </c>
      <c r="AB29" s="152" t="s">
        <v>206</v>
      </c>
      <c r="AC29" s="2">
        <v>27</v>
      </c>
      <c r="AD29" s="151">
        <v>0.453000009059906</v>
      </c>
      <c r="AE29" s="253" t="s">
        <v>468</v>
      </c>
      <c r="AF29" s="1"/>
    </row>
    <row r="30" spans="1:32" ht="11.25" customHeight="1">
      <c r="A30" s="215">
        <v>28</v>
      </c>
      <c r="B30" s="207">
        <v>2.877000093460083</v>
      </c>
      <c r="C30" s="207">
        <v>2.940999984741211</v>
      </c>
      <c r="D30" s="207">
        <v>1.2649999856948853</v>
      </c>
      <c r="E30" s="207">
        <v>1.0440000295639038</v>
      </c>
      <c r="F30" s="207">
        <v>1.781999945640564</v>
      </c>
      <c r="G30" s="207">
        <v>1.3179999589920044</v>
      </c>
      <c r="H30" s="207">
        <v>2.1419999599456787</v>
      </c>
      <c r="I30" s="207">
        <v>5.238999843597412</v>
      </c>
      <c r="J30" s="207">
        <v>7.079999923706055</v>
      </c>
      <c r="K30" s="207">
        <v>8.960000038146973</v>
      </c>
      <c r="L30" s="207">
        <v>10.880000114440918</v>
      </c>
      <c r="M30" s="207">
        <v>12.550000190734863</v>
      </c>
      <c r="N30" s="207">
        <v>12.220000267028809</v>
      </c>
      <c r="O30" s="207">
        <v>12.470000267028809</v>
      </c>
      <c r="P30" s="207">
        <v>11.430000305175781</v>
      </c>
      <c r="Q30" s="207">
        <v>10.729999542236328</v>
      </c>
      <c r="R30" s="207">
        <v>9.720000267028809</v>
      </c>
      <c r="S30" s="207">
        <v>9.149999618530273</v>
      </c>
      <c r="T30" s="207">
        <v>9.0600004196167</v>
      </c>
      <c r="U30" s="207">
        <v>8.170000076293945</v>
      </c>
      <c r="V30" s="207">
        <v>7.929999828338623</v>
      </c>
      <c r="W30" s="207">
        <v>6.348999977111816</v>
      </c>
      <c r="X30" s="207">
        <v>4.881999969482422</v>
      </c>
      <c r="Y30" s="207">
        <v>4.618000030517578</v>
      </c>
      <c r="Z30" s="214">
        <f t="shared" si="0"/>
        <v>6.866958359877269</v>
      </c>
      <c r="AA30" s="151">
        <v>13.970000267028809</v>
      </c>
      <c r="AB30" s="152" t="s">
        <v>117</v>
      </c>
      <c r="AC30" s="2">
        <v>28</v>
      </c>
      <c r="AD30" s="151">
        <v>0.4740000069141388</v>
      </c>
      <c r="AE30" s="253" t="s">
        <v>239</v>
      </c>
      <c r="AF30" s="1"/>
    </row>
    <row r="31" spans="1:32" ht="11.25" customHeight="1">
      <c r="A31" s="215">
        <v>29</v>
      </c>
      <c r="B31" s="207">
        <v>4.744999885559082</v>
      </c>
      <c r="C31" s="207">
        <v>3.4159998893737793</v>
      </c>
      <c r="D31" s="207">
        <v>2.3610000610351562</v>
      </c>
      <c r="E31" s="207">
        <v>1.4119999408721924</v>
      </c>
      <c r="F31" s="207">
        <v>1.1490000486373901</v>
      </c>
      <c r="G31" s="207">
        <v>0.906000018119812</v>
      </c>
      <c r="H31" s="207">
        <v>1.5920000076293945</v>
      </c>
      <c r="I31" s="207">
        <v>3.2060000896453857</v>
      </c>
      <c r="J31" s="207">
        <v>4.98799991607666</v>
      </c>
      <c r="K31" s="207">
        <v>8.180000305175781</v>
      </c>
      <c r="L31" s="207">
        <v>10.380000114440918</v>
      </c>
      <c r="M31" s="207">
        <v>11.789999961853027</v>
      </c>
      <c r="N31" s="207">
        <v>11.779999732971191</v>
      </c>
      <c r="O31" s="207">
        <v>11.899999618530273</v>
      </c>
      <c r="P31" s="207">
        <v>11.600000381469727</v>
      </c>
      <c r="Q31" s="207">
        <v>10.5</v>
      </c>
      <c r="R31" s="207">
        <v>9.5600004196167</v>
      </c>
      <c r="S31" s="207">
        <v>8.859999656677246</v>
      </c>
      <c r="T31" s="207">
        <v>8.359999656677246</v>
      </c>
      <c r="U31" s="207">
        <v>6.210999965667725</v>
      </c>
      <c r="V31" s="207">
        <v>5.567999839782715</v>
      </c>
      <c r="W31" s="207">
        <v>6.007999897003174</v>
      </c>
      <c r="X31" s="207">
        <v>5.576000213623047</v>
      </c>
      <c r="Y31" s="207">
        <v>5.078000068664551</v>
      </c>
      <c r="Z31" s="214">
        <f t="shared" si="0"/>
        <v>6.463583320379257</v>
      </c>
      <c r="AA31" s="151">
        <v>13.40999984741211</v>
      </c>
      <c r="AB31" s="152" t="s">
        <v>167</v>
      </c>
      <c r="AC31" s="2">
        <v>29</v>
      </c>
      <c r="AD31" s="151">
        <v>-0.3160000145435333</v>
      </c>
      <c r="AE31" s="253" t="s">
        <v>469</v>
      </c>
      <c r="AF31" s="1"/>
    </row>
    <row r="32" spans="1:32" ht="11.25" customHeight="1">
      <c r="A32" s="215">
        <v>30</v>
      </c>
      <c r="B32" s="207">
        <v>3.1080000400543213</v>
      </c>
      <c r="C32" s="207">
        <v>2.8459999561309814</v>
      </c>
      <c r="D32" s="207">
        <v>3.1519999504089355</v>
      </c>
      <c r="E32" s="207">
        <v>3.1740000247955322</v>
      </c>
      <c r="F32" s="207">
        <v>3.364000082015991</v>
      </c>
      <c r="G32" s="207">
        <v>3.322000026702881</v>
      </c>
      <c r="H32" s="207">
        <v>3.3970000743865967</v>
      </c>
      <c r="I32" s="207">
        <v>3.947000026702881</v>
      </c>
      <c r="J32" s="207">
        <v>5.224999904632568</v>
      </c>
      <c r="K32" s="207">
        <v>8.270000457763672</v>
      </c>
      <c r="L32" s="207">
        <v>10.979999542236328</v>
      </c>
      <c r="M32" s="207">
        <v>13.539999961853027</v>
      </c>
      <c r="N32" s="207">
        <v>13.65999984741211</v>
      </c>
      <c r="O32" s="207">
        <v>13.279999732971191</v>
      </c>
      <c r="P32" s="207">
        <v>12.630000114440918</v>
      </c>
      <c r="Q32" s="207">
        <v>11.729999542236328</v>
      </c>
      <c r="R32" s="207">
        <v>11.220000267028809</v>
      </c>
      <c r="S32" s="207">
        <v>10.960000038146973</v>
      </c>
      <c r="T32" s="207">
        <v>10.619999885559082</v>
      </c>
      <c r="U32" s="207">
        <v>10.430000305175781</v>
      </c>
      <c r="V32" s="207">
        <v>10.6899995803833</v>
      </c>
      <c r="W32" s="207">
        <v>10.15999984741211</v>
      </c>
      <c r="X32" s="207">
        <v>9.600000381469727</v>
      </c>
      <c r="Y32" s="207">
        <v>9.680000305175781</v>
      </c>
      <c r="Z32" s="214">
        <f t="shared" si="0"/>
        <v>8.29104166229566</v>
      </c>
      <c r="AA32" s="151">
        <v>13.970000267028809</v>
      </c>
      <c r="AB32" s="152" t="s">
        <v>24</v>
      </c>
      <c r="AC32" s="2">
        <v>30</v>
      </c>
      <c r="AD32" s="151">
        <v>2.7300000190734863</v>
      </c>
      <c r="AE32" s="253" t="s">
        <v>470</v>
      </c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152"/>
      <c r="AC33" s="2"/>
      <c r="AD33" s="151"/>
      <c r="AE33" s="253"/>
      <c r="AF33" s="1"/>
    </row>
    <row r="34" spans="1:32" ht="15" customHeight="1">
      <c r="A34" s="216" t="s">
        <v>67</v>
      </c>
      <c r="B34" s="217">
        <f aca="true" t="shared" si="1" ref="B34:Q34">AVERAGE(B3:B33)</f>
        <v>6.27706662217776</v>
      </c>
      <c r="C34" s="217">
        <f t="shared" si="1"/>
        <v>6.107766711711884</v>
      </c>
      <c r="D34" s="217">
        <f t="shared" si="1"/>
        <v>5.770666714509328</v>
      </c>
      <c r="E34" s="217">
        <f t="shared" si="1"/>
        <v>5.300933392842611</v>
      </c>
      <c r="F34" s="217">
        <f t="shared" si="1"/>
        <v>5.164233328898748</v>
      </c>
      <c r="G34" s="217">
        <f t="shared" si="1"/>
        <v>5.087433290481568</v>
      </c>
      <c r="H34" s="217">
        <f t="shared" si="1"/>
        <v>5.374900019168853</v>
      </c>
      <c r="I34" s="217">
        <f t="shared" si="1"/>
        <v>7.023866693178813</v>
      </c>
      <c r="J34" s="217">
        <f t="shared" si="1"/>
        <v>9.127200031280518</v>
      </c>
      <c r="K34" s="217">
        <f t="shared" si="1"/>
        <v>10.962400070826213</v>
      </c>
      <c r="L34" s="217">
        <f t="shared" si="1"/>
        <v>12.18433338801066</v>
      </c>
      <c r="M34" s="217">
        <f t="shared" si="1"/>
        <v>12.894999980926514</v>
      </c>
      <c r="N34" s="217">
        <f t="shared" si="1"/>
        <v>12.809333403905233</v>
      </c>
      <c r="O34" s="217">
        <f t="shared" si="1"/>
        <v>12.802000013987223</v>
      </c>
      <c r="P34" s="217">
        <f t="shared" si="1"/>
        <v>12.398333422342937</v>
      </c>
      <c r="Q34" s="217">
        <f t="shared" si="1"/>
        <v>11.80966657002767</v>
      </c>
      <c r="R34" s="217">
        <f>AVERAGE(R3:R33)</f>
        <v>10.930666637420654</v>
      </c>
      <c r="S34" s="217">
        <f aca="true" t="shared" si="2" ref="S34:Y34">AVERAGE(S3:S33)</f>
        <v>10.237999931971233</v>
      </c>
      <c r="T34" s="217">
        <f t="shared" si="2"/>
        <v>9.642800029118856</v>
      </c>
      <c r="U34" s="217">
        <f t="shared" si="2"/>
        <v>9.041433374087015</v>
      </c>
      <c r="V34" s="217">
        <f t="shared" si="2"/>
        <v>8.344466662406921</v>
      </c>
      <c r="W34" s="217">
        <f t="shared" si="2"/>
        <v>7.632366673151652</v>
      </c>
      <c r="X34" s="217">
        <f t="shared" si="2"/>
        <v>7.016699985663096</v>
      </c>
      <c r="Y34" s="217">
        <f t="shared" si="2"/>
        <v>6.735066699981689</v>
      </c>
      <c r="Z34" s="217">
        <f>AVERAGE(B3:Y33)</f>
        <v>8.778193068669902</v>
      </c>
      <c r="AA34" s="218">
        <f>(AVERAGE(最高))</f>
        <v>13.844333426157634</v>
      </c>
      <c r="AB34" s="219"/>
      <c r="AC34" s="220"/>
      <c r="AD34" s="218">
        <f>(AVERAGE(最低))</f>
        <v>3.8455000231663385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68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69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70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71</v>
      </c>
      <c r="B39" s="199"/>
      <c r="C39" s="199"/>
      <c r="D39" s="153">
        <f>COUNTIF(最低,"&lt;0")</f>
        <v>2</v>
      </c>
      <c r="E39" s="197"/>
      <c r="F39" s="197"/>
      <c r="G39" s="197"/>
      <c r="H39" s="197"/>
      <c r="I39" s="197"/>
    </row>
    <row r="40" spans="1:9" ht="11.25" customHeight="1">
      <c r="A40" s="200" t="s">
        <v>72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73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74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75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76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77</v>
      </c>
      <c r="B45" s="204"/>
      <c r="C45" s="204" t="s">
        <v>4</v>
      </c>
      <c r="D45" s="206" t="s">
        <v>7</v>
      </c>
      <c r="E45" s="197"/>
      <c r="F45" s="205" t="s">
        <v>78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18.309999465942383</v>
      </c>
      <c r="C46" s="3">
        <v>18</v>
      </c>
      <c r="D46" s="159" t="s">
        <v>208</v>
      </c>
      <c r="E46" s="197"/>
      <c r="F46" s="156"/>
      <c r="G46" s="157">
        <f>MIN(最低)</f>
        <v>-0.5899999737739563</v>
      </c>
      <c r="H46" s="3">
        <v>10</v>
      </c>
      <c r="I46" s="255" t="s">
        <v>450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2002</v>
      </c>
      <c r="AA1" s="1" t="s">
        <v>2</v>
      </c>
      <c r="AB1" s="226">
        <v>12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9.5600004196167</v>
      </c>
      <c r="C3" s="207">
        <v>9.199999809265137</v>
      </c>
      <c r="D3" s="207">
        <v>9.319999694824219</v>
      </c>
      <c r="E3" s="207">
        <v>9.15999984741211</v>
      </c>
      <c r="F3" s="207">
        <v>8.819999694824219</v>
      </c>
      <c r="G3" s="207">
        <v>8.859999656677246</v>
      </c>
      <c r="H3" s="207">
        <v>8.84000015258789</v>
      </c>
      <c r="I3" s="207">
        <v>9.199999809265137</v>
      </c>
      <c r="J3" s="207">
        <v>9.520000457763672</v>
      </c>
      <c r="K3" s="207">
        <v>9.770000457763672</v>
      </c>
      <c r="L3" s="207">
        <v>9.460000038146973</v>
      </c>
      <c r="M3" s="207">
        <v>9.329999923706055</v>
      </c>
      <c r="N3" s="207">
        <v>8.619999885559082</v>
      </c>
      <c r="O3" s="207">
        <v>8.369999885559082</v>
      </c>
      <c r="P3" s="207">
        <v>8.100000381469727</v>
      </c>
      <c r="Q3" s="207">
        <v>7.670000076293945</v>
      </c>
      <c r="R3" s="207">
        <v>7.5</v>
      </c>
      <c r="S3" s="207">
        <v>7.699999809265137</v>
      </c>
      <c r="T3" s="207">
        <v>7.53000020980835</v>
      </c>
      <c r="U3" s="207">
        <v>7.889999866485596</v>
      </c>
      <c r="V3" s="207">
        <v>8.260000228881836</v>
      </c>
      <c r="W3" s="207">
        <v>8.770000457763672</v>
      </c>
      <c r="X3" s="207">
        <v>7.769999980926514</v>
      </c>
      <c r="Y3" s="207">
        <v>9.050000190734863</v>
      </c>
      <c r="Z3" s="214">
        <f aca="true" t="shared" si="0" ref="Z3:Z33">AVERAGE(B3:Y3)</f>
        <v>8.677916705608368</v>
      </c>
      <c r="AA3" s="151">
        <v>9.899999618530273</v>
      </c>
      <c r="AB3" s="152" t="s">
        <v>379</v>
      </c>
      <c r="AC3" s="2">
        <v>1</v>
      </c>
      <c r="AD3" s="151">
        <v>7.429999828338623</v>
      </c>
      <c r="AE3" s="253" t="s">
        <v>471</v>
      </c>
      <c r="AF3" s="1"/>
    </row>
    <row r="4" spans="1:32" ht="11.25" customHeight="1">
      <c r="A4" s="215">
        <v>2</v>
      </c>
      <c r="B4" s="207">
        <v>7.760000228881836</v>
      </c>
      <c r="C4" s="207">
        <v>7.090000152587891</v>
      </c>
      <c r="D4" s="207">
        <v>7.909999847412109</v>
      </c>
      <c r="E4" s="207">
        <v>9.239999771118164</v>
      </c>
      <c r="F4" s="207">
        <v>9.0600004196167</v>
      </c>
      <c r="G4" s="207">
        <v>8.510000228881836</v>
      </c>
      <c r="H4" s="207">
        <v>5.645999908447266</v>
      </c>
      <c r="I4" s="207">
        <v>7.429999828338623</v>
      </c>
      <c r="J4" s="207">
        <v>10.600000381469727</v>
      </c>
      <c r="K4" s="207">
        <v>12.210000038146973</v>
      </c>
      <c r="L4" s="207">
        <v>12.279999732971191</v>
      </c>
      <c r="M4" s="207">
        <v>12.239999771118164</v>
      </c>
      <c r="N4" s="207">
        <v>11.779999732971191</v>
      </c>
      <c r="O4" s="207">
        <v>11.5600004196167</v>
      </c>
      <c r="P4" s="207">
        <v>11.0600004196167</v>
      </c>
      <c r="Q4" s="207">
        <v>9.84000015258789</v>
      </c>
      <c r="R4" s="207">
        <v>10.109999656677246</v>
      </c>
      <c r="S4" s="208">
        <v>9.920000076293945</v>
      </c>
      <c r="T4" s="207">
        <v>9.670000076293945</v>
      </c>
      <c r="U4" s="207">
        <v>8.15999984741211</v>
      </c>
      <c r="V4" s="207">
        <v>7.340000152587891</v>
      </c>
      <c r="W4" s="207">
        <v>6.547999858856201</v>
      </c>
      <c r="X4" s="207">
        <v>5.934000015258789</v>
      </c>
      <c r="Y4" s="207">
        <v>5.873000144958496</v>
      </c>
      <c r="Z4" s="214">
        <f t="shared" si="0"/>
        <v>9.0737917025884</v>
      </c>
      <c r="AA4" s="151">
        <v>13.050000190734863</v>
      </c>
      <c r="AB4" s="152" t="s">
        <v>200</v>
      </c>
      <c r="AC4" s="2">
        <v>2</v>
      </c>
      <c r="AD4" s="151">
        <v>5.322000026702881</v>
      </c>
      <c r="AE4" s="253" t="s">
        <v>228</v>
      </c>
      <c r="AF4" s="1"/>
    </row>
    <row r="5" spans="1:32" ht="11.25" customHeight="1">
      <c r="A5" s="215">
        <v>3</v>
      </c>
      <c r="B5" s="207">
        <v>3.763000011444092</v>
      </c>
      <c r="C5" s="207">
        <v>3.194000005722046</v>
      </c>
      <c r="D5" s="207">
        <v>6.308000087738037</v>
      </c>
      <c r="E5" s="207">
        <v>2.446000099182129</v>
      </c>
      <c r="F5" s="207">
        <v>2.193000078201294</v>
      </c>
      <c r="G5" s="207">
        <v>1.8240000009536743</v>
      </c>
      <c r="H5" s="207">
        <v>1.687000036239624</v>
      </c>
      <c r="I5" s="207">
        <v>3.0160000324249268</v>
      </c>
      <c r="J5" s="207">
        <v>10.270000457763672</v>
      </c>
      <c r="K5" s="207">
        <v>9.720000267028809</v>
      </c>
      <c r="L5" s="207">
        <v>12.029999732971191</v>
      </c>
      <c r="M5" s="207">
        <v>12.550000190734863</v>
      </c>
      <c r="N5" s="207">
        <v>11.40999984741211</v>
      </c>
      <c r="O5" s="207">
        <v>11.739999771118164</v>
      </c>
      <c r="P5" s="207">
        <v>11.279999732971191</v>
      </c>
      <c r="Q5" s="207">
        <v>10.960000038146973</v>
      </c>
      <c r="R5" s="207">
        <v>10.319999694824219</v>
      </c>
      <c r="S5" s="207">
        <v>10.350000381469727</v>
      </c>
      <c r="T5" s="207">
        <v>9.649999618530273</v>
      </c>
      <c r="U5" s="207">
        <v>9.520000457763672</v>
      </c>
      <c r="V5" s="207">
        <v>8.239999771118164</v>
      </c>
      <c r="W5" s="207">
        <v>6.758999824523926</v>
      </c>
      <c r="X5" s="207">
        <v>8.069999694824219</v>
      </c>
      <c r="Y5" s="207">
        <v>6.269000053405762</v>
      </c>
      <c r="Z5" s="214">
        <f t="shared" si="0"/>
        <v>7.648708328604698</v>
      </c>
      <c r="AA5" s="151">
        <v>12.720000267028809</v>
      </c>
      <c r="AB5" s="152" t="s">
        <v>132</v>
      </c>
      <c r="AC5" s="2">
        <v>3</v>
      </c>
      <c r="AD5" s="151">
        <v>1.2230000495910645</v>
      </c>
      <c r="AE5" s="253" t="s">
        <v>23</v>
      </c>
      <c r="AF5" s="1"/>
    </row>
    <row r="6" spans="1:32" ht="11.25" customHeight="1">
      <c r="A6" s="215">
        <v>4</v>
      </c>
      <c r="B6" s="207">
        <v>6.7210001945495605</v>
      </c>
      <c r="C6" s="207">
        <v>7.050000190734863</v>
      </c>
      <c r="D6" s="207">
        <v>7.369999885559082</v>
      </c>
      <c r="E6" s="207">
        <v>7.710000038146973</v>
      </c>
      <c r="F6" s="207">
        <v>9.739999771118164</v>
      </c>
      <c r="G6" s="207">
        <v>10</v>
      </c>
      <c r="H6" s="207">
        <v>10.050000190734863</v>
      </c>
      <c r="I6" s="207">
        <v>7.539999961853027</v>
      </c>
      <c r="J6" s="207">
        <v>8.390000343322754</v>
      </c>
      <c r="K6" s="207">
        <v>8.600000381469727</v>
      </c>
      <c r="L6" s="207">
        <v>9.229999542236328</v>
      </c>
      <c r="M6" s="207">
        <v>10.010000228881836</v>
      </c>
      <c r="N6" s="207">
        <v>10.420000076293945</v>
      </c>
      <c r="O6" s="207">
        <v>10.319999694824219</v>
      </c>
      <c r="P6" s="207">
        <v>10.25</v>
      </c>
      <c r="Q6" s="207">
        <v>10.489999771118164</v>
      </c>
      <c r="R6" s="207">
        <v>11</v>
      </c>
      <c r="S6" s="207">
        <v>11.229999542236328</v>
      </c>
      <c r="T6" s="207">
        <v>11.479999542236328</v>
      </c>
      <c r="U6" s="207">
        <v>12.680000305175781</v>
      </c>
      <c r="V6" s="207">
        <v>11.289999961853027</v>
      </c>
      <c r="W6" s="207">
        <v>10.710000038146973</v>
      </c>
      <c r="X6" s="207">
        <v>10.279999732971191</v>
      </c>
      <c r="Y6" s="207">
        <v>9.6899995803833</v>
      </c>
      <c r="Z6" s="214">
        <f t="shared" si="0"/>
        <v>9.677124957243601</v>
      </c>
      <c r="AA6" s="151">
        <v>13.329999923706055</v>
      </c>
      <c r="AB6" s="152" t="s">
        <v>472</v>
      </c>
      <c r="AC6" s="2">
        <v>4</v>
      </c>
      <c r="AD6" s="151">
        <v>5.99399995803833</v>
      </c>
      <c r="AE6" s="253" t="s">
        <v>461</v>
      </c>
      <c r="AF6" s="1"/>
    </row>
    <row r="7" spans="1:32" ht="11.25" customHeight="1">
      <c r="A7" s="215">
        <v>5</v>
      </c>
      <c r="B7" s="207">
        <v>9.170000076293945</v>
      </c>
      <c r="C7" s="207">
        <v>9.140000343322754</v>
      </c>
      <c r="D7" s="207">
        <v>8.630000114440918</v>
      </c>
      <c r="E7" s="207">
        <v>7.409999847412109</v>
      </c>
      <c r="F7" s="207">
        <v>7.889999866485596</v>
      </c>
      <c r="G7" s="207">
        <v>8.899999618530273</v>
      </c>
      <c r="H7" s="207">
        <v>9.300000190734863</v>
      </c>
      <c r="I7" s="207">
        <v>8.119999885559082</v>
      </c>
      <c r="J7" s="207">
        <v>8.9399995803833</v>
      </c>
      <c r="K7" s="207">
        <v>11.600000381469727</v>
      </c>
      <c r="L7" s="207">
        <v>14.069999694824219</v>
      </c>
      <c r="M7" s="207">
        <v>14.550000190734863</v>
      </c>
      <c r="N7" s="207">
        <v>15.050000190734863</v>
      </c>
      <c r="O7" s="207">
        <v>15.210000038146973</v>
      </c>
      <c r="P7" s="207">
        <v>15.460000038146973</v>
      </c>
      <c r="Q7" s="207">
        <v>13.770000457763672</v>
      </c>
      <c r="R7" s="207">
        <v>12.90999984741211</v>
      </c>
      <c r="S7" s="207">
        <v>13.710000038146973</v>
      </c>
      <c r="T7" s="207">
        <v>11.779999732971191</v>
      </c>
      <c r="U7" s="207">
        <v>11.239999771118164</v>
      </c>
      <c r="V7" s="207">
        <v>10.420000076293945</v>
      </c>
      <c r="W7" s="207">
        <v>9.390000343322754</v>
      </c>
      <c r="X7" s="207">
        <v>9.1899995803833</v>
      </c>
      <c r="Y7" s="207">
        <v>9.010000228881836</v>
      </c>
      <c r="Z7" s="214">
        <f t="shared" si="0"/>
        <v>11.035833338896433</v>
      </c>
      <c r="AA7" s="151">
        <v>15.970000267028809</v>
      </c>
      <c r="AB7" s="152" t="s">
        <v>473</v>
      </c>
      <c r="AC7" s="2">
        <v>5</v>
      </c>
      <c r="AD7" s="151">
        <v>7.039999961853027</v>
      </c>
      <c r="AE7" s="253" t="s">
        <v>338</v>
      </c>
      <c r="AF7" s="1"/>
    </row>
    <row r="8" spans="1:32" ht="11.25" customHeight="1">
      <c r="A8" s="215">
        <v>6</v>
      </c>
      <c r="B8" s="207">
        <v>10.770000457763672</v>
      </c>
      <c r="C8" s="207">
        <v>10.15999984741211</v>
      </c>
      <c r="D8" s="207">
        <v>9.65999984741211</v>
      </c>
      <c r="E8" s="207">
        <v>9.100000381469727</v>
      </c>
      <c r="F8" s="207">
        <v>7.889999866485596</v>
      </c>
      <c r="G8" s="207">
        <v>7.340000152587891</v>
      </c>
      <c r="H8" s="207">
        <v>8.640000343322754</v>
      </c>
      <c r="I8" s="207">
        <v>8.760000228881836</v>
      </c>
      <c r="J8" s="207">
        <v>10.380000114440918</v>
      </c>
      <c r="K8" s="207">
        <v>11.859999656677246</v>
      </c>
      <c r="L8" s="207">
        <v>11.930000305175781</v>
      </c>
      <c r="M8" s="207">
        <v>11.180000305175781</v>
      </c>
      <c r="N8" s="207">
        <v>11.5600004196167</v>
      </c>
      <c r="O8" s="207">
        <v>11.069999694824219</v>
      </c>
      <c r="P8" s="207">
        <v>10.390000343322754</v>
      </c>
      <c r="Q8" s="207">
        <v>9.140000343322754</v>
      </c>
      <c r="R8" s="207">
        <v>8.079999923706055</v>
      </c>
      <c r="S8" s="207">
        <v>7.25</v>
      </c>
      <c r="T8" s="207">
        <v>6.843999862670898</v>
      </c>
      <c r="U8" s="207">
        <v>6.632999897003174</v>
      </c>
      <c r="V8" s="207">
        <v>6.073999881744385</v>
      </c>
      <c r="W8" s="207">
        <v>5.800000190734863</v>
      </c>
      <c r="X8" s="207">
        <v>4.310999870300293</v>
      </c>
      <c r="Y8" s="207">
        <v>4.406000137329102</v>
      </c>
      <c r="Z8" s="214">
        <f t="shared" si="0"/>
        <v>8.71783341964086</v>
      </c>
      <c r="AA8" s="151">
        <v>13.039999961853027</v>
      </c>
      <c r="AB8" s="152" t="s">
        <v>474</v>
      </c>
      <c r="AC8" s="2">
        <v>6</v>
      </c>
      <c r="AD8" s="151">
        <v>4.058000087738037</v>
      </c>
      <c r="AE8" s="253" t="s">
        <v>347</v>
      </c>
      <c r="AF8" s="1"/>
    </row>
    <row r="9" spans="1:32" ht="11.25" customHeight="1">
      <c r="A9" s="215">
        <v>7</v>
      </c>
      <c r="B9" s="207">
        <v>4.966000080108643</v>
      </c>
      <c r="C9" s="207">
        <v>5.800000190734863</v>
      </c>
      <c r="D9" s="207">
        <v>5.810999870300293</v>
      </c>
      <c r="E9" s="207">
        <v>5.863999843597412</v>
      </c>
      <c r="F9" s="207">
        <v>5.801000118255615</v>
      </c>
      <c r="G9" s="207">
        <v>5.684000015258789</v>
      </c>
      <c r="H9" s="207">
        <v>5.590000152587891</v>
      </c>
      <c r="I9" s="207">
        <v>5.993000030517578</v>
      </c>
      <c r="J9" s="207">
        <v>5.632999897003174</v>
      </c>
      <c r="K9" s="207">
        <v>5.98199987411499</v>
      </c>
      <c r="L9" s="207">
        <v>5.919000148773193</v>
      </c>
      <c r="M9" s="207">
        <v>6.203999996185303</v>
      </c>
      <c r="N9" s="207">
        <v>6.229000091552734</v>
      </c>
      <c r="O9" s="207">
        <v>6.144999980926514</v>
      </c>
      <c r="P9" s="207">
        <v>5.6579999923706055</v>
      </c>
      <c r="Q9" s="207">
        <v>4.250999927520752</v>
      </c>
      <c r="R9" s="207">
        <v>3.9549999237060547</v>
      </c>
      <c r="S9" s="207">
        <v>3.6480000019073486</v>
      </c>
      <c r="T9" s="207">
        <v>3.2890000343322754</v>
      </c>
      <c r="U9" s="207">
        <v>3.006999969482422</v>
      </c>
      <c r="V9" s="207">
        <v>2.688999891281128</v>
      </c>
      <c r="W9" s="207">
        <v>2.8469998836517334</v>
      </c>
      <c r="X9" s="207">
        <v>3.1640000343322754</v>
      </c>
      <c r="Y9" s="207">
        <v>3.565000057220459</v>
      </c>
      <c r="Z9" s="214">
        <f t="shared" si="0"/>
        <v>4.9039166669050855</v>
      </c>
      <c r="AA9" s="151">
        <v>6.610000133514404</v>
      </c>
      <c r="AB9" s="152" t="s">
        <v>475</v>
      </c>
      <c r="AC9" s="2">
        <v>7</v>
      </c>
      <c r="AD9" s="151">
        <v>2.572999954223633</v>
      </c>
      <c r="AE9" s="253" t="s">
        <v>476</v>
      </c>
      <c r="AF9" s="1"/>
    </row>
    <row r="10" spans="1:32" ht="11.25" customHeight="1">
      <c r="A10" s="215">
        <v>8</v>
      </c>
      <c r="B10" s="207">
        <v>3.755000114440918</v>
      </c>
      <c r="C10" s="207">
        <v>4.103000164031982</v>
      </c>
      <c r="D10" s="207">
        <v>4.6529998779296875</v>
      </c>
      <c r="E10" s="207">
        <v>4.715000152587891</v>
      </c>
      <c r="F10" s="207">
        <v>4.808000087738037</v>
      </c>
      <c r="G10" s="207">
        <v>4.88100004196167</v>
      </c>
      <c r="H10" s="207">
        <v>4.692999839782715</v>
      </c>
      <c r="I10" s="207">
        <v>4.915999889373779</v>
      </c>
      <c r="J10" s="207">
        <v>5.190000057220459</v>
      </c>
      <c r="K10" s="207">
        <v>5.359000205993652</v>
      </c>
      <c r="L10" s="207">
        <v>5.517000198364258</v>
      </c>
      <c r="M10" s="207">
        <v>5.4120001792907715</v>
      </c>
      <c r="N10" s="207">
        <v>5.7179999351501465</v>
      </c>
      <c r="O10" s="207">
        <v>5.243000030517578</v>
      </c>
      <c r="P10" s="207">
        <v>4.704999923706055</v>
      </c>
      <c r="Q10" s="207">
        <v>4.367000102996826</v>
      </c>
      <c r="R10" s="207">
        <v>4.166999816894531</v>
      </c>
      <c r="S10" s="207">
        <v>3.9660000801086426</v>
      </c>
      <c r="T10" s="207">
        <v>3.628000020980835</v>
      </c>
      <c r="U10" s="207">
        <v>3.5329999923706055</v>
      </c>
      <c r="V10" s="207">
        <v>3.3540000915527344</v>
      </c>
      <c r="W10" s="207">
        <v>3.385999917984009</v>
      </c>
      <c r="X10" s="207">
        <v>3.1010000705718994</v>
      </c>
      <c r="Y10" s="207">
        <v>1.9609999656677246</v>
      </c>
      <c r="Z10" s="214">
        <f t="shared" si="0"/>
        <v>4.380458364884059</v>
      </c>
      <c r="AA10" s="151">
        <v>5.8979997634887695</v>
      </c>
      <c r="AB10" s="152" t="s">
        <v>369</v>
      </c>
      <c r="AC10" s="2">
        <v>8</v>
      </c>
      <c r="AD10" s="151">
        <v>1.9290000200271606</v>
      </c>
      <c r="AE10" s="253" t="s">
        <v>177</v>
      </c>
      <c r="AF10" s="1"/>
    </row>
    <row r="11" spans="1:32" ht="11.25" customHeight="1">
      <c r="A11" s="215">
        <v>9</v>
      </c>
      <c r="B11" s="207">
        <v>1.2760000228881836</v>
      </c>
      <c r="C11" s="207">
        <v>1.0230000019073486</v>
      </c>
      <c r="D11" s="207">
        <v>0.7269999980926514</v>
      </c>
      <c r="E11" s="207">
        <v>0.421999990940094</v>
      </c>
      <c r="F11" s="207">
        <v>0.210999995470047</v>
      </c>
      <c r="G11" s="207">
        <v>0.15800000727176666</v>
      </c>
      <c r="H11" s="207">
        <v>0.4009999930858612</v>
      </c>
      <c r="I11" s="207">
        <v>0.4009999930858612</v>
      </c>
      <c r="J11" s="207">
        <v>0.6859999895095825</v>
      </c>
      <c r="K11" s="207">
        <v>0.9599999785423279</v>
      </c>
      <c r="L11" s="207">
        <v>1.2020000219345093</v>
      </c>
      <c r="M11" s="207">
        <v>1.5499999523162842</v>
      </c>
      <c r="N11" s="207">
        <v>2.13100004196167</v>
      </c>
      <c r="O11" s="207">
        <v>2.382999897003174</v>
      </c>
      <c r="P11" s="207">
        <v>2.509999990463257</v>
      </c>
      <c r="Q11" s="207">
        <v>2.4140000343322754</v>
      </c>
      <c r="R11" s="207">
        <v>2.2260000705718994</v>
      </c>
      <c r="S11" s="207">
        <v>2.0260000228881836</v>
      </c>
      <c r="T11" s="207">
        <v>1.6449999809265137</v>
      </c>
      <c r="U11" s="207">
        <v>2.2780001163482666</v>
      </c>
      <c r="V11" s="207">
        <v>1.5829999446868896</v>
      </c>
      <c r="W11" s="207">
        <v>1.4450000524520874</v>
      </c>
      <c r="X11" s="207">
        <v>1.9609999656677246</v>
      </c>
      <c r="Y11" s="207">
        <v>1.2020000219345093</v>
      </c>
      <c r="Z11" s="214">
        <f t="shared" si="0"/>
        <v>1.3675416701783736</v>
      </c>
      <c r="AA11" s="151">
        <v>2.7100000381469727</v>
      </c>
      <c r="AB11" s="152" t="s">
        <v>477</v>
      </c>
      <c r="AC11" s="2">
        <v>9</v>
      </c>
      <c r="AD11" s="151">
        <v>0.0949999988079071</v>
      </c>
      <c r="AE11" s="253" t="s">
        <v>436</v>
      </c>
      <c r="AF11" s="1"/>
    </row>
    <row r="12" spans="1:32" ht="11.25" customHeight="1">
      <c r="A12" s="223">
        <v>10</v>
      </c>
      <c r="B12" s="209">
        <v>1.38100004196167</v>
      </c>
      <c r="C12" s="209">
        <v>2.6679999828338623</v>
      </c>
      <c r="D12" s="209">
        <v>2.6579999923706055</v>
      </c>
      <c r="E12" s="209">
        <v>2.753000020980835</v>
      </c>
      <c r="F12" s="209">
        <v>2.7219998836517334</v>
      </c>
      <c r="G12" s="209">
        <v>2.627000093460083</v>
      </c>
      <c r="H12" s="209">
        <v>2.490000009536743</v>
      </c>
      <c r="I12" s="209">
        <v>2.691999912261963</v>
      </c>
      <c r="J12" s="209">
        <v>4.455999851226807</v>
      </c>
      <c r="K12" s="209">
        <v>4.126999855041504</v>
      </c>
      <c r="L12" s="209">
        <v>3.999000072479248</v>
      </c>
      <c r="M12" s="209">
        <v>4.294000148773193</v>
      </c>
      <c r="N12" s="209">
        <v>4.980000019073486</v>
      </c>
      <c r="O12" s="209">
        <v>5.043000221252441</v>
      </c>
      <c r="P12" s="209">
        <v>4.9029998779296875</v>
      </c>
      <c r="Q12" s="209">
        <v>4.65500020980835</v>
      </c>
      <c r="R12" s="209">
        <v>3.4619998931884766</v>
      </c>
      <c r="S12" s="209">
        <v>3.4179999828338623</v>
      </c>
      <c r="T12" s="209">
        <v>3.259999990463257</v>
      </c>
      <c r="U12" s="209">
        <v>2.2990000247955322</v>
      </c>
      <c r="V12" s="209">
        <v>2.2690000534057617</v>
      </c>
      <c r="W12" s="209">
        <v>2.3529999256134033</v>
      </c>
      <c r="X12" s="209">
        <v>1.7510000467300415</v>
      </c>
      <c r="Y12" s="209">
        <v>1.656000018119812</v>
      </c>
      <c r="Z12" s="224">
        <f t="shared" si="0"/>
        <v>3.204833338658015</v>
      </c>
      <c r="AA12" s="157">
        <v>5.508999824523926</v>
      </c>
      <c r="AB12" s="210" t="s">
        <v>44</v>
      </c>
      <c r="AC12" s="211">
        <v>10</v>
      </c>
      <c r="AD12" s="157">
        <v>1.1699999570846558</v>
      </c>
      <c r="AE12" s="254" t="s">
        <v>226</v>
      </c>
      <c r="AF12" s="1"/>
    </row>
    <row r="13" spans="1:32" ht="11.25" customHeight="1">
      <c r="A13" s="215">
        <v>11</v>
      </c>
      <c r="B13" s="207">
        <v>1.4240000247955322</v>
      </c>
      <c r="C13" s="207">
        <v>0.5170000195503235</v>
      </c>
      <c r="D13" s="207">
        <v>0.3370000123977661</v>
      </c>
      <c r="E13" s="207">
        <v>-0.5590000152587891</v>
      </c>
      <c r="F13" s="207">
        <v>-0.6430000066757202</v>
      </c>
      <c r="G13" s="207">
        <v>-1.2760000228881836</v>
      </c>
      <c r="H13" s="207">
        <v>-1.3489999771118164</v>
      </c>
      <c r="I13" s="207">
        <v>-0.12700000405311584</v>
      </c>
      <c r="J13" s="207">
        <v>1.7410000562667847</v>
      </c>
      <c r="K13" s="207">
        <v>3.365000009536743</v>
      </c>
      <c r="L13" s="207">
        <v>5.367000102996826</v>
      </c>
      <c r="M13" s="207">
        <v>6.6579999923706055</v>
      </c>
      <c r="N13" s="207">
        <v>5.708000183105469</v>
      </c>
      <c r="O13" s="207">
        <v>6.2230000495910645</v>
      </c>
      <c r="P13" s="207">
        <v>6.492000102996826</v>
      </c>
      <c r="Q13" s="207">
        <v>5.7220001220703125</v>
      </c>
      <c r="R13" s="207">
        <v>4.144000053405762</v>
      </c>
      <c r="S13" s="207">
        <v>2.690000057220459</v>
      </c>
      <c r="T13" s="207">
        <v>1.3600000143051147</v>
      </c>
      <c r="U13" s="207">
        <v>0.6110000014305115</v>
      </c>
      <c r="V13" s="207">
        <v>-0.12600000202655792</v>
      </c>
      <c r="W13" s="207">
        <v>-0.3580000102519989</v>
      </c>
      <c r="X13" s="207">
        <v>-0.7480000257492065</v>
      </c>
      <c r="Y13" s="207">
        <v>-1.0429999828338623</v>
      </c>
      <c r="Z13" s="214">
        <f t="shared" si="0"/>
        <v>1.9220833647996187</v>
      </c>
      <c r="AA13" s="151">
        <v>7.429999828338623</v>
      </c>
      <c r="AB13" s="152" t="s">
        <v>345</v>
      </c>
      <c r="AC13" s="2">
        <v>11</v>
      </c>
      <c r="AD13" s="151">
        <v>-1.559999942779541</v>
      </c>
      <c r="AE13" s="253" t="s">
        <v>29</v>
      </c>
      <c r="AF13" s="1"/>
    </row>
    <row r="14" spans="1:32" ht="11.25" customHeight="1">
      <c r="A14" s="215">
        <v>12</v>
      </c>
      <c r="B14" s="207">
        <v>-1.2120000123977661</v>
      </c>
      <c r="C14" s="207">
        <v>-1.3389999866485596</v>
      </c>
      <c r="D14" s="207">
        <v>-1.4129999876022339</v>
      </c>
      <c r="E14" s="207">
        <v>-1.5069999694824219</v>
      </c>
      <c r="F14" s="207">
        <v>-1.8760000467300415</v>
      </c>
      <c r="G14" s="207">
        <v>-2.055000066757202</v>
      </c>
      <c r="H14" s="207">
        <v>-2.236999988555908</v>
      </c>
      <c r="I14" s="207">
        <v>-0.4429999887943268</v>
      </c>
      <c r="J14" s="207">
        <v>1.7419999837875366</v>
      </c>
      <c r="K14" s="207">
        <v>3.683000087738037</v>
      </c>
      <c r="L14" s="207">
        <v>6.349999904632568</v>
      </c>
      <c r="M14" s="207">
        <v>7.659999847412109</v>
      </c>
      <c r="N14" s="207">
        <v>7.03000020980835</v>
      </c>
      <c r="O14" s="207">
        <v>7.599999904632568</v>
      </c>
      <c r="P14" s="207">
        <v>7.340000152587891</v>
      </c>
      <c r="Q14" s="207">
        <v>7.239999771118164</v>
      </c>
      <c r="R14" s="207">
        <v>5.373000144958496</v>
      </c>
      <c r="S14" s="207">
        <v>4.776000022888184</v>
      </c>
      <c r="T14" s="207">
        <v>3.2790000438690186</v>
      </c>
      <c r="U14" s="207">
        <v>1.8860000371932983</v>
      </c>
      <c r="V14" s="207">
        <v>2.5940001010894775</v>
      </c>
      <c r="W14" s="207">
        <v>2.5940001010894775</v>
      </c>
      <c r="X14" s="207">
        <v>0.9490000009536743</v>
      </c>
      <c r="Y14" s="207">
        <v>3.8940000534057617</v>
      </c>
      <c r="Z14" s="214">
        <f t="shared" si="0"/>
        <v>2.5795000133415065</v>
      </c>
      <c r="AA14" s="151">
        <v>8.789999961853027</v>
      </c>
      <c r="AB14" s="152" t="s">
        <v>437</v>
      </c>
      <c r="AC14" s="2">
        <v>12</v>
      </c>
      <c r="AD14" s="151">
        <v>-2.4579999446868896</v>
      </c>
      <c r="AE14" s="253" t="s">
        <v>114</v>
      </c>
      <c r="AF14" s="1"/>
    </row>
    <row r="15" spans="1:32" ht="11.25" customHeight="1">
      <c r="A15" s="215">
        <v>13</v>
      </c>
      <c r="B15" s="207">
        <v>3.5869998931884766</v>
      </c>
      <c r="C15" s="207">
        <v>2.933000087738037</v>
      </c>
      <c r="D15" s="207">
        <v>1.402999997138977</v>
      </c>
      <c r="E15" s="207">
        <v>1.3289999961853027</v>
      </c>
      <c r="F15" s="207">
        <v>0.4429999887943268</v>
      </c>
      <c r="G15" s="207">
        <v>0.48500001430511475</v>
      </c>
      <c r="H15" s="207">
        <v>-0.03200000151991844</v>
      </c>
      <c r="I15" s="207">
        <v>3.819999933242798</v>
      </c>
      <c r="J15" s="207">
        <v>3.694999933242798</v>
      </c>
      <c r="K15" s="207">
        <v>5.330999851226807</v>
      </c>
      <c r="L15" s="207">
        <v>7.239999771118164</v>
      </c>
      <c r="M15" s="207">
        <v>7.800000190734863</v>
      </c>
      <c r="N15" s="207">
        <v>6.306000232696533</v>
      </c>
      <c r="O15" s="207">
        <v>6.552000045776367</v>
      </c>
      <c r="P15" s="207">
        <v>6.418000221252441</v>
      </c>
      <c r="Q15" s="207">
        <v>5.47599983215332</v>
      </c>
      <c r="R15" s="207">
        <v>3.9660000801086426</v>
      </c>
      <c r="S15" s="207">
        <v>2.447000026702881</v>
      </c>
      <c r="T15" s="207">
        <v>1.6030000448226929</v>
      </c>
      <c r="U15" s="207">
        <v>1.128999948501587</v>
      </c>
      <c r="V15" s="207">
        <v>2.6480000019073486</v>
      </c>
      <c r="W15" s="207">
        <v>3.0929999351501465</v>
      </c>
      <c r="X15" s="207">
        <v>2.806999921798706</v>
      </c>
      <c r="Y15" s="207">
        <v>2.374000072479248</v>
      </c>
      <c r="Z15" s="214">
        <f t="shared" si="0"/>
        <v>3.4522083341144025</v>
      </c>
      <c r="AA15" s="151">
        <v>8.140000343322754</v>
      </c>
      <c r="AB15" s="152" t="s">
        <v>95</v>
      </c>
      <c r="AC15" s="2">
        <v>13</v>
      </c>
      <c r="AD15" s="151">
        <v>-0.11599999666213989</v>
      </c>
      <c r="AE15" s="253" t="s">
        <v>478</v>
      </c>
      <c r="AF15" s="1"/>
    </row>
    <row r="16" spans="1:32" ht="11.25" customHeight="1">
      <c r="A16" s="215">
        <v>14</v>
      </c>
      <c r="B16" s="207">
        <v>1.5080000162124634</v>
      </c>
      <c r="C16" s="207">
        <v>1.8459999561309814</v>
      </c>
      <c r="D16" s="207">
        <v>-0.03200000151991844</v>
      </c>
      <c r="E16" s="207">
        <v>-1.1490000486373901</v>
      </c>
      <c r="F16" s="207">
        <v>-1.5920000076293945</v>
      </c>
      <c r="G16" s="207">
        <v>-1.5920000076293945</v>
      </c>
      <c r="H16" s="207">
        <v>-2.11899995803833</v>
      </c>
      <c r="I16" s="207">
        <v>-0.46399998664855957</v>
      </c>
      <c r="J16" s="207">
        <v>1.7630000114440918</v>
      </c>
      <c r="K16" s="207">
        <v>4.263999938964844</v>
      </c>
      <c r="L16" s="207">
        <v>5.880000114440918</v>
      </c>
      <c r="M16" s="207">
        <v>7.239999771118164</v>
      </c>
      <c r="N16" s="207">
        <v>5.952000141143799</v>
      </c>
      <c r="O16" s="207">
        <v>6.120999813079834</v>
      </c>
      <c r="P16" s="207">
        <v>6.51200008392334</v>
      </c>
      <c r="Q16" s="207">
        <v>5.750999927520752</v>
      </c>
      <c r="R16" s="207">
        <v>3.9560000896453857</v>
      </c>
      <c r="S16" s="207">
        <v>3.871999979019165</v>
      </c>
      <c r="T16" s="207">
        <v>3.375</v>
      </c>
      <c r="U16" s="207">
        <v>2.246000051498413</v>
      </c>
      <c r="V16" s="207">
        <v>2.055999994277954</v>
      </c>
      <c r="W16" s="207">
        <v>2.8239998817443848</v>
      </c>
      <c r="X16" s="207">
        <v>-0.12700000405311584</v>
      </c>
      <c r="Y16" s="207">
        <v>-0.5799999833106995</v>
      </c>
      <c r="Z16" s="214">
        <f t="shared" si="0"/>
        <v>2.396291657195737</v>
      </c>
      <c r="AA16" s="151">
        <v>8.380000114440918</v>
      </c>
      <c r="AB16" s="152" t="s">
        <v>63</v>
      </c>
      <c r="AC16" s="2">
        <v>14</v>
      </c>
      <c r="AD16" s="151">
        <v>-2.309000015258789</v>
      </c>
      <c r="AE16" s="253" t="s">
        <v>479</v>
      </c>
      <c r="AF16" s="1"/>
    </row>
    <row r="17" spans="1:32" ht="11.25" customHeight="1">
      <c r="A17" s="215">
        <v>15</v>
      </c>
      <c r="B17" s="207">
        <v>-0.8640000224113464</v>
      </c>
      <c r="C17" s="207">
        <v>-1.0540000200271606</v>
      </c>
      <c r="D17" s="207">
        <v>-1.4859999418258667</v>
      </c>
      <c r="E17" s="207">
        <v>-1.6130000352859497</v>
      </c>
      <c r="F17" s="207">
        <v>-1.7079999446868896</v>
      </c>
      <c r="G17" s="207">
        <v>-2.181999921798706</v>
      </c>
      <c r="H17" s="207">
        <v>-1.7710000276565552</v>
      </c>
      <c r="I17" s="207">
        <v>-0.6230000257492065</v>
      </c>
      <c r="J17" s="207">
        <v>1.753000020980835</v>
      </c>
      <c r="K17" s="207">
        <v>5.218999862670898</v>
      </c>
      <c r="L17" s="207">
        <v>7.760000228881836</v>
      </c>
      <c r="M17" s="207">
        <v>8.1899995803833</v>
      </c>
      <c r="N17" s="207">
        <v>8.069999694824219</v>
      </c>
      <c r="O17" s="207">
        <v>8.260000228881836</v>
      </c>
      <c r="P17" s="207">
        <v>8.510000228881836</v>
      </c>
      <c r="Q17" s="207">
        <v>7.829999923706055</v>
      </c>
      <c r="R17" s="207">
        <v>6.414999961853027</v>
      </c>
      <c r="S17" s="207">
        <v>6.048999786376953</v>
      </c>
      <c r="T17" s="207">
        <v>3.2839999198913574</v>
      </c>
      <c r="U17" s="207">
        <v>2.121000051498413</v>
      </c>
      <c r="V17" s="207">
        <v>2.3940000534057617</v>
      </c>
      <c r="W17" s="207">
        <v>1.9819999933242798</v>
      </c>
      <c r="X17" s="207">
        <v>1.36899995803833</v>
      </c>
      <c r="Y17" s="207">
        <v>1.559000015258789</v>
      </c>
      <c r="Z17" s="214">
        <f t="shared" si="0"/>
        <v>2.8943333153923354</v>
      </c>
      <c r="AA17" s="151">
        <v>8.75</v>
      </c>
      <c r="AB17" s="152" t="s">
        <v>306</v>
      </c>
      <c r="AC17" s="2">
        <v>15</v>
      </c>
      <c r="AD17" s="151">
        <v>-2.2769999504089355</v>
      </c>
      <c r="AE17" s="253" t="s">
        <v>33</v>
      </c>
      <c r="AF17" s="1"/>
    </row>
    <row r="18" spans="1:32" ht="11.25" customHeight="1">
      <c r="A18" s="215">
        <v>16</v>
      </c>
      <c r="B18" s="207">
        <v>0.675000011920929</v>
      </c>
      <c r="C18" s="207">
        <v>0.5590000152587891</v>
      </c>
      <c r="D18" s="207">
        <v>0.4740000069141388</v>
      </c>
      <c r="E18" s="207">
        <v>-0.010999999940395355</v>
      </c>
      <c r="F18" s="207">
        <v>-0.010999999940395355</v>
      </c>
      <c r="G18" s="207">
        <v>0.29499998688697815</v>
      </c>
      <c r="H18" s="207">
        <v>0.36899998784065247</v>
      </c>
      <c r="I18" s="207">
        <v>2.0490000247955322</v>
      </c>
      <c r="J18" s="207">
        <v>3.947999954223633</v>
      </c>
      <c r="K18" s="207">
        <v>7.010000228881836</v>
      </c>
      <c r="L18" s="207">
        <v>10.100000381469727</v>
      </c>
      <c r="M18" s="207">
        <v>11.40999984741211</v>
      </c>
      <c r="N18" s="207">
        <v>11.819999694824219</v>
      </c>
      <c r="O18" s="207">
        <v>12.710000038146973</v>
      </c>
      <c r="P18" s="207">
        <v>11.90999984741211</v>
      </c>
      <c r="Q18" s="207">
        <v>10.720000267028809</v>
      </c>
      <c r="R18" s="207">
        <v>9.630000114440918</v>
      </c>
      <c r="S18" s="207">
        <v>8.569999694824219</v>
      </c>
      <c r="T18" s="207">
        <v>7.289999961853027</v>
      </c>
      <c r="U18" s="207">
        <v>7.480000019073486</v>
      </c>
      <c r="V18" s="207">
        <v>6.927999973297119</v>
      </c>
      <c r="W18" s="207">
        <v>8.239999771118164</v>
      </c>
      <c r="X18" s="207">
        <v>7.880000114440918</v>
      </c>
      <c r="Y18" s="207">
        <v>5.820000171661377</v>
      </c>
      <c r="Z18" s="214">
        <f t="shared" si="0"/>
        <v>6.07770833807687</v>
      </c>
      <c r="AA18" s="151">
        <v>13.010000228881836</v>
      </c>
      <c r="AB18" s="152" t="s">
        <v>57</v>
      </c>
      <c r="AC18" s="2">
        <v>16</v>
      </c>
      <c r="AD18" s="151">
        <v>-0.3160000145435333</v>
      </c>
      <c r="AE18" s="253" t="s">
        <v>138</v>
      </c>
      <c r="AF18" s="1"/>
    </row>
    <row r="19" spans="1:32" ht="11.25" customHeight="1">
      <c r="A19" s="215">
        <v>17</v>
      </c>
      <c r="B19" s="207">
        <v>5.854000091552734</v>
      </c>
      <c r="C19" s="207">
        <v>7.539999961853027</v>
      </c>
      <c r="D19" s="207">
        <v>6.7179999351501465</v>
      </c>
      <c r="E19" s="207">
        <v>9.1899995803833</v>
      </c>
      <c r="F19" s="207">
        <v>9.380000114440918</v>
      </c>
      <c r="G19" s="207">
        <v>8.760000228881836</v>
      </c>
      <c r="H19" s="207">
        <v>7.670000076293945</v>
      </c>
      <c r="I19" s="207">
        <v>7.840000152587891</v>
      </c>
      <c r="J19" s="207">
        <v>10.399999618530273</v>
      </c>
      <c r="K19" s="207">
        <v>13.630000114440918</v>
      </c>
      <c r="L19" s="207">
        <v>13.109999656677246</v>
      </c>
      <c r="M19" s="207">
        <v>12.9399995803833</v>
      </c>
      <c r="N19" s="207">
        <v>11.579999923706055</v>
      </c>
      <c r="O19" s="207">
        <v>10.989999771118164</v>
      </c>
      <c r="P19" s="207">
        <v>10.020000457763672</v>
      </c>
      <c r="Q19" s="207">
        <v>9.1899995803833</v>
      </c>
      <c r="R19" s="207">
        <v>8.119999885559082</v>
      </c>
      <c r="S19" s="207">
        <v>7.199999809265137</v>
      </c>
      <c r="T19" s="207">
        <v>6.328999996185303</v>
      </c>
      <c r="U19" s="207">
        <v>4.85099983215332</v>
      </c>
      <c r="V19" s="207">
        <v>4.756999969482422</v>
      </c>
      <c r="W19" s="207">
        <v>2.753000020980835</v>
      </c>
      <c r="X19" s="207">
        <v>3.86299991607666</v>
      </c>
      <c r="Y19" s="207">
        <v>2.1630001068115234</v>
      </c>
      <c r="Z19" s="214">
        <f t="shared" si="0"/>
        <v>8.118666599194208</v>
      </c>
      <c r="AA19" s="151">
        <v>13.789999961853027</v>
      </c>
      <c r="AB19" s="152" t="s">
        <v>385</v>
      </c>
      <c r="AC19" s="2">
        <v>17</v>
      </c>
      <c r="AD19" s="151">
        <v>2.046999931335449</v>
      </c>
      <c r="AE19" s="253" t="s">
        <v>51</v>
      </c>
      <c r="AF19" s="1"/>
    </row>
    <row r="20" spans="1:32" ht="11.25" customHeight="1">
      <c r="A20" s="215">
        <v>18</v>
      </c>
      <c r="B20" s="207">
        <v>1.465999960899353</v>
      </c>
      <c r="C20" s="207">
        <v>1.2869999408721924</v>
      </c>
      <c r="D20" s="207">
        <v>1.7089999914169312</v>
      </c>
      <c r="E20" s="207">
        <v>2.247999906539917</v>
      </c>
      <c r="F20" s="207">
        <v>1.625</v>
      </c>
      <c r="G20" s="207">
        <v>1.8040000200271606</v>
      </c>
      <c r="H20" s="207">
        <v>2.6070001125335693</v>
      </c>
      <c r="I20" s="207">
        <v>2.5840001106262207</v>
      </c>
      <c r="J20" s="207">
        <v>3.2269999980926514</v>
      </c>
      <c r="K20" s="207">
        <v>4.328000068664551</v>
      </c>
      <c r="L20" s="207">
        <v>5.4679999351501465</v>
      </c>
      <c r="M20" s="207">
        <v>7.639999866485596</v>
      </c>
      <c r="N20" s="207">
        <v>10.279999732971191</v>
      </c>
      <c r="O20" s="207">
        <v>9.270000457763672</v>
      </c>
      <c r="P20" s="207">
        <v>9.890000343322754</v>
      </c>
      <c r="Q20" s="207">
        <v>9.65999984741211</v>
      </c>
      <c r="R20" s="207">
        <v>7.690000057220459</v>
      </c>
      <c r="S20" s="207">
        <v>7.570000171661377</v>
      </c>
      <c r="T20" s="207">
        <v>6.9079999923706055</v>
      </c>
      <c r="U20" s="207">
        <v>5.724999904632568</v>
      </c>
      <c r="V20" s="207">
        <v>4.459000110626221</v>
      </c>
      <c r="W20" s="207">
        <v>3.996000051498413</v>
      </c>
      <c r="X20" s="207">
        <v>3.5420000553131104</v>
      </c>
      <c r="Y20" s="207">
        <v>3.4679999351501465</v>
      </c>
      <c r="Z20" s="214">
        <f t="shared" si="0"/>
        <v>4.935458357135455</v>
      </c>
      <c r="AA20" s="151">
        <v>10.420000076293945</v>
      </c>
      <c r="AB20" s="152" t="s">
        <v>480</v>
      </c>
      <c r="AC20" s="2">
        <v>18</v>
      </c>
      <c r="AD20" s="151">
        <v>0.7170000076293945</v>
      </c>
      <c r="AE20" s="253" t="s">
        <v>481</v>
      </c>
      <c r="AF20" s="1"/>
    </row>
    <row r="21" spans="1:32" ht="11.25" customHeight="1">
      <c r="A21" s="215">
        <v>19</v>
      </c>
      <c r="B21" s="207">
        <v>1.8650000095367432</v>
      </c>
      <c r="C21" s="207">
        <v>1.6649999618530273</v>
      </c>
      <c r="D21" s="207">
        <v>4.671000003814697</v>
      </c>
      <c r="E21" s="207">
        <v>2.319000005722046</v>
      </c>
      <c r="F21" s="207">
        <v>6.793000221252441</v>
      </c>
      <c r="G21" s="207">
        <v>3.1419999599456787</v>
      </c>
      <c r="H21" s="207">
        <v>8.430000305175781</v>
      </c>
      <c r="I21" s="207">
        <v>5.0320000648498535</v>
      </c>
      <c r="J21" s="207">
        <v>7.980000019073486</v>
      </c>
      <c r="K21" s="207">
        <v>8.949999809265137</v>
      </c>
      <c r="L21" s="207">
        <v>9.4399995803833</v>
      </c>
      <c r="M21" s="207">
        <v>9.920000076293945</v>
      </c>
      <c r="N21" s="207">
        <v>9.670000076293945</v>
      </c>
      <c r="O21" s="207">
        <v>9.649999618530273</v>
      </c>
      <c r="P21" s="207">
        <v>9.550000190734863</v>
      </c>
      <c r="Q21" s="207">
        <v>9.229999542236328</v>
      </c>
      <c r="R21" s="207">
        <v>9</v>
      </c>
      <c r="S21" s="207">
        <v>8.739999771118164</v>
      </c>
      <c r="T21" s="207">
        <v>8.300000190734863</v>
      </c>
      <c r="U21" s="207">
        <v>7.989999771118164</v>
      </c>
      <c r="V21" s="207">
        <v>7.679999828338623</v>
      </c>
      <c r="W21" s="207">
        <v>7.429999828338623</v>
      </c>
      <c r="X21" s="207">
        <v>7.190000057220459</v>
      </c>
      <c r="Y21" s="207">
        <v>6.923999786376953</v>
      </c>
      <c r="Z21" s="214">
        <f t="shared" si="0"/>
        <v>7.148374944925308</v>
      </c>
      <c r="AA21" s="151">
        <v>10.15999984741211</v>
      </c>
      <c r="AB21" s="152" t="s">
        <v>139</v>
      </c>
      <c r="AC21" s="2">
        <v>19</v>
      </c>
      <c r="AD21" s="151">
        <v>1.3799999952316284</v>
      </c>
      <c r="AE21" s="253" t="s">
        <v>482</v>
      </c>
      <c r="AF21" s="1"/>
    </row>
    <row r="22" spans="1:32" ht="11.25" customHeight="1">
      <c r="A22" s="223">
        <v>20</v>
      </c>
      <c r="B22" s="209">
        <v>6.64900016784668</v>
      </c>
      <c r="C22" s="209">
        <v>6.46999979019165</v>
      </c>
      <c r="D22" s="209">
        <v>6.058000087738037</v>
      </c>
      <c r="E22" s="209">
        <v>5.076000213623047</v>
      </c>
      <c r="F22" s="209">
        <v>4.833000183105469</v>
      </c>
      <c r="G22" s="209">
        <v>3.7769999504089355</v>
      </c>
      <c r="H22" s="209">
        <v>3.069999933242798</v>
      </c>
      <c r="I22" s="209">
        <v>4.125</v>
      </c>
      <c r="J22" s="209">
        <v>5.760000228881836</v>
      </c>
      <c r="K22" s="209">
        <v>8.770000457763672</v>
      </c>
      <c r="L22" s="209">
        <v>9.449999809265137</v>
      </c>
      <c r="M22" s="209">
        <v>8.489999771118164</v>
      </c>
      <c r="N22" s="209">
        <v>8.039999961853027</v>
      </c>
      <c r="O22" s="209">
        <v>8.3100004196167</v>
      </c>
      <c r="P22" s="209">
        <v>8.119999885559082</v>
      </c>
      <c r="Q22" s="209">
        <v>7.989999771118164</v>
      </c>
      <c r="R22" s="209">
        <v>7.880000114440918</v>
      </c>
      <c r="S22" s="209">
        <v>6.517000198364258</v>
      </c>
      <c r="T22" s="209">
        <v>5.619999885559082</v>
      </c>
      <c r="U22" s="209">
        <v>4.52400016784668</v>
      </c>
      <c r="V22" s="209">
        <v>2.815000057220459</v>
      </c>
      <c r="W22" s="209">
        <v>2.319999933242798</v>
      </c>
      <c r="X22" s="209">
        <v>1.8140000104904175</v>
      </c>
      <c r="Y22" s="209">
        <v>1.75</v>
      </c>
      <c r="Z22" s="224">
        <f t="shared" si="0"/>
        <v>5.759500041604042</v>
      </c>
      <c r="AA22" s="157">
        <v>9.8100004196167</v>
      </c>
      <c r="AB22" s="210" t="s">
        <v>483</v>
      </c>
      <c r="AC22" s="211">
        <v>20</v>
      </c>
      <c r="AD22" s="157">
        <v>1.2760000228881836</v>
      </c>
      <c r="AE22" s="254" t="s">
        <v>484</v>
      </c>
      <c r="AF22" s="1"/>
    </row>
    <row r="23" spans="1:32" ht="11.25" customHeight="1">
      <c r="A23" s="215">
        <v>21</v>
      </c>
      <c r="B23" s="207">
        <v>2.309999942779541</v>
      </c>
      <c r="C23" s="207">
        <v>1.7089999914169312</v>
      </c>
      <c r="D23" s="207">
        <v>0.9810000061988831</v>
      </c>
      <c r="E23" s="207">
        <v>0.8539999723434448</v>
      </c>
      <c r="F23" s="207">
        <v>2.0989999771118164</v>
      </c>
      <c r="G23" s="207">
        <v>1.7619999647140503</v>
      </c>
      <c r="H23" s="207">
        <v>4.126999855041504</v>
      </c>
      <c r="I23" s="207">
        <v>5.234000205993652</v>
      </c>
      <c r="J23" s="207">
        <v>5.8460001945495605</v>
      </c>
      <c r="K23" s="207">
        <v>6.072999954223633</v>
      </c>
      <c r="L23" s="207">
        <v>6.230999946594238</v>
      </c>
      <c r="M23" s="207">
        <v>6.228000164031982</v>
      </c>
      <c r="N23" s="207">
        <v>6.120999813079834</v>
      </c>
      <c r="O23" s="207">
        <v>5.284999847412109</v>
      </c>
      <c r="P23" s="207">
        <v>4.7789998054504395</v>
      </c>
      <c r="Q23" s="207">
        <v>4.578000068664551</v>
      </c>
      <c r="R23" s="207">
        <v>4.5269999504089355</v>
      </c>
      <c r="S23" s="207">
        <v>4.620999813079834</v>
      </c>
      <c r="T23" s="207">
        <v>4.8420000076293945</v>
      </c>
      <c r="U23" s="207">
        <v>4.355999946594238</v>
      </c>
      <c r="V23" s="207">
        <v>4.380000114440918</v>
      </c>
      <c r="W23" s="207">
        <v>5.445000171661377</v>
      </c>
      <c r="X23" s="207">
        <v>5.1479997634887695</v>
      </c>
      <c r="Y23" s="207">
        <v>4.979000091552734</v>
      </c>
      <c r="Z23" s="214">
        <f t="shared" si="0"/>
        <v>4.271458315352599</v>
      </c>
      <c r="AA23" s="151">
        <v>6.302000045776367</v>
      </c>
      <c r="AB23" s="152" t="s">
        <v>97</v>
      </c>
      <c r="AC23" s="2">
        <v>21</v>
      </c>
      <c r="AD23" s="151">
        <v>0.4749999940395355</v>
      </c>
      <c r="AE23" s="253" t="s">
        <v>298</v>
      </c>
      <c r="AF23" s="1"/>
    </row>
    <row r="24" spans="1:32" ht="11.25" customHeight="1">
      <c r="A24" s="215">
        <v>22</v>
      </c>
      <c r="B24" s="207">
        <v>5.043000221252441</v>
      </c>
      <c r="C24" s="207">
        <v>5.348999977111816</v>
      </c>
      <c r="D24" s="207">
        <v>5.190000057220459</v>
      </c>
      <c r="E24" s="207">
        <v>4.958000183105469</v>
      </c>
      <c r="F24" s="207">
        <v>5.138000011444092</v>
      </c>
      <c r="G24" s="207">
        <v>5.7179999351501465</v>
      </c>
      <c r="H24" s="207">
        <v>6.132999897003174</v>
      </c>
      <c r="I24" s="207">
        <v>6.354000091552734</v>
      </c>
      <c r="J24" s="207">
        <v>6.60699987411499</v>
      </c>
      <c r="K24" s="207">
        <v>7.179999828338623</v>
      </c>
      <c r="L24" s="207">
        <v>8.649999618530273</v>
      </c>
      <c r="M24" s="207">
        <v>7.670000076293945</v>
      </c>
      <c r="N24" s="207">
        <v>7.139999866485596</v>
      </c>
      <c r="O24" s="207">
        <v>6.625999927520752</v>
      </c>
      <c r="P24" s="207">
        <v>6.682000160217285</v>
      </c>
      <c r="Q24" s="207">
        <v>6.3429999351501465</v>
      </c>
      <c r="R24" s="207">
        <v>6.013999938964844</v>
      </c>
      <c r="S24" s="207">
        <v>5.697000026702881</v>
      </c>
      <c r="T24" s="207">
        <v>5.453999996185303</v>
      </c>
      <c r="U24" s="207">
        <v>4.968999862670898</v>
      </c>
      <c r="V24" s="207">
        <v>4.324999809265137</v>
      </c>
      <c r="W24" s="207">
        <v>4.072000026702881</v>
      </c>
      <c r="X24" s="207">
        <v>4.261000156402588</v>
      </c>
      <c r="Y24" s="207">
        <v>4.123000144958496</v>
      </c>
      <c r="Z24" s="214">
        <f t="shared" si="0"/>
        <v>5.820666650931041</v>
      </c>
      <c r="AA24" s="151">
        <v>9.079999923706055</v>
      </c>
      <c r="AB24" s="152" t="s">
        <v>439</v>
      </c>
      <c r="AC24" s="2">
        <v>22</v>
      </c>
      <c r="AD24" s="151">
        <v>3.9549999237060547</v>
      </c>
      <c r="AE24" s="253" t="s">
        <v>485</v>
      </c>
      <c r="AF24" s="1"/>
    </row>
    <row r="25" spans="1:32" ht="11.25" customHeight="1">
      <c r="A25" s="215">
        <v>23</v>
      </c>
      <c r="B25" s="207">
        <v>3.615999937057495</v>
      </c>
      <c r="C25" s="207">
        <v>3.427000045776367</v>
      </c>
      <c r="D25" s="207">
        <v>3.3540000915527344</v>
      </c>
      <c r="E25" s="207">
        <v>2.9210000038146973</v>
      </c>
      <c r="F25" s="207">
        <v>2.5309998989105225</v>
      </c>
      <c r="G25" s="207">
        <v>2.2249999046325684</v>
      </c>
      <c r="H25" s="207">
        <v>2.4679999351501465</v>
      </c>
      <c r="I25" s="207">
        <v>3.5759999752044678</v>
      </c>
      <c r="J25" s="207">
        <v>5.3420000076293945</v>
      </c>
      <c r="K25" s="207">
        <v>5.828000068664551</v>
      </c>
      <c r="L25" s="207">
        <v>6.966000080108643</v>
      </c>
      <c r="M25" s="207">
        <v>7.190000057220459</v>
      </c>
      <c r="N25" s="207">
        <v>6.298999786376953</v>
      </c>
      <c r="O25" s="207">
        <v>6.500999927520752</v>
      </c>
      <c r="P25" s="207">
        <v>6.445000171661377</v>
      </c>
      <c r="Q25" s="207">
        <v>6.234000205993652</v>
      </c>
      <c r="R25" s="207">
        <v>5.48199987411499</v>
      </c>
      <c r="S25" s="207">
        <v>5.4629998207092285</v>
      </c>
      <c r="T25" s="207">
        <v>5.383999824523926</v>
      </c>
      <c r="U25" s="207">
        <v>5.0329999923706055</v>
      </c>
      <c r="V25" s="207">
        <v>4.988999843597412</v>
      </c>
      <c r="W25" s="207">
        <v>5.394000053405762</v>
      </c>
      <c r="X25" s="207">
        <v>5.244999885559082</v>
      </c>
      <c r="Y25" s="207">
        <v>4.1579999923706055</v>
      </c>
      <c r="Z25" s="214">
        <f t="shared" si="0"/>
        <v>4.836291640996933</v>
      </c>
      <c r="AA25" s="151">
        <v>7.75</v>
      </c>
      <c r="AB25" s="152" t="s">
        <v>486</v>
      </c>
      <c r="AC25" s="2">
        <v>23</v>
      </c>
      <c r="AD25" s="151">
        <v>1.9930000305175781</v>
      </c>
      <c r="AE25" s="253" t="s">
        <v>487</v>
      </c>
      <c r="AF25" s="1"/>
    </row>
    <row r="26" spans="1:32" ht="11.25" customHeight="1">
      <c r="A26" s="215">
        <v>24</v>
      </c>
      <c r="B26" s="207">
        <v>5.289999961853027</v>
      </c>
      <c r="C26" s="207">
        <v>4.744999885559082</v>
      </c>
      <c r="D26" s="207">
        <v>4.894000053405762</v>
      </c>
      <c r="E26" s="207">
        <v>3.7339999675750732</v>
      </c>
      <c r="F26" s="207">
        <v>3.9140000343322754</v>
      </c>
      <c r="G26" s="207">
        <v>2.246999979019165</v>
      </c>
      <c r="H26" s="207">
        <v>2.552999973297119</v>
      </c>
      <c r="I26" s="207">
        <v>2.5869998931884766</v>
      </c>
      <c r="J26" s="207">
        <v>3.0399999618530273</v>
      </c>
      <c r="K26" s="207">
        <v>4.833000183105469</v>
      </c>
      <c r="L26" s="207">
        <v>4.546000003814697</v>
      </c>
      <c r="M26" s="207">
        <v>4.6620001792907715</v>
      </c>
      <c r="N26" s="207">
        <v>5.379000186920166</v>
      </c>
      <c r="O26" s="207">
        <v>5.379000186920166</v>
      </c>
      <c r="P26" s="207">
        <v>5.684999942779541</v>
      </c>
      <c r="Q26" s="207">
        <v>5.853000164031982</v>
      </c>
      <c r="R26" s="207">
        <v>5.7170000076293945</v>
      </c>
      <c r="S26" s="207">
        <v>5.388999938964844</v>
      </c>
      <c r="T26" s="207">
        <v>5.2729997634887695</v>
      </c>
      <c r="U26" s="207">
        <v>5.21999979019165</v>
      </c>
      <c r="V26" s="207">
        <v>5.051000118255615</v>
      </c>
      <c r="W26" s="207">
        <v>4.85099983215332</v>
      </c>
      <c r="X26" s="207">
        <v>4.598999977111816</v>
      </c>
      <c r="Y26" s="207">
        <v>3.4059998989105225</v>
      </c>
      <c r="Z26" s="214">
        <f t="shared" si="0"/>
        <v>4.535291661818822</v>
      </c>
      <c r="AA26" s="151">
        <v>6.318999767303467</v>
      </c>
      <c r="AB26" s="152" t="s">
        <v>488</v>
      </c>
      <c r="AC26" s="2">
        <v>24</v>
      </c>
      <c r="AD26" s="151">
        <v>2.0350000858306885</v>
      </c>
      <c r="AE26" s="253" t="s">
        <v>489</v>
      </c>
      <c r="AF26" s="1"/>
    </row>
    <row r="27" spans="1:32" ht="11.25" customHeight="1">
      <c r="A27" s="215">
        <v>25</v>
      </c>
      <c r="B27" s="207">
        <v>4.703000068664551</v>
      </c>
      <c r="C27" s="207">
        <v>2.940999984741211</v>
      </c>
      <c r="D27" s="207">
        <v>4.366000175476074</v>
      </c>
      <c r="E27" s="207">
        <v>4.809000015258789</v>
      </c>
      <c r="F27" s="207">
        <v>2.625</v>
      </c>
      <c r="G27" s="207">
        <v>2.065999984741211</v>
      </c>
      <c r="H27" s="207">
        <v>1.8869999647140503</v>
      </c>
      <c r="I27" s="207">
        <v>1.5390000343322754</v>
      </c>
      <c r="J27" s="207">
        <v>2.246999979019165</v>
      </c>
      <c r="K27" s="207">
        <v>4.579999923706055</v>
      </c>
      <c r="L27" s="207">
        <v>8.670000076293945</v>
      </c>
      <c r="M27" s="207">
        <v>9.789999961853027</v>
      </c>
      <c r="N27" s="207">
        <v>9</v>
      </c>
      <c r="O27" s="207">
        <v>8.229999542236328</v>
      </c>
      <c r="P27" s="207">
        <v>7.409999847412109</v>
      </c>
      <c r="Q27" s="207">
        <v>6.9079999923706055</v>
      </c>
      <c r="R27" s="207">
        <v>6.453000068664551</v>
      </c>
      <c r="S27" s="207">
        <v>6.432000160217285</v>
      </c>
      <c r="T27" s="207">
        <v>6.429999828338623</v>
      </c>
      <c r="U27" s="207">
        <v>4.920000076293945</v>
      </c>
      <c r="V27" s="207">
        <v>4.2230000495910645</v>
      </c>
      <c r="W27" s="207">
        <v>4.676000118255615</v>
      </c>
      <c r="X27" s="207">
        <v>5.701000213623047</v>
      </c>
      <c r="Y27" s="207">
        <v>5.177999973297119</v>
      </c>
      <c r="Z27" s="214">
        <f t="shared" si="0"/>
        <v>5.241000001629193</v>
      </c>
      <c r="AA27" s="151">
        <v>10.350000381469727</v>
      </c>
      <c r="AB27" s="152" t="s">
        <v>368</v>
      </c>
      <c r="AC27" s="2">
        <v>25</v>
      </c>
      <c r="AD27" s="151">
        <v>1.3489999771118164</v>
      </c>
      <c r="AE27" s="253" t="s">
        <v>21</v>
      </c>
      <c r="AF27" s="1"/>
    </row>
    <row r="28" spans="1:32" ht="11.25" customHeight="1">
      <c r="A28" s="215">
        <v>26</v>
      </c>
      <c r="B28" s="207">
        <v>4.754000186920166</v>
      </c>
      <c r="C28" s="207">
        <v>3.5950000286102295</v>
      </c>
      <c r="D28" s="207">
        <v>2.5199999809265137</v>
      </c>
      <c r="E28" s="207">
        <v>1.6339999437332153</v>
      </c>
      <c r="F28" s="207">
        <v>2.742000102996826</v>
      </c>
      <c r="G28" s="207">
        <v>1.8029999732971191</v>
      </c>
      <c r="H28" s="207">
        <v>0.9380000233650208</v>
      </c>
      <c r="I28" s="207">
        <v>2.193000078201294</v>
      </c>
      <c r="J28" s="207">
        <v>4.410999774932861</v>
      </c>
      <c r="K28" s="207">
        <v>5.730999946594238</v>
      </c>
      <c r="L28" s="207">
        <v>6.771999835968018</v>
      </c>
      <c r="M28" s="207">
        <v>7.440000057220459</v>
      </c>
      <c r="N28" s="207">
        <v>6.396999835968018</v>
      </c>
      <c r="O28" s="207">
        <v>5.932000160217285</v>
      </c>
      <c r="P28" s="207">
        <v>5.60699987411499</v>
      </c>
      <c r="Q28" s="207">
        <v>4.664000034332275</v>
      </c>
      <c r="R28" s="207">
        <v>3.312000036239624</v>
      </c>
      <c r="S28" s="207">
        <v>2.0460000038146973</v>
      </c>
      <c r="T28" s="207">
        <v>1.7710000276565552</v>
      </c>
      <c r="U28" s="207">
        <v>0.5170000195503235</v>
      </c>
      <c r="V28" s="207">
        <v>0.46399998664855957</v>
      </c>
      <c r="W28" s="207">
        <v>1.0230000019073486</v>
      </c>
      <c r="X28" s="207">
        <v>0.0949999988079071</v>
      </c>
      <c r="Y28" s="207">
        <v>0.9169999957084656</v>
      </c>
      <c r="Z28" s="214">
        <f t="shared" si="0"/>
        <v>3.219916662822167</v>
      </c>
      <c r="AA28" s="151">
        <v>8.300000190734863</v>
      </c>
      <c r="AB28" s="152" t="s">
        <v>490</v>
      </c>
      <c r="AC28" s="2">
        <v>26</v>
      </c>
      <c r="AD28" s="151">
        <v>-0.27399998903274536</v>
      </c>
      <c r="AE28" s="253" t="s">
        <v>284</v>
      </c>
      <c r="AF28" s="1"/>
    </row>
    <row r="29" spans="1:32" ht="11.25" customHeight="1">
      <c r="A29" s="215">
        <v>27</v>
      </c>
      <c r="B29" s="207">
        <v>0.8330000042915344</v>
      </c>
      <c r="C29" s="207">
        <v>-0.10499999672174454</v>
      </c>
      <c r="D29" s="207">
        <v>-1.3910000324249268</v>
      </c>
      <c r="E29" s="207">
        <v>-2.1710000038146973</v>
      </c>
      <c r="F29" s="207">
        <v>-0.7059999704360962</v>
      </c>
      <c r="G29" s="207">
        <v>0.6330000162124634</v>
      </c>
      <c r="H29" s="207">
        <v>0.11599999666213989</v>
      </c>
      <c r="I29" s="207">
        <v>0.7490000128746033</v>
      </c>
      <c r="J29" s="207">
        <v>2.2990000247955322</v>
      </c>
      <c r="K29" s="207">
        <v>4.613999843597412</v>
      </c>
      <c r="L29" s="207">
        <v>5.296000003814697</v>
      </c>
      <c r="M29" s="207">
        <v>4.434000015258789</v>
      </c>
      <c r="N29" s="207">
        <v>3.072999954223633</v>
      </c>
      <c r="O29" s="207">
        <v>3.4830000400543213</v>
      </c>
      <c r="P29" s="207">
        <v>2.9189999103546143</v>
      </c>
      <c r="Q29" s="207">
        <v>2.3929998874664307</v>
      </c>
      <c r="R29" s="207">
        <v>1.4980000257492065</v>
      </c>
      <c r="S29" s="207">
        <v>0.9279999732971191</v>
      </c>
      <c r="T29" s="207">
        <v>0.6019999980926514</v>
      </c>
      <c r="U29" s="207">
        <v>0.4740000069141388</v>
      </c>
      <c r="V29" s="207">
        <v>-0.652999997138977</v>
      </c>
      <c r="W29" s="207">
        <v>-1.5379999876022339</v>
      </c>
      <c r="X29" s="207">
        <v>-2.000999927520752</v>
      </c>
      <c r="Y29" s="207">
        <v>-2.369999885559082</v>
      </c>
      <c r="Z29" s="214">
        <f t="shared" si="0"/>
        <v>0.975374996351699</v>
      </c>
      <c r="AA29" s="151">
        <v>5.76200008392334</v>
      </c>
      <c r="AB29" s="152" t="s">
        <v>115</v>
      </c>
      <c r="AC29" s="2">
        <v>27</v>
      </c>
      <c r="AD29" s="151">
        <v>-2.4560000896453857</v>
      </c>
      <c r="AE29" s="253" t="s">
        <v>157</v>
      </c>
      <c r="AF29" s="1"/>
    </row>
    <row r="30" spans="1:32" ht="11.25" customHeight="1">
      <c r="A30" s="215">
        <v>28</v>
      </c>
      <c r="B30" s="207">
        <v>-2.4140000343322754</v>
      </c>
      <c r="C30" s="207">
        <v>-2.500999927520752</v>
      </c>
      <c r="D30" s="207">
        <v>-2.8910000324249268</v>
      </c>
      <c r="E30" s="207">
        <v>-3.6700000762939453</v>
      </c>
      <c r="F30" s="207">
        <v>-4.565000057220459</v>
      </c>
      <c r="G30" s="207">
        <v>-4.817999839782715</v>
      </c>
      <c r="H30" s="207">
        <v>-4.681000232696533</v>
      </c>
      <c r="I30" s="207">
        <v>-3.809000015258789</v>
      </c>
      <c r="J30" s="207">
        <v>0.16899999976158142</v>
      </c>
      <c r="K30" s="207">
        <v>3.009000062942505</v>
      </c>
      <c r="L30" s="207">
        <v>4.914000034332275</v>
      </c>
      <c r="M30" s="207">
        <v>5.396999835968018</v>
      </c>
      <c r="N30" s="207">
        <v>4.867000102996826</v>
      </c>
      <c r="O30" s="207">
        <v>5.541999816894531</v>
      </c>
      <c r="P30" s="207">
        <v>5.267000198364258</v>
      </c>
      <c r="Q30" s="207">
        <v>4.960000038146973</v>
      </c>
      <c r="R30" s="207">
        <v>3.5869998931884766</v>
      </c>
      <c r="S30" s="207">
        <v>3.0799999237060547</v>
      </c>
      <c r="T30" s="207">
        <v>2.700000047683716</v>
      </c>
      <c r="U30" s="207">
        <v>1.3179999589920044</v>
      </c>
      <c r="V30" s="207">
        <v>-0.4959999918937683</v>
      </c>
      <c r="W30" s="207">
        <v>-1.0540000200271606</v>
      </c>
      <c r="X30" s="207">
        <v>-1.2339999675750732</v>
      </c>
      <c r="Y30" s="207">
        <v>-1.5390000343322754</v>
      </c>
      <c r="Z30" s="214">
        <f t="shared" si="0"/>
        <v>0.46408332015077275</v>
      </c>
      <c r="AA30" s="151">
        <v>6.539000034332275</v>
      </c>
      <c r="AB30" s="152" t="s">
        <v>490</v>
      </c>
      <c r="AC30" s="2">
        <v>28</v>
      </c>
      <c r="AD30" s="151">
        <v>-5.0329999923706055</v>
      </c>
      <c r="AE30" s="253" t="s">
        <v>491</v>
      </c>
      <c r="AF30" s="1"/>
    </row>
    <row r="31" spans="1:32" ht="11.25" customHeight="1">
      <c r="A31" s="215">
        <v>29</v>
      </c>
      <c r="B31" s="207">
        <v>-0.5270000100135803</v>
      </c>
      <c r="C31" s="207">
        <v>-0.875</v>
      </c>
      <c r="D31" s="207">
        <v>-1.4019999504089355</v>
      </c>
      <c r="E31" s="207">
        <v>-1.8240000009536743</v>
      </c>
      <c r="F31" s="207">
        <v>-1.1710000038146973</v>
      </c>
      <c r="G31" s="207">
        <v>-1.9079999923706055</v>
      </c>
      <c r="H31" s="207">
        <v>-2.0360000133514404</v>
      </c>
      <c r="I31" s="207">
        <v>-0.33799999952316284</v>
      </c>
      <c r="J31" s="207">
        <v>4.982999801635742</v>
      </c>
      <c r="K31" s="207">
        <v>7.300000190734863</v>
      </c>
      <c r="L31" s="207">
        <v>8.029999732971191</v>
      </c>
      <c r="M31" s="207">
        <v>8.449999809265137</v>
      </c>
      <c r="N31" s="207">
        <v>7.380000114440918</v>
      </c>
      <c r="O31" s="207">
        <v>7.519999980926514</v>
      </c>
      <c r="P31" s="207">
        <v>7.130000114440918</v>
      </c>
      <c r="Q31" s="207">
        <v>6.311999797821045</v>
      </c>
      <c r="R31" s="207">
        <v>5.0229997634887695</v>
      </c>
      <c r="S31" s="207">
        <v>4.236999988555908</v>
      </c>
      <c r="T31" s="207">
        <v>3.5220000743865967</v>
      </c>
      <c r="U31" s="207">
        <v>2.1619999408721924</v>
      </c>
      <c r="V31" s="207">
        <v>0.9909999966621399</v>
      </c>
      <c r="W31" s="207">
        <v>0.210999995470047</v>
      </c>
      <c r="X31" s="207">
        <v>0.041999999433755875</v>
      </c>
      <c r="Y31" s="207">
        <v>0.23199999332427979</v>
      </c>
      <c r="Z31" s="214">
        <f t="shared" si="0"/>
        <v>2.64349997183308</v>
      </c>
      <c r="AA31" s="151">
        <v>8.880000114440918</v>
      </c>
      <c r="AB31" s="152" t="s">
        <v>492</v>
      </c>
      <c r="AC31" s="2">
        <v>29</v>
      </c>
      <c r="AD31" s="151">
        <v>-2.2149999141693115</v>
      </c>
      <c r="AE31" s="253" t="s">
        <v>493</v>
      </c>
      <c r="AF31" s="1"/>
    </row>
    <row r="32" spans="1:32" ht="11.25" customHeight="1">
      <c r="A32" s="215">
        <v>30</v>
      </c>
      <c r="B32" s="207">
        <v>-0.17900000512599945</v>
      </c>
      <c r="C32" s="207">
        <v>-0.6010000109672546</v>
      </c>
      <c r="D32" s="207">
        <v>-1.559999942779541</v>
      </c>
      <c r="E32" s="207">
        <v>-2.507999897003174</v>
      </c>
      <c r="F32" s="207">
        <v>-1.8450000286102295</v>
      </c>
      <c r="G32" s="207">
        <v>-1.1490000486373901</v>
      </c>
      <c r="H32" s="207">
        <v>-1.1390000581741333</v>
      </c>
      <c r="I32" s="207">
        <v>-0.3059999942779541</v>
      </c>
      <c r="J32" s="207">
        <v>1.6449999809265137</v>
      </c>
      <c r="K32" s="207">
        <v>4.230999946594238</v>
      </c>
      <c r="L32" s="207">
        <v>5.495999813079834</v>
      </c>
      <c r="M32" s="207">
        <v>6.710999965667725</v>
      </c>
      <c r="N32" s="207">
        <v>6.210000038146973</v>
      </c>
      <c r="O32" s="207">
        <v>6.931000232696533</v>
      </c>
      <c r="P32" s="207">
        <v>6.815999984741211</v>
      </c>
      <c r="Q32" s="207">
        <v>6.166999816894531</v>
      </c>
      <c r="R32" s="207">
        <v>5.230999946594238</v>
      </c>
      <c r="S32" s="207">
        <v>4.11299991607666</v>
      </c>
      <c r="T32" s="207">
        <v>3.5329999923706055</v>
      </c>
      <c r="U32" s="207">
        <v>1.2549999952316284</v>
      </c>
      <c r="V32" s="207">
        <v>0.2630000114440918</v>
      </c>
      <c r="W32" s="207">
        <v>-0.15800000727176666</v>
      </c>
      <c r="X32" s="207">
        <v>-0.5899999737739563</v>
      </c>
      <c r="Y32" s="207">
        <v>-0.2639999985694885</v>
      </c>
      <c r="Z32" s="214">
        <f t="shared" si="0"/>
        <v>2.0126249864697456</v>
      </c>
      <c r="AA32" s="151">
        <v>7.840000152587891</v>
      </c>
      <c r="AB32" s="152" t="s">
        <v>18</v>
      </c>
      <c r="AC32" s="2">
        <v>30</v>
      </c>
      <c r="AD32" s="151">
        <v>-2.7079999446868896</v>
      </c>
      <c r="AE32" s="253" t="s">
        <v>494</v>
      </c>
      <c r="AF32" s="1"/>
    </row>
    <row r="33" spans="1:32" ht="11.25" customHeight="1">
      <c r="A33" s="215">
        <v>31</v>
      </c>
      <c r="B33" s="207">
        <v>-1.0540000200271606</v>
      </c>
      <c r="C33" s="207">
        <v>0.3059999942779541</v>
      </c>
      <c r="D33" s="207">
        <v>-0.8119999766349792</v>
      </c>
      <c r="E33" s="207">
        <v>2.2679998874664307</v>
      </c>
      <c r="F33" s="207">
        <v>2.4790000915527344</v>
      </c>
      <c r="G33" s="207">
        <v>2.6050000190734863</v>
      </c>
      <c r="H33" s="207">
        <v>2.816999912261963</v>
      </c>
      <c r="I33" s="207">
        <v>3.513000011444092</v>
      </c>
      <c r="J33" s="207">
        <v>4.939000129699707</v>
      </c>
      <c r="K33" s="207">
        <v>5.9629998207092285</v>
      </c>
      <c r="L33" s="207">
        <v>6.446000099182129</v>
      </c>
      <c r="M33" s="207">
        <v>7.150000095367432</v>
      </c>
      <c r="N33" s="207">
        <v>7.019999980926514</v>
      </c>
      <c r="O33" s="207">
        <v>7.019999980926514</v>
      </c>
      <c r="P33" s="207">
        <v>6.958000183105469</v>
      </c>
      <c r="Q33" s="207">
        <v>6.4019999504089355</v>
      </c>
      <c r="R33" s="207">
        <v>6.034999847412109</v>
      </c>
      <c r="S33" s="207">
        <v>5.855999946594238</v>
      </c>
      <c r="T33" s="207">
        <v>4.664999961853027</v>
      </c>
      <c r="U33" s="207">
        <v>4.739999771118164</v>
      </c>
      <c r="V33" s="207">
        <v>4.866000175476074</v>
      </c>
      <c r="W33" s="207">
        <v>4.705999851226807</v>
      </c>
      <c r="X33" s="207">
        <v>4.368000030517578</v>
      </c>
      <c r="Y33" s="207">
        <v>4.03000020980835</v>
      </c>
      <c r="Z33" s="214">
        <f t="shared" si="0"/>
        <v>4.3035833314061165</v>
      </c>
      <c r="AA33" s="151">
        <v>7.590000152587891</v>
      </c>
      <c r="AB33" s="152" t="s">
        <v>44</v>
      </c>
      <c r="AC33" s="2">
        <v>31</v>
      </c>
      <c r="AD33" s="151">
        <v>-1.180999994277954</v>
      </c>
      <c r="AE33" s="253" t="s">
        <v>495</v>
      </c>
      <c r="AF33" s="1"/>
    </row>
    <row r="34" spans="1:32" ht="15" customHeight="1">
      <c r="A34" s="216" t="s">
        <v>67</v>
      </c>
      <c r="B34" s="217">
        <f aca="true" t="shared" si="1" ref="B34:Q34">AVERAGE(B3:B33)</f>
        <v>3.3048065174971857</v>
      </c>
      <c r="C34" s="217">
        <f t="shared" si="1"/>
        <v>3.156193560890613</v>
      </c>
      <c r="D34" s="217">
        <f t="shared" si="1"/>
        <v>3.0559677338648226</v>
      </c>
      <c r="E34" s="217">
        <f t="shared" si="1"/>
        <v>2.7467096652234755</v>
      </c>
      <c r="F34" s="217">
        <f t="shared" si="1"/>
        <v>2.890967752904661</v>
      </c>
      <c r="G34" s="217">
        <f t="shared" si="1"/>
        <v>2.6169677371940305</v>
      </c>
      <c r="H34" s="217">
        <f t="shared" si="1"/>
        <v>2.7470322752431517</v>
      </c>
      <c r="I34" s="217">
        <f t="shared" si="1"/>
        <v>3.3275161337467933</v>
      </c>
      <c r="J34" s="217">
        <f t="shared" si="1"/>
        <v>5.083935505920841</v>
      </c>
      <c r="K34" s="217">
        <f t="shared" si="1"/>
        <v>6.583225848213319</v>
      </c>
      <c r="L34" s="217">
        <f t="shared" si="1"/>
        <v>7.671580587663958</v>
      </c>
      <c r="M34" s="217">
        <f t="shared" si="1"/>
        <v>8.07709676219571</v>
      </c>
      <c r="N34" s="217">
        <f t="shared" si="1"/>
        <v>7.781935476487683</v>
      </c>
      <c r="O34" s="217">
        <f t="shared" si="1"/>
        <v>7.781258052395236</v>
      </c>
      <c r="P34" s="217">
        <f t="shared" si="1"/>
        <v>7.573419432486257</v>
      </c>
      <c r="Q34" s="217">
        <f t="shared" si="1"/>
        <v>7.005806438384518</v>
      </c>
      <c r="R34" s="217">
        <f>AVERAGE(R3:R33)</f>
        <v>6.218806409066723</v>
      </c>
      <c r="S34" s="217">
        <f aca="true" t="shared" si="2" ref="S34:Y34">AVERAGE(S3:S33)</f>
        <v>5.790677385945474</v>
      </c>
      <c r="T34" s="217">
        <f t="shared" si="2"/>
        <v>5.170967698097229</v>
      </c>
      <c r="U34" s="217">
        <f t="shared" si="2"/>
        <v>4.540870948183921</v>
      </c>
      <c r="V34" s="217">
        <f t="shared" si="2"/>
        <v>4.068612911528157</v>
      </c>
      <c r="W34" s="217">
        <f t="shared" si="2"/>
        <v>3.8874193559731207</v>
      </c>
      <c r="X34" s="217">
        <f t="shared" si="2"/>
        <v>3.538870940405515</v>
      </c>
      <c r="Y34" s="217">
        <f t="shared" si="2"/>
        <v>3.2858387404872524</v>
      </c>
      <c r="Z34" s="217">
        <f>AVERAGE(B3:Y33)</f>
        <v>4.912770161249985</v>
      </c>
      <c r="AA34" s="218">
        <f>(AVERAGE(最高))</f>
        <v>9.100935536046181</v>
      </c>
      <c r="AB34" s="219"/>
      <c r="AC34" s="220"/>
      <c r="AD34" s="218">
        <f>(AVERAGE(最低))</f>
        <v>0.9405806458765461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68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69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70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71</v>
      </c>
      <c r="B39" s="199"/>
      <c r="C39" s="199"/>
      <c r="D39" s="153">
        <f>COUNTIF(最低,"&lt;0")</f>
        <v>12</v>
      </c>
      <c r="E39" s="197"/>
      <c r="F39" s="197"/>
      <c r="G39" s="197"/>
      <c r="H39" s="197"/>
      <c r="I39" s="197"/>
    </row>
    <row r="40" spans="1:9" ht="11.25" customHeight="1">
      <c r="A40" s="200" t="s">
        <v>72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73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74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75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76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77</v>
      </c>
      <c r="B45" s="204"/>
      <c r="C45" s="204" t="s">
        <v>4</v>
      </c>
      <c r="D45" s="206" t="s">
        <v>7</v>
      </c>
      <c r="E45" s="197"/>
      <c r="F45" s="205" t="s">
        <v>78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15.970000267028809</v>
      </c>
      <c r="C46" s="3">
        <v>5</v>
      </c>
      <c r="D46" s="159" t="s">
        <v>473</v>
      </c>
      <c r="E46" s="197"/>
      <c r="F46" s="156"/>
      <c r="G46" s="157">
        <f>MIN(最低)</f>
        <v>-5.0329999923706055</v>
      </c>
      <c r="H46" s="3">
        <v>28</v>
      </c>
      <c r="I46" s="255" t="s">
        <v>491</v>
      </c>
    </row>
    <row r="47" spans="1:9" ht="11.25" customHeight="1">
      <c r="A47" s="160"/>
      <c r="B47" s="161"/>
      <c r="C47" s="3"/>
      <c r="D47" s="159"/>
      <c r="E47" s="197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8" customWidth="1"/>
    <col min="2" max="13" width="7.25390625" style="8" customWidth="1"/>
    <col min="14" max="14" width="2.75390625" style="8" customWidth="1"/>
    <col min="15" max="16384" width="6.75390625" style="8" customWidth="1"/>
  </cols>
  <sheetData>
    <row r="1" spans="1:14" ht="24.75" customHeight="1">
      <c r="A1" s="4" t="s">
        <v>496</v>
      </c>
      <c r="B1" s="5"/>
      <c r="C1" s="6"/>
      <c r="D1" s="6"/>
      <c r="E1" s="6"/>
      <c r="F1" s="6"/>
      <c r="G1" s="6"/>
      <c r="H1" s="5"/>
      <c r="I1" s="177">
        <f>'1月'!Z1</f>
        <v>2002</v>
      </c>
      <c r="J1" s="176" t="s">
        <v>2</v>
      </c>
      <c r="K1" s="175" t="str">
        <f>("（平成"&amp;TEXT((I1-1988),"0")&amp;"年）")</f>
        <v>（平成14年）</v>
      </c>
      <c r="L1" s="5"/>
      <c r="M1" s="5"/>
      <c r="N1" s="7"/>
    </row>
    <row r="2" spans="1:14" ht="18" customHeight="1">
      <c r="A2" s="9" t="s">
        <v>3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7"/>
    </row>
    <row r="3" spans="1:14" ht="18" customHeight="1">
      <c r="A3" s="13"/>
      <c r="B3" s="14" t="s">
        <v>497</v>
      </c>
      <c r="C3" s="15" t="s">
        <v>498</v>
      </c>
      <c r="D3" s="15" t="s">
        <v>499</v>
      </c>
      <c r="E3" s="15" t="s">
        <v>500</v>
      </c>
      <c r="F3" s="15" t="s">
        <v>501</v>
      </c>
      <c r="G3" s="15" t="s">
        <v>502</v>
      </c>
      <c r="H3" s="15" t="s">
        <v>503</v>
      </c>
      <c r="I3" s="15" t="s">
        <v>504</v>
      </c>
      <c r="J3" s="15" t="s">
        <v>505</v>
      </c>
      <c r="K3" s="15" t="s">
        <v>506</v>
      </c>
      <c r="L3" s="15" t="s">
        <v>507</v>
      </c>
      <c r="M3" s="16" t="s">
        <v>508</v>
      </c>
      <c r="N3" s="7"/>
    </row>
    <row r="4" spans="1:14" ht="18" customHeight="1">
      <c r="A4" s="17" t="s">
        <v>509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7"/>
    </row>
    <row r="5" spans="1:14" ht="18" customHeight="1">
      <c r="A5" s="21">
        <v>1</v>
      </c>
      <c r="B5" s="22">
        <f>'1月'!Z3</f>
        <v>3.4718749995032945</v>
      </c>
      <c r="C5" s="23">
        <f>'2月'!Z3</f>
        <v>2.750749991585811</v>
      </c>
      <c r="D5" s="23">
        <f>'3月'!Z3</f>
        <v>9.392083326975504</v>
      </c>
      <c r="E5" s="23">
        <f>'4月'!Z3</f>
        <v>11.828208367029825</v>
      </c>
      <c r="F5" s="23">
        <f>'5月'!Z3</f>
        <v>15.012083411216736</v>
      </c>
      <c r="G5" s="23">
        <f>'6月'!Z3</f>
        <v>20.184166590372723</v>
      </c>
      <c r="H5" s="23">
        <f>'7月'!Z3</f>
        <v>19.62666654586792</v>
      </c>
      <c r="I5" s="23">
        <f>'8月'!Z3</f>
        <v>27.4079163869222</v>
      </c>
      <c r="J5" s="23">
        <f>'9月'!Z3</f>
        <v>26.0337499777476</v>
      </c>
      <c r="K5" s="23">
        <f>'10月'!Z3</f>
        <v>20.18958330154419</v>
      </c>
      <c r="L5" s="23">
        <f>'11月'!Z3</f>
        <v>12.324166695276896</v>
      </c>
      <c r="M5" s="24">
        <f>'12月'!Z3</f>
        <v>8.677916705608368</v>
      </c>
      <c r="N5" s="7"/>
    </row>
    <row r="6" spans="1:14" ht="18" customHeight="1">
      <c r="A6" s="25">
        <v>2</v>
      </c>
      <c r="B6" s="26">
        <f>'1月'!Z4</f>
        <v>2.6924583489696183</v>
      </c>
      <c r="C6" s="27">
        <f>'2月'!Z4</f>
        <v>5.7602499993517995</v>
      </c>
      <c r="D6" s="27">
        <f>'3月'!Z4</f>
        <v>9.955333312352499</v>
      </c>
      <c r="E6" s="27">
        <f>'4月'!Z4</f>
        <v>14.461250027020773</v>
      </c>
      <c r="F6" s="27">
        <f>'5月'!Z4</f>
        <v>13.786666512489319</v>
      </c>
      <c r="G6" s="27">
        <f>'6月'!Z4</f>
        <v>20.71750005086263</v>
      </c>
      <c r="H6" s="27">
        <f>'7月'!Z4</f>
        <v>19.202500104904175</v>
      </c>
      <c r="I6" s="27">
        <f>'8月'!Z4</f>
        <v>26.484166701634724</v>
      </c>
      <c r="J6" s="27">
        <f>'9月'!Z4</f>
        <v>26.480416774749756</v>
      </c>
      <c r="K6" s="27">
        <f>'10月'!Z4</f>
        <v>22.450833479563396</v>
      </c>
      <c r="L6" s="27">
        <f>'11月'!Z4</f>
        <v>9.377083341280619</v>
      </c>
      <c r="M6" s="28">
        <f>'12月'!Z4</f>
        <v>9.0737917025884</v>
      </c>
      <c r="N6" s="7"/>
    </row>
    <row r="7" spans="1:14" ht="18" customHeight="1">
      <c r="A7" s="25">
        <v>3</v>
      </c>
      <c r="B7" s="26">
        <f>'1月'!Z5</f>
        <v>0.9141249892612299</v>
      </c>
      <c r="C7" s="27">
        <f>'2月'!Z5</f>
        <v>5.103541702032089</v>
      </c>
      <c r="D7" s="27">
        <f>'3月'!Z5</f>
        <v>3.827374959985415</v>
      </c>
      <c r="E7" s="27">
        <f>'4月'!Z5</f>
        <v>14.705833395322164</v>
      </c>
      <c r="F7" s="27">
        <f>'5月'!Z5</f>
        <v>15.957083463668823</v>
      </c>
      <c r="G7" s="27">
        <f>'6月'!Z5</f>
        <v>19.015000104904175</v>
      </c>
      <c r="H7" s="27">
        <f>'7月'!Z5</f>
        <v>19.449583292007446</v>
      </c>
      <c r="I7" s="27">
        <f>'8月'!Z5</f>
        <v>22.721250136693318</v>
      </c>
      <c r="J7" s="27">
        <f>'9月'!Z5</f>
        <v>26.868749698003132</v>
      </c>
      <c r="K7" s="27">
        <f>'10月'!Z5</f>
        <v>20.791249990463257</v>
      </c>
      <c r="L7" s="27">
        <f>'11月'!Z5</f>
        <v>9.06716670592626</v>
      </c>
      <c r="M7" s="28">
        <f>'12月'!Z5</f>
        <v>7.648708328604698</v>
      </c>
      <c r="N7" s="7"/>
    </row>
    <row r="8" spans="1:14" ht="18" customHeight="1">
      <c r="A8" s="25">
        <v>4</v>
      </c>
      <c r="B8" s="26">
        <f>'1月'!Z6</f>
        <v>2.6192083160082498</v>
      </c>
      <c r="C8" s="27">
        <f>'2月'!Z6</f>
        <v>5.790624996026357</v>
      </c>
      <c r="D8" s="27">
        <f>'3月'!Z6</f>
        <v>6.1366667201121645</v>
      </c>
      <c r="E8" s="27">
        <f>'4月'!Z6</f>
        <v>11.205416599909464</v>
      </c>
      <c r="F8" s="27">
        <f>'5月'!Z6</f>
        <v>18.8412500222524</v>
      </c>
      <c r="G8" s="27">
        <f>'6月'!Z6</f>
        <v>19.765416820844013</v>
      </c>
      <c r="H8" s="27">
        <f>'7月'!Z6</f>
        <v>20.222083409627277</v>
      </c>
      <c r="I8" s="27">
        <f>'8月'!Z6</f>
        <v>23.902916590372723</v>
      </c>
      <c r="J8" s="27">
        <f>'9月'!Z6</f>
        <v>25.835833311080933</v>
      </c>
      <c r="K8" s="27">
        <f>'10月'!Z6</f>
        <v>21.00374984741211</v>
      </c>
      <c r="L8" s="27">
        <f>'11月'!Z6</f>
        <v>7.754916623234749</v>
      </c>
      <c r="M8" s="28">
        <f>'12月'!Z6</f>
        <v>9.677124957243601</v>
      </c>
      <c r="N8" s="7"/>
    </row>
    <row r="9" spans="1:14" ht="18" customHeight="1">
      <c r="A9" s="25">
        <v>5</v>
      </c>
      <c r="B9" s="26">
        <f>'1月'!Z7</f>
        <v>2.769791683803002</v>
      </c>
      <c r="C9" s="27">
        <f>'2月'!Z7</f>
        <v>6.244500021139781</v>
      </c>
      <c r="D9" s="27">
        <f>'3月'!Z7</f>
        <v>7.583791683117549</v>
      </c>
      <c r="E9" s="27">
        <f>'4月'!Z7</f>
        <v>9.895833233992258</v>
      </c>
      <c r="F9" s="27">
        <f>'5月'!Z7</f>
        <v>19.60125009218852</v>
      </c>
      <c r="G9" s="27">
        <f>'6月'!Z7</f>
        <v>19.420416831970215</v>
      </c>
      <c r="H9" s="27">
        <f>'7月'!Z7</f>
        <v>21.714583317438763</v>
      </c>
      <c r="I9" s="27">
        <f>'8月'!Z7</f>
        <v>25.983333190282185</v>
      </c>
      <c r="J9" s="27">
        <f>'9月'!Z7</f>
        <v>23.417916774749756</v>
      </c>
      <c r="K9" s="27">
        <f>'10月'!Z7</f>
        <v>20.09583330154419</v>
      </c>
      <c r="L9" s="27">
        <f>'11月'!Z7</f>
        <v>6.76337501903375</v>
      </c>
      <c r="M9" s="28">
        <f>'12月'!Z7</f>
        <v>11.035833338896433</v>
      </c>
      <c r="N9" s="7"/>
    </row>
    <row r="10" spans="1:14" ht="18" customHeight="1">
      <c r="A10" s="25">
        <v>6</v>
      </c>
      <c r="B10" s="26">
        <f>'1月'!Z8</f>
        <v>2.418458347519239</v>
      </c>
      <c r="C10" s="27">
        <f>'2月'!Z8</f>
        <v>7.1350416739781695</v>
      </c>
      <c r="D10" s="27">
        <f>'3月'!Z8</f>
        <v>7.520041644573212</v>
      </c>
      <c r="E10" s="27">
        <f>'4月'!Z8</f>
        <v>8.980291684468588</v>
      </c>
      <c r="F10" s="27">
        <f>'5月'!Z8</f>
        <v>14.861249923706055</v>
      </c>
      <c r="G10" s="27">
        <f>'6月'!Z8</f>
        <v>17.31458326180776</v>
      </c>
      <c r="H10" s="27">
        <f>'7月'!Z8</f>
        <v>24.071250120798748</v>
      </c>
      <c r="I10" s="27">
        <f>'8月'!Z8</f>
        <v>27.462499777475994</v>
      </c>
      <c r="J10" s="27">
        <f>'9月'!Z8</f>
        <v>21.638749917348225</v>
      </c>
      <c r="K10" s="27">
        <f>'10月'!Z8</f>
        <v>19.267916599909466</v>
      </c>
      <c r="L10" s="27">
        <f>'11月'!Z8</f>
        <v>7.234291652838389</v>
      </c>
      <c r="M10" s="28">
        <f>'12月'!Z8</f>
        <v>8.71783341964086</v>
      </c>
      <c r="N10" s="7"/>
    </row>
    <row r="11" spans="1:14" ht="18" customHeight="1">
      <c r="A11" s="25">
        <v>7</v>
      </c>
      <c r="B11" s="26">
        <f>'1月'!Z9</f>
        <v>3.632666654884815</v>
      </c>
      <c r="C11" s="27">
        <f>'2月'!Z9</f>
        <v>6.871125032504399</v>
      </c>
      <c r="D11" s="27">
        <f>'3月'!Z9</f>
        <v>7.585041642189026</v>
      </c>
      <c r="E11" s="27">
        <f>'4月'!Z9</f>
        <v>10.994166672229767</v>
      </c>
      <c r="F11" s="27">
        <f>'5月'!Z9</f>
        <v>14.502083341280619</v>
      </c>
      <c r="G11" s="27">
        <f>'6月'!Z9</f>
        <v>18.989583333333332</v>
      </c>
      <c r="H11" s="27">
        <f>'7月'!Z9</f>
        <v>27.56874990463257</v>
      </c>
      <c r="I11" s="27">
        <f>'8月'!Z9</f>
        <v>27.7524999777476</v>
      </c>
      <c r="J11" s="27">
        <f>'9月'!Z9</f>
        <v>22.073750019073486</v>
      </c>
      <c r="K11" s="27">
        <f>'10月'!Z9</f>
        <v>22.017083088556927</v>
      </c>
      <c r="L11" s="27">
        <f>'11月'!Z9</f>
        <v>7.915833353996277</v>
      </c>
      <c r="M11" s="28">
        <f>'12月'!Z9</f>
        <v>4.9039166669050855</v>
      </c>
      <c r="N11" s="7"/>
    </row>
    <row r="12" spans="1:14" ht="18" customHeight="1">
      <c r="A12" s="25">
        <v>8</v>
      </c>
      <c r="B12" s="26">
        <f>'1月'!Z10</f>
        <v>6.027708366513252</v>
      </c>
      <c r="C12" s="27">
        <f>'2月'!Z10</f>
        <v>6.471416642268498</v>
      </c>
      <c r="D12" s="27">
        <f>'3月'!Z10</f>
        <v>5.4996665852765245</v>
      </c>
      <c r="E12" s="27">
        <f>'4月'!Z10</f>
        <v>15.083333412806192</v>
      </c>
      <c r="F12" s="27">
        <f>'5月'!Z10</f>
        <v>13.484583298365274</v>
      </c>
      <c r="G12" s="27">
        <f>'6月'!Z10</f>
        <v>21.67916663487752</v>
      </c>
      <c r="H12" s="27">
        <f>'7月'!Z10</f>
        <v>25.09541670481364</v>
      </c>
      <c r="I12" s="27">
        <f>'8月'!Z10</f>
        <v>29.666249990463257</v>
      </c>
      <c r="J12" s="27">
        <f>'9月'!Z10</f>
        <v>22.02916677792867</v>
      </c>
      <c r="K12" s="27">
        <f>'10月'!Z10</f>
        <v>19.102499961853027</v>
      </c>
      <c r="L12" s="27">
        <f>'11月'!Z10</f>
        <v>9.829458345969519</v>
      </c>
      <c r="M12" s="28">
        <f>'12月'!Z10</f>
        <v>4.380458364884059</v>
      </c>
      <c r="N12" s="7"/>
    </row>
    <row r="13" spans="1:14" ht="18" customHeight="1">
      <c r="A13" s="25">
        <v>9</v>
      </c>
      <c r="B13" s="26">
        <f>'1月'!Z11</f>
        <v>3.8822082951664925</v>
      </c>
      <c r="C13" s="27">
        <f>'2月'!Z11</f>
        <v>4.789208362499873</v>
      </c>
      <c r="D13" s="27">
        <f>'3月'!Z11</f>
        <v>6.975458436956008</v>
      </c>
      <c r="E13" s="27">
        <f>'4月'!Z11</f>
        <v>11.401666601498922</v>
      </c>
      <c r="F13" s="27">
        <f>'5月'!Z11</f>
        <v>12.699583411216736</v>
      </c>
      <c r="G13" s="27">
        <f>'6月'!Z11</f>
        <v>23.28874985376994</v>
      </c>
      <c r="H13" s="27">
        <f>'7月'!Z11</f>
        <v>23.614583333333332</v>
      </c>
      <c r="I13" s="27">
        <f>'8月'!Z11</f>
        <v>29.62166651089986</v>
      </c>
      <c r="J13" s="27">
        <f>'9月'!Z11</f>
        <v>21.177500168482464</v>
      </c>
      <c r="K13" s="27">
        <f>'10月'!Z11</f>
        <v>16.96458335717519</v>
      </c>
      <c r="L13" s="27">
        <f>'11月'!Z11</f>
        <v>7.401958281795184</v>
      </c>
      <c r="M13" s="28">
        <f>'12月'!Z11</f>
        <v>1.3675416701783736</v>
      </c>
      <c r="N13" s="7"/>
    </row>
    <row r="14" spans="1:14" ht="18" customHeight="1">
      <c r="A14" s="29">
        <v>10</v>
      </c>
      <c r="B14" s="30">
        <f>'1月'!Z12</f>
        <v>5.120458442717791</v>
      </c>
      <c r="C14" s="31">
        <f>'2月'!Z12</f>
        <v>1.7034166604280472</v>
      </c>
      <c r="D14" s="31">
        <f>'3月'!Z12</f>
        <v>8.926416714986166</v>
      </c>
      <c r="E14" s="31">
        <f>'4月'!Z12</f>
        <v>10.051666696866354</v>
      </c>
      <c r="F14" s="31">
        <f>'5月'!Z12</f>
        <v>12.330833395322164</v>
      </c>
      <c r="G14" s="31">
        <f>'6月'!Z12</f>
        <v>21.235833406448364</v>
      </c>
      <c r="H14" s="31">
        <f>'7月'!Z12</f>
        <v>21.90833322207133</v>
      </c>
      <c r="I14" s="31">
        <f>'8月'!Z12</f>
        <v>29.984583377838135</v>
      </c>
      <c r="J14" s="31">
        <f>'9月'!Z12</f>
        <v>22.011666536331177</v>
      </c>
      <c r="K14" s="31">
        <f>'10月'!Z12</f>
        <v>16.857499877611797</v>
      </c>
      <c r="L14" s="31">
        <f>'11月'!Z12</f>
        <v>6.98229156434536</v>
      </c>
      <c r="M14" s="32">
        <f>'12月'!Z12</f>
        <v>3.204833338658015</v>
      </c>
      <c r="N14" s="7"/>
    </row>
    <row r="15" spans="1:14" ht="18" customHeight="1">
      <c r="A15" s="21">
        <v>11</v>
      </c>
      <c r="B15" s="22">
        <f>'1月'!Z13</f>
        <v>6.0649583625296755</v>
      </c>
      <c r="C15" s="23">
        <f>'2月'!Z13</f>
        <v>1.977958367516597</v>
      </c>
      <c r="D15" s="23">
        <f>'3月'!Z13</f>
        <v>9.033708274364471</v>
      </c>
      <c r="E15" s="23">
        <f>'4月'!Z13</f>
        <v>11.959583361943563</v>
      </c>
      <c r="F15" s="23">
        <f>'5月'!Z13</f>
        <v>13.385416666666666</v>
      </c>
      <c r="G15" s="23">
        <f>'6月'!Z13</f>
        <v>19.91374981403351</v>
      </c>
      <c r="H15" s="23">
        <f>'7月'!Z13</f>
        <v>26.353750069936115</v>
      </c>
      <c r="I15" s="23">
        <f>'8月'!Z13</f>
        <v>26.181666533152264</v>
      </c>
      <c r="J15" s="23">
        <f>'9月'!Z13</f>
        <v>24.445833285649616</v>
      </c>
      <c r="K15" s="23">
        <f>'10月'!Z13</f>
        <v>14.602083325386047</v>
      </c>
      <c r="L15" s="23">
        <f>'11月'!Z13</f>
        <v>9.704875012238821</v>
      </c>
      <c r="M15" s="24">
        <f>'12月'!Z13</f>
        <v>1.9220833647996187</v>
      </c>
      <c r="N15" s="7"/>
    </row>
    <row r="16" spans="1:14" ht="18" customHeight="1">
      <c r="A16" s="25">
        <v>12</v>
      </c>
      <c r="B16" s="26">
        <f>'1月'!Z14</f>
        <v>7.478708376487096</v>
      </c>
      <c r="C16" s="27">
        <f>'2月'!Z14</f>
        <v>2.1988333223077157</v>
      </c>
      <c r="D16" s="27">
        <f>'3月'!Z14</f>
        <v>9.229916711648306</v>
      </c>
      <c r="E16" s="27">
        <f>'4月'!Z14</f>
        <v>10.837916751702627</v>
      </c>
      <c r="F16" s="27">
        <f>'5月'!Z14</f>
        <v>12.324166655540466</v>
      </c>
      <c r="G16" s="27">
        <f>'6月'!Z14</f>
        <v>15.362916668256124</v>
      </c>
      <c r="H16" s="27">
        <f>'7月'!Z14</f>
        <v>23.509166558583576</v>
      </c>
      <c r="I16" s="27">
        <f>'8月'!Z14</f>
        <v>22.387083530426025</v>
      </c>
      <c r="J16" s="27">
        <f>'9月'!Z14</f>
        <v>24.950416723887127</v>
      </c>
      <c r="K16" s="27">
        <f>'10月'!Z14</f>
        <v>14.992499907811483</v>
      </c>
      <c r="L16" s="27">
        <f>'11月'!Z14</f>
        <v>11.91525004307429</v>
      </c>
      <c r="M16" s="28">
        <f>'12月'!Z14</f>
        <v>2.5795000133415065</v>
      </c>
      <c r="N16" s="7"/>
    </row>
    <row r="17" spans="1:14" ht="18" customHeight="1">
      <c r="A17" s="25">
        <v>13</v>
      </c>
      <c r="B17" s="26">
        <f>'1月'!Z15</f>
        <v>7.546125014623006</v>
      </c>
      <c r="C17" s="27">
        <f>'2月'!Z15</f>
        <v>1.9919583400090535</v>
      </c>
      <c r="D17" s="27">
        <f>'3月'!Z15</f>
        <v>8.377208332220713</v>
      </c>
      <c r="E17" s="27">
        <f>'4月'!Z15</f>
        <v>10.041624963283539</v>
      </c>
      <c r="F17" s="27">
        <f>'5月'!Z15</f>
        <v>12.019166628519693</v>
      </c>
      <c r="G17" s="27">
        <f>'6月'!Z15</f>
        <v>17.038750012715656</v>
      </c>
      <c r="H17" s="27">
        <f>'7月'!Z15</f>
        <v>26.106250047683716</v>
      </c>
      <c r="I17" s="27">
        <f>'8月'!Z15</f>
        <v>25.707083145777386</v>
      </c>
      <c r="J17" s="27">
        <f>'9月'!Z15</f>
        <v>20.565833409627277</v>
      </c>
      <c r="K17" s="27">
        <f>'10月'!Z15</f>
        <v>16.698333382606506</v>
      </c>
      <c r="L17" s="27">
        <f>'11月'!Z15</f>
        <v>9.564083417256674</v>
      </c>
      <c r="M17" s="28">
        <f>'12月'!Z15</f>
        <v>3.4522083341144025</v>
      </c>
      <c r="N17" s="7"/>
    </row>
    <row r="18" spans="1:14" ht="18" customHeight="1">
      <c r="A18" s="25">
        <v>14</v>
      </c>
      <c r="B18" s="26">
        <f>'1月'!Z16</f>
        <v>5.959333309282859</v>
      </c>
      <c r="C18" s="27">
        <f>'2月'!Z16</f>
        <v>2.5782916878039637</v>
      </c>
      <c r="D18" s="27">
        <f>'3月'!Z16</f>
        <v>11.11674997707208</v>
      </c>
      <c r="E18" s="27">
        <f>'4月'!Z16</f>
        <v>11.983916759490967</v>
      </c>
      <c r="F18" s="27">
        <f>'5月'!Z16</f>
        <v>15.260416746139526</v>
      </c>
      <c r="G18" s="27">
        <f>'6月'!Z16</f>
        <v>17.797916412353516</v>
      </c>
      <c r="H18" s="27">
        <f>'7月'!Z16</f>
        <v>28.044583320617676</v>
      </c>
      <c r="I18" s="27">
        <f>'8月'!Z16</f>
        <v>25.451666673024494</v>
      </c>
      <c r="J18" s="27">
        <f>'9月'!Z16</f>
        <v>17.66000008583069</v>
      </c>
      <c r="K18" s="27">
        <f>'10月'!Z16</f>
        <v>17.56708339850108</v>
      </c>
      <c r="L18" s="27">
        <f>'11月'!Z16</f>
        <v>7.49549999833107</v>
      </c>
      <c r="M18" s="28">
        <f>'12月'!Z16</f>
        <v>2.396291657195737</v>
      </c>
      <c r="N18" s="7"/>
    </row>
    <row r="19" spans="1:14" ht="18" customHeight="1">
      <c r="A19" s="25">
        <v>15</v>
      </c>
      <c r="B19" s="26">
        <f>'1月'!Z17</f>
        <v>9.288333316644033</v>
      </c>
      <c r="C19" s="27">
        <f>'2月'!Z17</f>
        <v>2.2470000411073365</v>
      </c>
      <c r="D19" s="27">
        <f>'3月'!Z17</f>
        <v>13.545416712760925</v>
      </c>
      <c r="E19" s="27">
        <f>'4月'!Z17</f>
        <v>16.956249872843426</v>
      </c>
      <c r="F19" s="27">
        <f>'5月'!Z17</f>
        <v>13.80708340803782</v>
      </c>
      <c r="G19" s="27">
        <f>'6月'!Z17</f>
        <v>17.91416660944621</v>
      </c>
      <c r="H19" s="27">
        <f>'7月'!Z17</f>
        <v>24.27583336830139</v>
      </c>
      <c r="I19" s="27">
        <f>'8月'!Z17</f>
        <v>24.69125000635783</v>
      </c>
      <c r="J19" s="27">
        <f>'9月'!Z17</f>
        <v>17.979583501815796</v>
      </c>
      <c r="K19" s="27">
        <f>'10月'!Z17</f>
        <v>20.454583406448364</v>
      </c>
      <c r="L19" s="27">
        <f>'11月'!Z17</f>
        <v>8.046458383401236</v>
      </c>
      <c r="M19" s="28">
        <f>'12月'!Z17</f>
        <v>2.8943333153923354</v>
      </c>
      <c r="N19" s="7"/>
    </row>
    <row r="20" spans="1:14" ht="18" customHeight="1">
      <c r="A20" s="25">
        <v>16</v>
      </c>
      <c r="B20" s="26">
        <f>'1月'!Z18</f>
        <v>8.585458417733511</v>
      </c>
      <c r="C20" s="27">
        <f>'2月'!Z18</f>
        <v>4.6831666094561415</v>
      </c>
      <c r="D20" s="27">
        <f>'3月'!Z18</f>
        <v>10.012083351612091</v>
      </c>
      <c r="E20" s="27">
        <f>'4月'!Z18</f>
        <v>20.388749996821087</v>
      </c>
      <c r="F20" s="27">
        <f>'5月'!Z18</f>
        <v>12.205416798591614</v>
      </c>
      <c r="G20" s="27">
        <f>'6月'!Z18</f>
        <v>19.019166628519695</v>
      </c>
      <c r="H20" s="27">
        <f>'7月'!Z18</f>
        <v>23.916666587193806</v>
      </c>
      <c r="I20" s="27">
        <f>'8月'!Z18</f>
        <v>22.142083247502644</v>
      </c>
      <c r="J20" s="27">
        <f>'9月'!Z18</f>
        <v>18.447916507720947</v>
      </c>
      <c r="K20" s="27">
        <f>'10月'!Z18</f>
        <v>18.74916672706604</v>
      </c>
      <c r="L20" s="27">
        <f>'11月'!Z18</f>
        <v>7.462375044822693</v>
      </c>
      <c r="M20" s="28">
        <f>'12月'!Z18</f>
        <v>6.07770833807687</v>
      </c>
      <c r="N20" s="7"/>
    </row>
    <row r="21" spans="1:14" ht="18" customHeight="1">
      <c r="A21" s="25">
        <v>17</v>
      </c>
      <c r="B21" s="26">
        <f>'1月'!Z19</f>
        <v>5.206583340962728</v>
      </c>
      <c r="C21" s="27">
        <f>'2月'!Z19</f>
        <v>7.251791596412659</v>
      </c>
      <c r="D21" s="27">
        <f>'3月'!Z19</f>
        <v>12.355541666348776</v>
      </c>
      <c r="E21" s="27">
        <f>'4月'!Z19</f>
        <v>19.607083400090534</v>
      </c>
      <c r="F21" s="27">
        <f>'5月'!Z19</f>
        <v>12.137083252271017</v>
      </c>
      <c r="G21" s="27">
        <f>'6月'!Z19</f>
        <v>19.15791662534078</v>
      </c>
      <c r="H21" s="27">
        <f>'7月'!Z19</f>
        <v>25.168749888737995</v>
      </c>
      <c r="I21" s="27">
        <f>'8月'!Z19</f>
        <v>22.19374990463257</v>
      </c>
      <c r="J21" s="27">
        <f>'9月'!Z19</f>
        <v>18.817500114440918</v>
      </c>
      <c r="K21" s="27">
        <f>'10月'!Z19</f>
        <v>16.52875006198883</v>
      </c>
      <c r="L21" s="27">
        <f>'11月'!Z19</f>
        <v>8.770291646321615</v>
      </c>
      <c r="M21" s="28">
        <f>'12月'!Z19</f>
        <v>8.118666599194208</v>
      </c>
      <c r="N21" s="7"/>
    </row>
    <row r="22" spans="1:14" ht="18" customHeight="1">
      <c r="A22" s="25">
        <v>18</v>
      </c>
      <c r="B22" s="26">
        <f>'1月'!Z20</f>
        <v>4.6975416432445245</v>
      </c>
      <c r="C22" s="27">
        <f>'2月'!Z20</f>
        <v>5.400500035844743</v>
      </c>
      <c r="D22" s="27">
        <f>'3月'!Z20</f>
        <v>10.232374946276346</v>
      </c>
      <c r="E22" s="27">
        <f>'4月'!Z20</f>
        <v>13.865416765213013</v>
      </c>
      <c r="F22" s="27">
        <f>'5月'!Z20</f>
        <v>13.93999993801117</v>
      </c>
      <c r="G22" s="27">
        <f>'6月'!Z20</f>
        <v>17.549583196640015</v>
      </c>
      <c r="H22" s="27">
        <f>'7月'!Z20</f>
        <v>25.232083320617676</v>
      </c>
      <c r="I22" s="27">
        <f>'8月'!Z20</f>
        <v>22.333749930063885</v>
      </c>
      <c r="J22" s="27">
        <f>'9月'!Z20</f>
        <v>20.59125018119812</v>
      </c>
      <c r="K22" s="27">
        <f>'10月'!Z20</f>
        <v>16.90041669209798</v>
      </c>
      <c r="L22" s="27">
        <f>'11月'!Z20</f>
        <v>12.072083493073782</v>
      </c>
      <c r="M22" s="28">
        <f>'12月'!Z20</f>
        <v>4.935458357135455</v>
      </c>
      <c r="N22" s="7"/>
    </row>
    <row r="23" spans="1:14" ht="18" customHeight="1">
      <c r="A23" s="25">
        <v>19</v>
      </c>
      <c r="B23" s="26">
        <f>'1月'!Z21</f>
        <v>4.650833323597908</v>
      </c>
      <c r="C23" s="27">
        <f>'2月'!Z21</f>
        <v>3.8205000994106135</v>
      </c>
      <c r="D23" s="27">
        <f>'3月'!Z21</f>
        <v>9.101874947547913</v>
      </c>
      <c r="E23" s="27">
        <f>'4月'!Z21</f>
        <v>13.082916696866354</v>
      </c>
      <c r="F23" s="27">
        <f>'5月'!Z21</f>
        <v>16.429583231608074</v>
      </c>
      <c r="G23" s="27">
        <f>'6月'!Z21</f>
        <v>20.388333241144817</v>
      </c>
      <c r="H23" s="27">
        <f>'7月'!Z21</f>
        <v>27.299999952316284</v>
      </c>
      <c r="I23" s="27">
        <f>'8月'!Z21</f>
        <v>24.00416660308838</v>
      </c>
      <c r="J23" s="27">
        <f>'9月'!Z21</f>
        <v>18.90666651725769</v>
      </c>
      <c r="K23" s="27">
        <f>'10月'!Z21</f>
        <v>17.521249850591023</v>
      </c>
      <c r="L23" s="27">
        <f>'11月'!Z21</f>
        <v>9.199624955654144</v>
      </c>
      <c r="M23" s="28">
        <f>'12月'!Z21</f>
        <v>7.148374944925308</v>
      </c>
      <c r="N23" s="7"/>
    </row>
    <row r="24" spans="1:14" ht="18" customHeight="1">
      <c r="A24" s="29">
        <v>20</v>
      </c>
      <c r="B24" s="30">
        <f>'1月'!Z22</f>
        <v>5.478833347558975</v>
      </c>
      <c r="C24" s="31">
        <f>'2月'!Z22</f>
        <v>6.186291668253641</v>
      </c>
      <c r="D24" s="31">
        <f>'3月'!Z22</f>
        <v>10.157499969005585</v>
      </c>
      <c r="E24" s="31">
        <f>'4月'!Z22</f>
        <v>14.367916703224182</v>
      </c>
      <c r="F24" s="31">
        <f>'5月'!Z22</f>
        <v>12.234583338101706</v>
      </c>
      <c r="G24" s="31">
        <f>'6月'!Z22</f>
        <v>20.069166739781696</v>
      </c>
      <c r="H24" s="31">
        <f>'7月'!Z22</f>
        <v>27.502916653951008</v>
      </c>
      <c r="I24" s="31">
        <f>'8月'!Z22</f>
        <v>25.69624988238017</v>
      </c>
      <c r="J24" s="31">
        <f>'9月'!Z22</f>
        <v>18.368749976158142</v>
      </c>
      <c r="K24" s="31">
        <f>'10月'!Z22</f>
        <v>16.176666498184204</v>
      </c>
      <c r="L24" s="31">
        <f>'11月'!Z22</f>
        <v>9.957916696866354</v>
      </c>
      <c r="M24" s="32">
        <f>'12月'!Z22</f>
        <v>5.759500041604042</v>
      </c>
      <c r="N24" s="7"/>
    </row>
    <row r="25" spans="1:14" ht="18" customHeight="1">
      <c r="A25" s="21">
        <v>21</v>
      </c>
      <c r="B25" s="22">
        <f>'1月'!Z23</f>
        <v>11.665333290894827</v>
      </c>
      <c r="C25" s="23">
        <f>'2月'!Z23</f>
        <v>7.836708307266235</v>
      </c>
      <c r="D25" s="23">
        <f>'3月'!Z23</f>
        <v>12.872500032186508</v>
      </c>
      <c r="E25" s="23">
        <f>'4月'!Z23</f>
        <v>14.488333264986673</v>
      </c>
      <c r="F25" s="23">
        <f>'5月'!Z23</f>
        <v>16.21999990940094</v>
      </c>
      <c r="G25" s="23">
        <f>'6月'!Z23</f>
        <v>19.1775000890096</v>
      </c>
      <c r="H25" s="23">
        <f>'7月'!Z23</f>
        <v>26.452499866485596</v>
      </c>
      <c r="I25" s="23">
        <f>'8月'!Z23</f>
        <v>22.757916529973347</v>
      </c>
      <c r="J25" s="23">
        <f>'9月'!Z23</f>
        <v>19.122083226839703</v>
      </c>
      <c r="K25" s="23">
        <f>'10月'!Z23</f>
        <v>14.857083320617676</v>
      </c>
      <c r="L25" s="23">
        <f>'11月'!Z23</f>
        <v>9.21512504418691</v>
      </c>
      <c r="M25" s="24">
        <f>'12月'!Z23</f>
        <v>4.271458315352599</v>
      </c>
      <c r="N25" s="7"/>
    </row>
    <row r="26" spans="1:14" ht="18" customHeight="1">
      <c r="A26" s="25">
        <v>22</v>
      </c>
      <c r="B26" s="26">
        <f>'1月'!Z24</f>
        <v>7.607708389560382</v>
      </c>
      <c r="C26" s="27">
        <f>'2月'!Z24</f>
        <v>9.974291682243347</v>
      </c>
      <c r="D26" s="27">
        <f>'3月'!Z24</f>
        <v>11.540000001589457</v>
      </c>
      <c r="E26" s="27">
        <f>'4月'!Z24</f>
        <v>14.832916657129923</v>
      </c>
      <c r="F26" s="27">
        <f>'5月'!Z24</f>
        <v>15.944999853769938</v>
      </c>
      <c r="G26" s="27">
        <f>'6月'!Z24</f>
        <v>15.388333201408386</v>
      </c>
      <c r="H26" s="27">
        <f>'7月'!Z24</f>
        <v>27.46875015894572</v>
      </c>
      <c r="I26" s="27">
        <f>'8月'!Z24</f>
        <v>21.62124999364217</v>
      </c>
      <c r="J26" s="27">
        <f>'9月'!Z24</f>
        <v>18.853333393732708</v>
      </c>
      <c r="K26" s="27">
        <f>'10月'!Z24</f>
        <v>15.241250117619833</v>
      </c>
      <c r="L26" s="27">
        <f>'11月'!Z24</f>
        <v>6.469500044981639</v>
      </c>
      <c r="M26" s="28">
        <f>'12月'!Z24</f>
        <v>5.820666650931041</v>
      </c>
      <c r="N26" s="7"/>
    </row>
    <row r="27" spans="1:14" ht="18" customHeight="1">
      <c r="A27" s="25">
        <v>23</v>
      </c>
      <c r="B27" s="26">
        <f>'1月'!Z25</f>
        <v>4.127458319378396</v>
      </c>
      <c r="C27" s="27">
        <f>'2月'!Z25</f>
        <v>8.156166632970175</v>
      </c>
      <c r="D27" s="27">
        <f>'3月'!Z25</f>
        <v>6.317124992609024</v>
      </c>
      <c r="E27" s="27">
        <f>'4月'!Z25</f>
        <v>13.986250003178915</v>
      </c>
      <c r="F27" s="27">
        <f>'5月'!Z25</f>
        <v>17.456666747728985</v>
      </c>
      <c r="G27" s="27">
        <f>'6月'!Z25</f>
        <v>14.805416703224182</v>
      </c>
      <c r="H27" s="27">
        <f>'7月'!Z25</f>
        <v>24.913333257039387</v>
      </c>
      <c r="I27" s="27">
        <f>'8月'!Z25</f>
        <v>21.06875006357829</v>
      </c>
      <c r="J27" s="27">
        <f>'9月'!Z25</f>
        <v>18.099583387374878</v>
      </c>
      <c r="K27" s="27">
        <f>'10月'!Z25</f>
        <v>14.557500084241232</v>
      </c>
      <c r="L27" s="27">
        <f>'11月'!Z25</f>
        <v>8.219041585922241</v>
      </c>
      <c r="M27" s="28">
        <f>'12月'!Z25</f>
        <v>4.836291640996933</v>
      </c>
      <c r="N27" s="7"/>
    </row>
    <row r="28" spans="1:14" ht="18" customHeight="1">
      <c r="A28" s="25">
        <v>24</v>
      </c>
      <c r="B28" s="26">
        <f>'1月'!Z26</f>
        <v>3.8401250079429397</v>
      </c>
      <c r="C28" s="27">
        <f>'2月'!Z26</f>
        <v>6.358249992132187</v>
      </c>
      <c r="D28" s="27">
        <f>'3月'!Z26</f>
        <v>6.1265416865547495</v>
      </c>
      <c r="E28" s="27">
        <f>'4月'!Z26</f>
        <v>14.725833257039389</v>
      </c>
      <c r="F28" s="27">
        <f>'5月'!Z26</f>
        <v>17.676666537920635</v>
      </c>
      <c r="G28" s="27">
        <f>'6月'!Z26</f>
        <v>17.27666664123535</v>
      </c>
      <c r="H28" s="27">
        <f>'7月'!Z26</f>
        <v>21.506666660308838</v>
      </c>
      <c r="I28" s="27">
        <f>'8月'!Z26</f>
        <v>22.861249923706055</v>
      </c>
      <c r="J28" s="27">
        <f>'9月'!Z26</f>
        <v>17.536666591962177</v>
      </c>
      <c r="K28" s="27">
        <f>'10月'!Z26</f>
        <v>13.393333355585733</v>
      </c>
      <c r="L28" s="27">
        <f>'11月'!Z26</f>
        <v>10.664583365122477</v>
      </c>
      <c r="M28" s="28">
        <f>'12月'!Z26</f>
        <v>4.535291661818822</v>
      </c>
      <c r="N28" s="7"/>
    </row>
    <row r="29" spans="1:14" ht="18" customHeight="1">
      <c r="A29" s="25">
        <v>25</v>
      </c>
      <c r="B29" s="26">
        <f>'1月'!Z27</f>
        <v>3.314708357055982</v>
      </c>
      <c r="C29" s="27">
        <f>'2月'!Z27</f>
        <v>4.628083318471909</v>
      </c>
      <c r="D29" s="27">
        <f>'3月'!Z27</f>
        <v>6.269416652619839</v>
      </c>
      <c r="E29" s="27">
        <f>'4月'!Z27</f>
        <v>14.662916620572409</v>
      </c>
      <c r="F29" s="27">
        <f>'5月'!Z27</f>
        <v>18.325416644414265</v>
      </c>
      <c r="G29" s="27">
        <f>'6月'!Z27</f>
        <v>15.21583334604899</v>
      </c>
      <c r="H29" s="27">
        <f>'7月'!Z27</f>
        <v>23.59500018755595</v>
      </c>
      <c r="I29" s="27">
        <f>'8月'!Z27</f>
        <v>24.47166681289673</v>
      </c>
      <c r="J29" s="27">
        <f>'9月'!Z27</f>
        <v>17.646666487058003</v>
      </c>
      <c r="K29" s="27">
        <f>'10月'!Z27</f>
        <v>14.745833237965902</v>
      </c>
      <c r="L29" s="27">
        <f>'11月'!Z27</f>
        <v>11.568750023841858</v>
      </c>
      <c r="M29" s="28">
        <f>'12月'!Z27</f>
        <v>5.241000001629193</v>
      </c>
      <c r="N29" s="7"/>
    </row>
    <row r="30" spans="1:14" ht="18" customHeight="1">
      <c r="A30" s="25">
        <v>26</v>
      </c>
      <c r="B30" s="26">
        <f>'1月'!Z28</f>
        <v>3.930999973167976</v>
      </c>
      <c r="C30" s="27">
        <f>'2月'!Z28</f>
        <v>7.838749994834264</v>
      </c>
      <c r="D30" s="27">
        <f>'3月'!Z28</f>
        <v>8.560999929904938</v>
      </c>
      <c r="E30" s="27">
        <f>'4月'!Z28</f>
        <v>10.513333280881247</v>
      </c>
      <c r="F30" s="27">
        <f>'5月'!Z28</f>
        <v>17.017083446184795</v>
      </c>
      <c r="G30" s="27">
        <f>'6月'!Z28</f>
        <v>15.03291658560435</v>
      </c>
      <c r="H30" s="27">
        <f>'7月'!Z28</f>
        <v>26.610000133514404</v>
      </c>
      <c r="I30" s="27">
        <f>'8月'!Z28</f>
        <v>23.3962500890096</v>
      </c>
      <c r="J30" s="27">
        <f>'9月'!Z28</f>
        <v>18.153333226839703</v>
      </c>
      <c r="K30" s="27">
        <f>'10月'!Z28</f>
        <v>13.576250116030375</v>
      </c>
      <c r="L30" s="27">
        <f>'11月'!Z28</f>
        <v>10.129500051339468</v>
      </c>
      <c r="M30" s="28">
        <f>'12月'!Z28</f>
        <v>3.219916662822167</v>
      </c>
      <c r="N30" s="7"/>
    </row>
    <row r="31" spans="1:14" ht="18" customHeight="1">
      <c r="A31" s="25">
        <v>27</v>
      </c>
      <c r="B31" s="26">
        <f>'1月'!Z29</f>
        <v>8.611416697502136</v>
      </c>
      <c r="C31" s="27">
        <f>'2月'!Z29</f>
        <v>8.435708363850912</v>
      </c>
      <c r="D31" s="27">
        <f>'3月'!Z29</f>
        <v>8.723708311716715</v>
      </c>
      <c r="E31" s="27">
        <f>'4月'!Z29</f>
        <v>10.029708286126455</v>
      </c>
      <c r="F31" s="27">
        <f>'5月'!Z29</f>
        <v>16.384583195050556</v>
      </c>
      <c r="G31" s="27">
        <f>'6月'!Z29</f>
        <v>15.789999882380167</v>
      </c>
      <c r="H31" s="27">
        <f>'7月'!Z29</f>
        <v>25.817916711171467</v>
      </c>
      <c r="I31" s="27">
        <f>'8月'!Z29</f>
        <v>24.642083406448364</v>
      </c>
      <c r="J31" s="27">
        <f>'9月'!Z29</f>
        <v>17.800000111262005</v>
      </c>
      <c r="K31" s="27">
        <f>'10月'!Z29</f>
        <v>14.02958337465922</v>
      </c>
      <c r="L31" s="27">
        <f>'11月'!Z29</f>
        <v>6.618708327412605</v>
      </c>
      <c r="M31" s="28">
        <f>'12月'!Z29</f>
        <v>0.975374996351699</v>
      </c>
      <c r="N31" s="7"/>
    </row>
    <row r="32" spans="1:14" ht="18" customHeight="1">
      <c r="A32" s="25">
        <v>28</v>
      </c>
      <c r="B32" s="26">
        <f>'1月'!Z30</f>
        <v>5.689583321412404</v>
      </c>
      <c r="C32" s="27">
        <f>'2月'!Z30</f>
        <v>9.14041664203008</v>
      </c>
      <c r="D32" s="27">
        <f>'3月'!Z30</f>
        <v>7.4236249923706055</v>
      </c>
      <c r="E32" s="27">
        <f>'4月'!Z30</f>
        <v>10.014249960581461</v>
      </c>
      <c r="F32" s="27">
        <f>'5月'!Z30</f>
        <v>15.403750022252401</v>
      </c>
      <c r="G32" s="27">
        <f>'6月'!Z30</f>
        <v>17.520833333333332</v>
      </c>
      <c r="H32" s="27">
        <f>'7月'!Z30</f>
        <v>22.18583329518636</v>
      </c>
      <c r="I32" s="27">
        <f>'8月'!Z30</f>
        <v>26.300416787465412</v>
      </c>
      <c r="J32" s="27">
        <f>'9月'!Z30</f>
        <v>19.21791664759318</v>
      </c>
      <c r="K32" s="27">
        <f>'10月'!Z30</f>
        <v>12.104833424091339</v>
      </c>
      <c r="L32" s="27">
        <f>'11月'!Z30</f>
        <v>6.866958359877269</v>
      </c>
      <c r="M32" s="28">
        <f>'12月'!Z30</f>
        <v>0.46408332015077275</v>
      </c>
      <c r="N32" s="7"/>
    </row>
    <row r="33" spans="1:14" ht="18" customHeight="1">
      <c r="A33" s="25">
        <v>29</v>
      </c>
      <c r="B33" s="26">
        <f>'1月'!Z31</f>
        <v>3.4193750079721212</v>
      </c>
      <c r="C33" s="27"/>
      <c r="D33" s="27">
        <f>'3月'!Z31</f>
        <v>11.832083225250244</v>
      </c>
      <c r="E33" s="27">
        <f>'4月'!Z31</f>
        <v>12.261000037193298</v>
      </c>
      <c r="F33" s="27">
        <f>'5月'!Z31</f>
        <v>17.652083436648052</v>
      </c>
      <c r="G33" s="27">
        <f>'6月'!Z31</f>
        <v>18.632083137830097</v>
      </c>
      <c r="H33" s="27">
        <f>'7月'!Z31</f>
        <v>24.09416659673055</v>
      </c>
      <c r="I33" s="27">
        <f>'8月'!Z31</f>
        <v>26.697916746139526</v>
      </c>
      <c r="J33" s="27">
        <f>'9月'!Z31</f>
        <v>21.288750171661377</v>
      </c>
      <c r="K33" s="27">
        <f>'10月'!Z31</f>
        <v>9.35687498251597</v>
      </c>
      <c r="L33" s="27">
        <f>'11月'!Z31</f>
        <v>6.463583320379257</v>
      </c>
      <c r="M33" s="28">
        <f>'12月'!Z31</f>
        <v>2.64349997183308</v>
      </c>
      <c r="N33" s="7"/>
    </row>
    <row r="34" spans="1:14" ht="18" customHeight="1">
      <c r="A34" s="25">
        <v>30</v>
      </c>
      <c r="B34" s="26">
        <f>'1月'!Z32</f>
        <v>3.0724166333675385</v>
      </c>
      <c r="C34" s="27"/>
      <c r="D34" s="27">
        <f>'3月'!Z32</f>
        <v>14.464583396911621</v>
      </c>
      <c r="E34" s="27">
        <f>'4月'!Z32</f>
        <v>15.415416836738586</v>
      </c>
      <c r="F34" s="27">
        <f>'5月'!Z32</f>
        <v>19.31333339214325</v>
      </c>
      <c r="G34" s="27">
        <f>'6月'!Z32</f>
        <v>19.59500002861023</v>
      </c>
      <c r="H34" s="27">
        <f>'7月'!Z32</f>
        <v>25.87791681289673</v>
      </c>
      <c r="I34" s="27">
        <f>'8月'!Z32</f>
        <v>26.8445831934611</v>
      </c>
      <c r="J34" s="27">
        <f>'9月'!Z32</f>
        <v>19.888333320617676</v>
      </c>
      <c r="K34" s="27">
        <f>'10月'!Z32</f>
        <v>10.218541661898294</v>
      </c>
      <c r="L34" s="27">
        <f>'11月'!Z32</f>
        <v>8.29104166229566</v>
      </c>
      <c r="M34" s="28">
        <f>'12月'!Z32</f>
        <v>2.0126249864697456</v>
      </c>
      <c r="N34" s="7"/>
    </row>
    <row r="35" spans="1:14" ht="18" customHeight="1">
      <c r="A35" s="33">
        <v>31</v>
      </c>
      <c r="B35" s="34">
        <f>'1月'!Z33</f>
        <v>3.5095416717231274</v>
      </c>
      <c r="C35" s="35"/>
      <c r="D35" s="35">
        <f>'3月'!Z33</f>
        <v>11.13874993721644</v>
      </c>
      <c r="E35" s="35"/>
      <c r="F35" s="35">
        <f>'5月'!Z33</f>
        <v>21.15125012397766</v>
      </c>
      <c r="G35" s="35"/>
      <c r="H35" s="35">
        <f>'7月'!Z33</f>
        <v>26.925000111262005</v>
      </c>
      <c r="I35" s="35">
        <f>'8月'!Z33</f>
        <v>25.449583450953167</v>
      </c>
      <c r="J35" s="35"/>
      <c r="K35" s="35">
        <f>'10月'!Z33</f>
        <v>10.951249996821085</v>
      </c>
      <c r="L35" s="35"/>
      <c r="M35" s="36">
        <f>'12月'!Z33</f>
        <v>4.3035833314061165</v>
      </c>
      <c r="N35" s="7"/>
    </row>
    <row r="36" spans="1:14" ht="18" customHeight="1">
      <c r="A36" s="178" t="s">
        <v>67</v>
      </c>
      <c r="B36" s="179">
        <f>AVERAGEA(B5:B35)</f>
        <v>5.074010760225456</v>
      </c>
      <c r="C36" s="180">
        <f aca="true" t="shared" si="0" ref="C36:M36">AVERAGEA(C5:C35)</f>
        <v>5.4758764922763</v>
      </c>
      <c r="D36" s="180">
        <f t="shared" si="0"/>
        <v>9.091405905622949</v>
      </c>
      <c r="E36" s="180">
        <f t="shared" si="0"/>
        <v>13.08763333890173</v>
      </c>
      <c r="F36" s="180">
        <f t="shared" si="0"/>
        <v>15.398884414344707</v>
      </c>
      <c r="G36" s="180">
        <f t="shared" si="0"/>
        <v>18.475222192870252</v>
      </c>
      <c r="H36" s="180">
        <f t="shared" si="0"/>
        <v>24.365510758533272</v>
      </c>
      <c r="I36" s="180">
        <f t="shared" si="0"/>
        <v>25.09314513206482</v>
      </c>
      <c r="J36" s="180">
        <f t="shared" si="0"/>
        <v>20.86359722746743</v>
      </c>
      <c r="K36" s="180">
        <f t="shared" si="0"/>
        <v>16.51496773317296</v>
      </c>
      <c r="L36" s="180">
        <f t="shared" si="0"/>
        <v>8.778193068669903</v>
      </c>
      <c r="M36" s="181">
        <f t="shared" si="0"/>
        <v>4.912770161249986</v>
      </c>
      <c r="N36" s="7"/>
    </row>
    <row r="37" spans="1:14" ht="18" customHeight="1">
      <c r="A37" s="37" t="s">
        <v>510</v>
      </c>
      <c r="B37" s="38">
        <f>AVERAGEA(B5:B14)</f>
        <v>3.354895844434698</v>
      </c>
      <c r="C37" s="39">
        <f aca="true" t="shared" si="1" ref="C37:M37">AVERAGEA(C5:C14)</f>
        <v>5.261987508181483</v>
      </c>
      <c r="D37" s="39">
        <f t="shared" si="1"/>
        <v>7.340187502652405</v>
      </c>
      <c r="E37" s="39">
        <f t="shared" si="1"/>
        <v>11.86076666911443</v>
      </c>
      <c r="F37" s="39">
        <f t="shared" si="1"/>
        <v>15.107666687170667</v>
      </c>
      <c r="G37" s="39">
        <f t="shared" si="1"/>
        <v>20.161041688919067</v>
      </c>
      <c r="H37" s="39">
        <f t="shared" si="1"/>
        <v>22.24737499554952</v>
      </c>
      <c r="I37" s="39">
        <f t="shared" si="1"/>
        <v>27.098708264032997</v>
      </c>
      <c r="J37" s="39">
        <f t="shared" si="1"/>
        <v>23.75674999554952</v>
      </c>
      <c r="K37" s="39">
        <f t="shared" si="1"/>
        <v>19.874083280563354</v>
      </c>
      <c r="L37" s="39">
        <f t="shared" si="1"/>
        <v>8.4650541583697</v>
      </c>
      <c r="M37" s="40">
        <f t="shared" si="1"/>
        <v>6.868795849320788</v>
      </c>
      <c r="N37" s="7"/>
    </row>
    <row r="38" spans="1:14" ht="18" customHeight="1">
      <c r="A38" s="41" t="s">
        <v>511</v>
      </c>
      <c r="B38" s="42">
        <f>AVERAGEA(B15:B24)</f>
        <v>6.495670845266432</v>
      </c>
      <c r="C38" s="43">
        <f aca="true" t="shared" si="2" ref="C38:M38">AVERAGEA(C15:C24)</f>
        <v>3.8336291768122464</v>
      </c>
      <c r="D38" s="43">
        <f t="shared" si="2"/>
        <v>10.316237488885722</v>
      </c>
      <c r="E38" s="43">
        <f t="shared" si="2"/>
        <v>14.30913752714793</v>
      </c>
      <c r="F38" s="43">
        <f t="shared" si="2"/>
        <v>13.374291666348777</v>
      </c>
      <c r="G38" s="43">
        <f t="shared" si="2"/>
        <v>18.4211665948232</v>
      </c>
      <c r="H38" s="43">
        <f t="shared" si="2"/>
        <v>25.740999976793926</v>
      </c>
      <c r="I38" s="43">
        <f t="shared" si="2"/>
        <v>24.078874945640564</v>
      </c>
      <c r="J38" s="43">
        <f t="shared" si="2"/>
        <v>20.07337503035863</v>
      </c>
      <c r="K38" s="43">
        <f t="shared" si="2"/>
        <v>17.01908332506816</v>
      </c>
      <c r="L38" s="43">
        <f t="shared" si="2"/>
        <v>9.418845869104068</v>
      </c>
      <c r="M38" s="44">
        <f t="shared" si="2"/>
        <v>4.528412496577948</v>
      </c>
      <c r="N38" s="7"/>
    </row>
    <row r="39" spans="1:14" ht="18" customHeight="1">
      <c r="A39" s="45" t="s">
        <v>512</v>
      </c>
      <c r="B39" s="46">
        <f>AVERAGEA(B25:B35)</f>
        <v>5.344424242725257</v>
      </c>
      <c r="C39" s="47">
        <f aca="true" t="shared" si="3" ref="C39:M39">AVERAGEA(C25:C35)</f>
        <v>7.79604686672489</v>
      </c>
      <c r="D39" s="47">
        <f t="shared" si="3"/>
        <v>9.569939378084557</v>
      </c>
      <c r="E39" s="47">
        <f t="shared" si="3"/>
        <v>13.092995820442834</v>
      </c>
      <c r="F39" s="47">
        <f t="shared" si="3"/>
        <v>17.504166664499223</v>
      </c>
      <c r="G39" s="47">
        <f t="shared" si="3"/>
        <v>16.843458294868473</v>
      </c>
      <c r="H39" s="47">
        <f t="shared" si="3"/>
        <v>25.040643981008824</v>
      </c>
      <c r="I39" s="47">
        <f t="shared" si="3"/>
        <v>24.191969727024887</v>
      </c>
      <c r="J39" s="47">
        <f t="shared" si="3"/>
        <v>18.76066665649414</v>
      </c>
      <c r="K39" s="47">
        <f t="shared" si="3"/>
        <v>13.002939424731515</v>
      </c>
      <c r="L39" s="47">
        <f t="shared" si="3"/>
        <v>8.450679178535939</v>
      </c>
      <c r="M39" s="48">
        <f t="shared" si="3"/>
        <v>3.483981049069288</v>
      </c>
      <c r="N39" s="7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53" customWidth="1"/>
    <col min="2" max="13" width="7.25390625" style="53" customWidth="1"/>
    <col min="14" max="16384" width="6.75390625" style="53" customWidth="1"/>
  </cols>
  <sheetData>
    <row r="1" spans="1:14" ht="24.75" customHeight="1">
      <c r="A1" s="49" t="s">
        <v>513</v>
      </c>
      <c r="B1" s="50"/>
      <c r="C1" s="50"/>
      <c r="D1" s="50"/>
      <c r="E1" s="50"/>
      <c r="F1" s="50"/>
      <c r="G1" s="51"/>
      <c r="H1" s="51"/>
      <c r="I1" s="174">
        <f>'1月'!Z1</f>
        <v>2002</v>
      </c>
      <c r="J1" s="173" t="s">
        <v>2</v>
      </c>
      <c r="K1" s="172" t="str">
        <f>("（平成"&amp;TEXT((I1-1988),"0")&amp;"年）")</f>
        <v>（平成14年）</v>
      </c>
      <c r="L1" s="51"/>
      <c r="M1" s="51"/>
      <c r="N1" s="52"/>
    </row>
    <row r="2" spans="1:14" ht="16.5" customHeight="1">
      <c r="A2" s="54" t="s">
        <v>3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2"/>
    </row>
    <row r="3" spans="1:14" ht="16.5" customHeight="1">
      <c r="A3" s="58"/>
      <c r="B3" s="59" t="s">
        <v>497</v>
      </c>
      <c r="C3" s="60" t="s">
        <v>498</v>
      </c>
      <c r="D3" s="60" t="s">
        <v>499</v>
      </c>
      <c r="E3" s="60" t="s">
        <v>500</v>
      </c>
      <c r="F3" s="60" t="s">
        <v>501</v>
      </c>
      <c r="G3" s="60" t="s">
        <v>502</v>
      </c>
      <c r="H3" s="60" t="s">
        <v>503</v>
      </c>
      <c r="I3" s="60" t="s">
        <v>504</v>
      </c>
      <c r="J3" s="60" t="s">
        <v>505</v>
      </c>
      <c r="K3" s="60" t="s">
        <v>506</v>
      </c>
      <c r="L3" s="60" t="s">
        <v>507</v>
      </c>
      <c r="M3" s="61" t="s">
        <v>508</v>
      </c>
      <c r="N3" s="52"/>
    </row>
    <row r="4" spans="1:14" ht="16.5" customHeight="1">
      <c r="A4" s="62" t="s">
        <v>509</v>
      </c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52"/>
    </row>
    <row r="5" spans="1:14" ht="16.5" customHeight="1">
      <c r="A5" s="66">
        <v>1</v>
      </c>
      <c r="B5" s="67">
        <f>'1月'!AA3</f>
        <v>10.109999656677246</v>
      </c>
      <c r="C5" s="68">
        <f>'2月'!AA3</f>
        <v>9.329999923706055</v>
      </c>
      <c r="D5" s="68">
        <f>'3月'!AA3</f>
        <v>12.0600004196167</v>
      </c>
      <c r="E5" s="68">
        <f>'4月'!AA3</f>
        <v>17.5</v>
      </c>
      <c r="F5" s="68">
        <f>'5月'!AA3</f>
        <v>17.979999542236328</v>
      </c>
      <c r="G5" s="68">
        <f>'6月'!AA3</f>
        <v>26.239999771118164</v>
      </c>
      <c r="H5" s="68">
        <f>'7月'!AA3</f>
        <v>21.690000534057617</v>
      </c>
      <c r="I5" s="68">
        <f>'8月'!AA3</f>
        <v>32.66999816894531</v>
      </c>
      <c r="J5" s="68">
        <f>'9月'!AA3</f>
        <v>29.360000610351562</v>
      </c>
      <c r="K5" s="68">
        <f>'10月'!AA3</f>
        <v>24</v>
      </c>
      <c r="L5" s="68">
        <f>'11月'!AA3</f>
        <v>14.350000381469727</v>
      </c>
      <c r="M5" s="69">
        <f>'12月'!AA3</f>
        <v>9.899999618530273</v>
      </c>
      <c r="N5" s="52"/>
    </row>
    <row r="6" spans="1:14" ht="16.5" customHeight="1">
      <c r="A6" s="70">
        <v>2</v>
      </c>
      <c r="B6" s="71">
        <f>'1月'!AA4</f>
        <v>5.276000022888184</v>
      </c>
      <c r="C6" s="72">
        <f>'2月'!AA4</f>
        <v>12.680000305175781</v>
      </c>
      <c r="D6" s="72">
        <f>'3月'!AA4</f>
        <v>15.329999923706055</v>
      </c>
      <c r="E6" s="72">
        <f>'4月'!AA4</f>
        <v>24.829999923706055</v>
      </c>
      <c r="F6" s="72">
        <f>'5月'!AA4</f>
        <v>18.06999969482422</v>
      </c>
      <c r="G6" s="72">
        <f>'6月'!AA4</f>
        <v>23.43000030517578</v>
      </c>
      <c r="H6" s="72">
        <f>'7月'!AA4</f>
        <v>21.399999618530273</v>
      </c>
      <c r="I6" s="72">
        <f>'8月'!AA4</f>
        <v>30.84000015258789</v>
      </c>
      <c r="J6" s="72">
        <f>'9月'!AA4</f>
        <v>30.31999969482422</v>
      </c>
      <c r="K6" s="72">
        <f>'10月'!AA4</f>
        <v>27.860000610351562</v>
      </c>
      <c r="L6" s="72">
        <f>'11月'!AA4</f>
        <v>14.800000190734863</v>
      </c>
      <c r="M6" s="73">
        <f>'12月'!AA4</f>
        <v>13.050000190734863</v>
      </c>
      <c r="N6" s="52"/>
    </row>
    <row r="7" spans="1:14" ht="16.5" customHeight="1">
      <c r="A7" s="70">
        <v>3</v>
      </c>
      <c r="B7" s="71">
        <f>'1月'!AA5</f>
        <v>6.72599983215332</v>
      </c>
      <c r="C7" s="72">
        <f>'2月'!AA5</f>
        <v>7.590000152587891</v>
      </c>
      <c r="D7" s="72">
        <f>'3月'!AA5</f>
        <v>6.629000186920166</v>
      </c>
      <c r="E7" s="72">
        <f>'4月'!AA5</f>
        <v>18.770000457763672</v>
      </c>
      <c r="F7" s="72">
        <f>'5月'!AA5</f>
        <v>22.239999771118164</v>
      </c>
      <c r="G7" s="72">
        <f>'6月'!AA5</f>
        <v>21.8799991607666</v>
      </c>
      <c r="H7" s="72">
        <f>'7月'!AA5</f>
        <v>21.90999984741211</v>
      </c>
      <c r="I7" s="72">
        <f>'8月'!AA5</f>
        <v>25.799999237060547</v>
      </c>
      <c r="J7" s="72">
        <f>'9月'!AA5</f>
        <v>31.040000915527344</v>
      </c>
      <c r="K7" s="72">
        <f>'10月'!AA5</f>
        <v>25.479999542236328</v>
      </c>
      <c r="L7" s="72">
        <f>'11月'!AA5</f>
        <v>16.270000457763672</v>
      </c>
      <c r="M7" s="73">
        <f>'12月'!AA5</f>
        <v>12.720000267028809</v>
      </c>
      <c r="N7" s="52"/>
    </row>
    <row r="8" spans="1:14" ht="16.5" customHeight="1">
      <c r="A8" s="70">
        <v>4</v>
      </c>
      <c r="B8" s="71">
        <f>'1月'!AA6</f>
        <v>10.319999694824219</v>
      </c>
      <c r="C8" s="72">
        <f>'2月'!AA6</f>
        <v>9.0600004196167</v>
      </c>
      <c r="D8" s="72">
        <f>'3月'!AA6</f>
        <v>10.9399995803833</v>
      </c>
      <c r="E8" s="72">
        <f>'4月'!AA6</f>
        <v>16.700000762939453</v>
      </c>
      <c r="F8" s="72">
        <f>'5月'!AA6</f>
        <v>23.229999542236328</v>
      </c>
      <c r="G8" s="72">
        <f>'6月'!AA6</f>
        <v>23.920000076293945</v>
      </c>
      <c r="H8" s="72">
        <f>'7月'!AA6</f>
        <v>23.829999923706055</v>
      </c>
      <c r="I8" s="72">
        <f>'8月'!AA6</f>
        <v>27.989999771118164</v>
      </c>
      <c r="J8" s="72">
        <f>'9月'!AA6</f>
        <v>32.13999938964844</v>
      </c>
      <c r="K8" s="72">
        <f>'10月'!AA6</f>
        <v>27.829999923706055</v>
      </c>
      <c r="L8" s="72">
        <f>'11月'!AA6</f>
        <v>16.959999084472656</v>
      </c>
      <c r="M8" s="73">
        <f>'12月'!AA6</f>
        <v>13.329999923706055</v>
      </c>
      <c r="N8" s="52"/>
    </row>
    <row r="9" spans="1:14" ht="16.5" customHeight="1">
      <c r="A9" s="70">
        <v>5</v>
      </c>
      <c r="B9" s="71">
        <f>'1月'!AA7</f>
        <v>8.989999771118164</v>
      </c>
      <c r="C9" s="72">
        <f>'2月'!AA7</f>
        <v>9.34000015258789</v>
      </c>
      <c r="D9" s="72">
        <f>'3月'!AA7</f>
        <v>11.350000381469727</v>
      </c>
      <c r="E9" s="72">
        <f>'4月'!AA7</f>
        <v>17.15999984741211</v>
      </c>
      <c r="F9" s="72">
        <f>'5月'!AA7</f>
        <v>22.549999237060547</v>
      </c>
      <c r="G9" s="72">
        <f>'6月'!AA7</f>
        <v>23.56999969482422</v>
      </c>
      <c r="H9" s="72">
        <f>'7月'!AA7</f>
        <v>25.06999969482422</v>
      </c>
      <c r="I9" s="72">
        <f>'8月'!AA7</f>
        <v>30.309999465942383</v>
      </c>
      <c r="J9" s="72">
        <f>'9月'!AA7</f>
        <v>26.459999084472656</v>
      </c>
      <c r="K9" s="72">
        <f>'10月'!AA7</f>
        <v>23.899999618530273</v>
      </c>
      <c r="L9" s="72">
        <f>'11月'!AA7</f>
        <v>13.949999809265137</v>
      </c>
      <c r="M9" s="73">
        <f>'12月'!AA7</f>
        <v>15.970000267028809</v>
      </c>
      <c r="N9" s="52"/>
    </row>
    <row r="10" spans="1:14" ht="16.5" customHeight="1">
      <c r="A10" s="70">
        <v>6</v>
      </c>
      <c r="B10" s="71">
        <f>'1月'!AA8</f>
        <v>9.640000343322754</v>
      </c>
      <c r="C10" s="72">
        <f>'2月'!AA8</f>
        <v>11.029999732971191</v>
      </c>
      <c r="D10" s="72">
        <f>'3月'!AA8</f>
        <v>9.619999885559082</v>
      </c>
      <c r="E10" s="72">
        <f>'4月'!AA8</f>
        <v>12.569999694824219</v>
      </c>
      <c r="F10" s="72">
        <f>'5月'!AA8</f>
        <v>17.90999984741211</v>
      </c>
      <c r="G10" s="72">
        <f>'6月'!AA8</f>
        <v>21.350000381469727</v>
      </c>
      <c r="H10" s="72">
        <f>'7月'!AA8</f>
        <v>29.850000381469727</v>
      </c>
      <c r="I10" s="72">
        <f>'8月'!AA8</f>
        <v>31.6200008392334</v>
      </c>
      <c r="J10" s="72">
        <f>'9月'!AA8</f>
        <v>22.8799991607666</v>
      </c>
      <c r="K10" s="72">
        <f>'10月'!AA8</f>
        <v>22.65999984741211</v>
      </c>
      <c r="L10" s="72">
        <f>'11月'!AA8</f>
        <v>14</v>
      </c>
      <c r="M10" s="73">
        <f>'12月'!AA8</f>
        <v>13.039999961853027</v>
      </c>
      <c r="N10" s="52"/>
    </row>
    <row r="11" spans="1:14" ht="16.5" customHeight="1">
      <c r="A11" s="70">
        <v>7</v>
      </c>
      <c r="B11" s="71">
        <f>'1月'!AA9</f>
        <v>8.569999694824219</v>
      </c>
      <c r="C11" s="72">
        <f>'2月'!AA9</f>
        <v>11.140000343322754</v>
      </c>
      <c r="D11" s="72">
        <f>'3月'!AA9</f>
        <v>15.020000457763672</v>
      </c>
      <c r="E11" s="72">
        <f>'4月'!AA9</f>
        <v>14.079999923706055</v>
      </c>
      <c r="F11" s="72">
        <f>'5月'!AA9</f>
        <v>17.09000015258789</v>
      </c>
      <c r="G11" s="72">
        <f>'6月'!AA9</f>
        <v>22.920000076293945</v>
      </c>
      <c r="H11" s="72">
        <f>'7月'!AA9</f>
        <v>32.77000045776367</v>
      </c>
      <c r="I11" s="72">
        <f>'8月'!AA9</f>
        <v>32.34000015258789</v>
      </c>
      <c r="J11" s="72">
        <f>'9月'!AA9</f>
        <v>25.350000381469727</v>
      </c>
      <c r="K11" s="72">
        <f>'10月'!AA9</f>
        <v>27.770000457763672</v>
      </c>
      <c r="L11" s="72">
        <f>'11月'!AA9</f>
        <v>12.600000381469727</v>
      </c>
      <c r="M11" s="73">
        <f>'12月'!AA9</f>
        <v>6.610000133514404</v>
      </c>
      <c r="N11" s="52"/>
    </row>
    <row r="12" spans="1:14" ht="16.5" customHeight="1">
      <c r="A12" s="70">
        <v>8</v>
      </c>
      <c r="B12" s="71">
        <f>'1月'!AA10</f>
        <v>11.460000038146973</v>
      </c>
      <c r="C12" s="72">
        <f>'2月'!AA10</f>
        <v>12.930000305175781</v>
      </c>
      <c r="D12" s="72">
        <f>'3月'!AA10</f>
        <v>12.5</v>
      </c>
      <c r="E12" s="72">
        <f>'4月'!AA10</f>
        <v>19.81999969482422</v>
      </c>
      <c r="F12" s="72">
        <f>'5月'!AA10</f>
        <v>14.890000343322754</v>
      </c>
      <c r="G12" s="72">
        <f>'6月'!AA10</f>
        <v>25.389999389648438</v>
      </c>
      <c r="H12" s="72">
        <f>'7月'!AA10</f>
        <v>29.440000534057617</v>
      </c>
      <c r="I12" s="72">
        <f>'8月'!AA10</f>
        <v>37.650001525878906</v>
      </c>
      <c r="J12" s="72">
        <f>'9月'!AA10</f>
        <v>25.34000015258789</v>
      </c>
      <c r="K12" s="72">
        <f>'10月'!AA10</f>
        <v>21.229999542236328</v>
      </c>
      <c r="L12" s="72">
        <f>'11月'!AA10</f>
        <v>13.670000076293945</v>
      </c>
      <c r="M12" s="73">
        <f>'12月'!AA10</f>
        <v>5.8979997634887695</v>
      </c>
      <c r="N12" s="52"/>
    </row>
    <row r="13" spans="1:14" ht="16.5" customHeight="1">
      <c r="A13" s="70">
        <v>9</v>
      </c>
      <c r="B13" s="71">
        <f>'1月'!AA11</f>
        <v>9.850000381469727</v>
      </c>
      <c r="C13" s="72">
        <f>'2月'!AA11</f>
        <v>12.510000228881836</v>
      </c>
      <c r="D13" s="72">
        <f>'3月'!AA11</f>
        <v>14.619999885559082</v>
      </c>
      <c r="E13" s="72">
        <f>'4月'!AA11</f>
        <v>15.720000267028809</v>
      </c>
      <c r="F13" s="72">
        <f>'5月'!AA11</f>
        <v>14.479999542236328</v>
      </c>
      <c r="G13" s="72">
        <f>'6月'!AA11</f>
        <v>28.270000457763672</v>
      </c>
      <c r="H13" s="72">
        <f>'7月'!AA11</f>
        <v>31.06999969482422</v>
      </c>
      <c r="I13" s="72">
        <f>'8月'!AA11</f>
        <v>35.470001220703125</v>
      </c>
      <c r="J13" s="72">
        <f>'9月'!AA11</f>
        <v>23.469999313354492</v>
      </c>
      <c r="K13" s="72">
        <f>'10月'!AA11</f>
        <v>19.729999542236328</v>
      </c>
      <c r="L13" s="72">
        <f>'11月'!AA11</f>
        <v>12.520000457763672</v>
      </c>
      <c r="M13" s="73">
        <f>'12月'!AA11</f>
        <v>2.7100000381469727</v>
      </c>
      <c r="N13" s="52"/>
    </row>
    <row r="14" spans="1:14" ht="16.5" customHeight="1">
      <c r="A14" s="74">
        <v>10</v>
      </c>
      <c r="B14" s="75">
        <f>'1月'!AA12</f>
        <v>12.539999961853027</v>
      </c>
      <c r="C14" s="76">
        <f>'2月'!AA12</f>
        <v>4.704999923706055</v>
      </c>
      <c r="D14" s="76">
        <f>'3月'!AA12</f>
        <v>16.520000457763672</v>
      </c>
      <c r="E14" s="76">
        <f>'4月'!AA12</f>
        <v>12.350000381469727</v>
      </c>
      <c r="F14" s="76">
        <f>'5月'!AA12</f>
        <v>14.300000190734863</v>
      </c>
      <c r="G14" s="76">
        <f>'6月'!AA12</f>
        <v>26.399999618530273</v>
      </c>
      <c r="H14" s="76">
        <f>'7月'!AA12</f>
        <v>23.579999923706055</v>
      </c>
      <c r="I14" s="76">
        <f>'8月'!AA12</f>
        <v>34.970001220703125</v>
      </c>
      <c r="J14" s="76">
        <f>'9月'!AA12</f>
        <v>25.040000915527344</v>
      </c>
      <c r="K14" s="76">
        <f>'10月'!AA12</f>
        <v>22.809999465942383</v>
      </c>
      <c r="L14" s="76">
        <f>'11月'!AA12</f>
        <v>13.5</v>
      </c>
      <c r="M14" s="77">
        <f>'12月'!AA12</f>
        <v>5.508999824523926</v>
      </c>
      <c r="N14" s="52"/>
    </row>
    <row r="15" spans="1:14" ht="16.5" customHeight="1">
      <c r="A15" s="66">
        <v>11</v>
      </c>
      <c r="B15" s="67">
        <f>'1月'!AA13</f>
        <v>13.600000381469727</v>
      </c>
      <c r="C15" s="68">
        <f>'2月'!AA13</f>
        <v>8.75</v>
      </c>
      <c r="D15" s="68">
        <f>'3月'!AA13</f>
        <v>13.649999618530273</v>
      </c>
      <c r="E15" s="68">
        <f>'4月'!AA13</f>
        <v>14.850000381469727</v>
      </c>
      <c r="F15" s="68">
        <f>'5月'!AA13</f>
        <v>17.6299991607666</v>
      </c>
      <c r="G15" s="68">
        <f>'6月'!AA13</f>
        <v>24.030000686645508</v>
      </c>
      <c r="H15" s="68">
        <f>'7月'!AA13</f>
        <v>34.91999816894531</v>
      </c>
      <c r="I15" s="68">
        <f>'8月'!AA13</f>
        <v>35.77000045776367</v>
      </c>
      <c r="J15" s="68">
        <f>'9月'!AA13</f>
        <v>29.559999465942383</v>
      </c>
      <c r="K15" s="68">
        <f>'10月'!AA13</f>
        <v>19.079999923706055</v>
      </c>
      <c r="L15" s="68">
        <f>'11月'!AA13</f>
        <v>17.139999389648438</v>
      </c>
      <c r="M15" s="69">
        <f>'12月'!AA13</f>
        <v>7.429999828338623</v>
      </c>
      <c r="N15" s="52"/>
    </row>
    <row r="16" spans="1:14" ht="16.5" customHeight="1">
      <c r="A16" s="70">
        <v>12</v>
      </c>
      <c r="B16" s="71">
        <f>'1月'!AA14</f>
        <v>14.170000076293945</v>
      </c>
      <c r="C16" s="72">
        <f>'2月'!AA14</f>
        <v>7.96999979019165</v>
      </c>
      <c r="D16" s="72">
        <f>'3月'!AA14</f>
        <v>16.540000915527344</v>
      </c>
      <c r="E16" s="72">
        <f>'4月'!AA14</f>
        <v>13.5</v>
      </c>
      <c r="F16" s="72">
        <f>'5月'!AA14</f>
        <v>14.720000267028809</v>
      </c>
      <c r="G16" s="72">
        <f>'6月'!AA14</f>
        <v>16.079999923706055</v>
      </c>
      <c r="H16" s="72">
        <f>'7月'!AA14</f>
        <v>27.219999313354492</v>
      </c>
      <c r="I16" s="72">
        <f>'8月'!AA14</f>
        <v>25.100000381469727</v>
      </c>
      <c r="J16" s="72">
        <f>'9月'!AA14</f>
        <v>30.860000610351562</v>
      </c>
      <c r="K16" s="72">
        <f>'10月'!AA14</f>
        <v>19.950000762939453</v>
      </c>
      <c r="L16" s="72">
        <f>'11月'!AA14</f>
        <v>18.200000762939453</v>
      </c>
      <c r="M16" s="73">
        <f>'12月'!AA14</f>
        <v>8.789999961853027</v>
      </c>
      <c r="N16" s="52"/>
    </row>
    <row r="17" spans="1:14" ht="16.5" customHeight="1">
      <c r="A17" s="70">
        <v>13</v>
      </c>
      <c r="B17" s="71">
        <f>'1月'!AA15</f>
        <v>13.5600004196167</v>
      </c>
      <c r="C17" s="72">
        <f>'2月'!AA15</f>
        <v>7.019999980926514</v>
      </c>
      <c r="D17" s="72">
        <f>'3月'!AA15</f>
        <v>14.350000381469727</v>
      </c>
      <c r="E17" s="72">
        <f>'4月'!AA15</f>
        <v>14.4399995803833</v>
      </c>
      <c r="F17" s="72">
        <f>'5月'!AA15</f>
        <v>13.829999923706055</v>
      </c>
      <c r="G17" s="72">
        <f>'6月'!AA15</f>
        <v>18.469999313354492</v>
      </c>
      <c r="H17" s="72">
        <f>'7月'!AA15</f>
        <v>32.029998779296875</v>
      </c>
      <c r="I17" s="72">
        <f>'8月'!AA15</f>
        <v>29.950000762939453</v>
      </c>
      <c r="J17" s="72">
        <f>'9月'!AA15</f>
        <v>23.6200008392334</v>
      </c>
      <c r="K17" s="72">
        <f>'10月'!AA15</f>
        <v>22.09000015258789</v>
      </c>
      <c r="L17" s="72">
        <f>'11月'!AA15</f>
        <v>16.440000534057617</v>
      </c>
      <c r="M17" s="73">
        <f>'12月'!AA15</f>
        <v>8.140000343322754</v>
      </c>
      <c r="N17" s="52"/>
    </row>
    <row r="18" spans="1:14" ht="16.5" customHeight="1">
      <c r="A18" s="70">
        <v>14</v>
      </c>
      <c r="B18" s="71">
        <f>'1月'!AA16</f>
        <v>10.489999771118164</v>
      </c>
      <c r="C18" s="72">
        <f>'2月'!AA16</f>
        <v>8.140000343322754</v>
      </c>
      <c r="D18" s="72">
        <f>'3月'!AA16</f>
        <v>18.399999618530273</v>
      </c>
      <c r="E18" s="72">
        <f>'4月'!AA16</f>
        <v>17.579999923706055</v>
      </c>
      <c r="F18" s="72">
        <f>'5月'!AA16</f>
        <v>18.56999969482422</v>
      </c>
      <c r="G18" s="72">
        <f>'6月'!AA16</f>
        <v>19.489999771118164</v>
      </c>
      <c r="H18" s="72">
        <f>'7月'!AA16</f>
        <v>33.7400016784668</v>
      </c>
      <c r="I18" s="72">
        <f>'8月'!AA16</f>
        <v>31.520000457763672</v>
      </c>
      <c r="J18" s="72">
        <f>'9月'!AA16</f>
        <v>19.770000457763672</v>
      </c>
      <c r="K18" s="72">
        <f>'10月'!AA16</f>
        <v>23.84000015258789</v>
      </c>
      <c r="L18" s="72">
        <f>'11月'!AA16</f>
        <v>14.789999961853027</v>
      </c>
      <c r="M18" s="73">
        <f>'12月'!AA16</f>
        <v>8.380000114440918</v>
      </c>
      <c r="N18" s="52"/>
    </row>
    <row r="19" spans="1:14" ht="16.5" customHeight="1">
      <c r="A19" s="70">
        <v>15</v>
      </c>
      <c r="B19" s="71">
        <f>'1月'!AA17</f>
        <v>15.079999923706055</v>
      </c>
      <c r="C19" s="72">
        <f>'2月'!AA17</f>
        <v>7.699999809265137</v>
      </c>
      <c r="D19" s="72">
        <f>'3月'!AA17</f>
        <v>17.760000228881836</v>
      </c>
      <c r="E19" s="72">
        <f>'4月'!AA17</f>
        <v>25.139999389648438</v>
      </c>
      <c r="F19" s="72">
        <f>'5月'!AA17</f>
        <v>18.170000076293945</v>
      </c>
      <c r="G19" s="72">
        <f>'6月'!AA17</f>
        <v>21</v>
      </c>
      <c r="H19" s="72">
        <f>'7月'!AA17</f>
        <v>28.90999984741211</v>
      </c>
      <c r="I19" s="72">
        <f>'8月'!AA17</f>
        <v>28.979999542236328</v>
      </c>
      <c r="J19" s="72">
        <f>'9月'!AA17</f>
        <v>20.450000762939453</v>
      </c>
      <c r="K19" s="72">
        <f>'10月'!AA17</f>
        <v>25.270000457763672</v>
      </c>
      <c r="L19" s="72">
        <f>'11月'!AA17</f>
        <v>12.59000015258789</v>
      </c>
      <c r="M19" s="73">
        <f>'12月'!AA17</f>
        <v>8.75</v>
      </c>
      <c r="N19" s="52"/>
    </row>
    <row r="20" spans="1:14" ht="16.5" customHeight="1">
      <c r="A20" s="70">
        <v>16</v>
      </c>
      <c r="B20" s="71">
        <f>'1月'!AA18</f>
        <v>12.760000228881836</v>
      </c>
      <c r="C20" s="72">
        <f>'2月'!AA18</f>
        <v>11.039999961853027</v>
      </c>
      <c r="D20" s="72">
        <f>'3月'!AA18</f>
        <v>13.59000015258789</v>
      </c>
      <c r="E20" s="72">
        <f>'4月'!AA18</f>
        <v>26.219999313354492</v>
      </c>
      <c r="F20" s="72">
        <f>'5月'!AA18</f>
        <v>14.65999984741211</v>
      </c>
      <c r="G20" s="72">
        <f>'6月'!AA18</f>
        <v>21.770000457763672</v>
      </c>
      <c r="H20" s="72">
        <f>'7月'!AA18</f>
        <v>27.81999969482422</v>
      </c>
      <c r="I20" s="72">
        <f>'8月'!AA18</f>
        <v>24.15999984741211</v>
      </c>
      <c r="J20" s="72">
        <f>'9月'!AA18</f>
        <v>20.170000076293945</v>
      </c>
      <c r="K20" s="72">
        <f>'10月'!AA18</f>
        <v>24.6200008392334</v>
      </c>
      <c r="L20" s="72">
        <f>'11月'!AA18</f>
        <v>8.930000305175781</v>
      </c>
      <c r="M20" s="73">
        <f>'12月'!AA18</f>
        <v>13.010000228881836</v>
      </c>
      <c r="N20" s="52"/>
    </row>
    <row r="21" spans="1:14" ht="16.5" customHeight="1">
      <c r="A21" s="70">
        <v>17</v>
      </c>
      <c r="B21" s="71">
        <f>'1月'!AA19</f>
        <v>7.920000076293945</v>
      </c>
      <c r="C21" s="72">
        <f>'2月'!AA19</f>
        <v>10.260000228881836</v>
      </c>
      <c r="D21" s="72">
        <f>'3月'!AA19</f>
        <v>20</v>
      </c>
      <c r="E21" s="72">
        <f>'4月'!AA19</f>
        <v>25.479999542236328</v>
      </c>
      <c r="F21" s="72">
        <f>'5月'!AA19</f>
        <v>14.949999809265137</v>
      </c>
      <c r="G21" s="72">
        <f>'6月'!AA19</f>
        <v>22.100000381469727</v>
      </c>
      <c r="H21" s="72">
        <f>'7月'!AA19</f>
        <v>30.110000610351562</v>
      </c>
      <c r="I21" s="72">
        <f>'8月'!AA19</f>
        <v>25.559999465942383</v>
      </c>
      <c r="J21" s="72">
        <f>'9月'!AA19</f>
        <v>20.399999618530273</v>
      </c>
      <c r="K21" s="72">
        <f>'10月'!AA19</f>
        <v>21.309999465942383</v>
      </c>
      <c r="L21" s="72">
        <f>'11月'!AA19</f>
        <v>11.239999771118164</v>
      </c>
      <c r="M21" s="73">
        <f>'12月'!AA19</f>
        <v>13.789999961853027</v>
      </c>
      <c r="N21" s="52"/>
    </row>
    <row r="22" spans="1:14" ht="16.5" customHeight="1">
      <c r="A22" s="70">
        <v>18</v>
      </c>
      <c r="B22" s="71">
        <f>'1月'!AA20</f>
        <v>9.9399995803833</v>
      </c>
      <c r="C22" s="72">
        <f>'2月'!AA20</f>
        <v>13.079999923706055</v>
      </c>
      <c r="D22" s="72">
        <f>'3月'!AA20</f>
        <v>16.18000030517578</v>
      </c>
      <c r="E22" s="72">
        <f>'4月'!AA20</f>
        <v>17.170000076293945</v>
      </c>
      <c r="F22" s="72">
        <f>'5月'!AA20</f>
        <v>16.530000686645508</v>
      </c>
      <c r="G22" s="72">
        <f>'6月'!AA20</f>
        <v>19.93000030517578</v>
      </c>
      <c r="H22" s="72">
        <f>'7月'!AA20</f>
        <v>28.399999618530273</v>
      </c>
      <c r="I22" s="72">
        <f>'8月'!AA20</f>
        <v>24.290000915527344</v>
      </c>
      <c r="J22" s="72">
        <f>'9月'!AA20</f>
        <v>26.600000381469727</v>
      </c>
      <c r="K22" s="72">
        <f>'10月'!AA20</f>
        <v>19.959999084472656</v>
      </c>
      <c r="L22" s="72">
        <f>'11月'!AA20</f>
        <v>18.309999465942383</v>
      </c>
      <c r="M22" s="73">
        <f>'12月'!AA20</f>
        <v>10.420000076293945</v>
      </c>
      <c r="N22" s="52"/>
    </row>
    <row r="23" spans="1:14" ht="16.5" customHeight="1">
      <c r="A23" s="70">
        <v>19</v>
      </c>
      <c r="B23" s="71">
        <f>'1月'!AA21</f>
        <v>9.010000228881836</v>
      </c>
      <c r="C23" s="72">
        <f>'2月'!AA21</f>
        <v>9.890000343322754</v>
      </c>
      <c r="D23" s="72">
        <f>'3月'!AA21</f>
        <v>13.609999656677246</v>
      </c>
      <c r="E23" s="72">
        <f>'4月'!AA21</f>
        <v>15.800000190734863</v>
      </c>
      <c r="F23" s="72">
        <f>'5月'!AA21</f>
        <v>22.420000076293945</v>
      </c>
      <c r="G23" s="72">
        <f>'6月'!AA21</f>
        <v>27.540000915527344</v>
      </c>
      <c r="H23" s="72">
        <f>'7月'!AA21</f>
        <v>32.279998779296875</v>
      </c>
      <c r="I23" s="72">
        <f>'8月'!AA21</f>
        <v>26.06999969482422</v>
      </c>
      <c r="J23" s="72">
        <f>'9月'!AA21</f>
        <v>23.270000457763672</v>
      </c>
      <c r="K23" s="72">
        <f>'10月'!AA21</f>
        <v>21.290000915527344</v>
      </c>
      <c r="L23" s="72">
        <f>'11月'!AA21</f>
        <v>13.4399995803833</v>
      </c>
      <c r="M23" s="73">
        <f>'12月'!AA21</f>
        <v>10.15999984741211</v>
      </c>
      <c r="N23" s="52"/>
    </row>
    <row r="24" spans="1:14" ht="16.5" customHeight="1">
      <c r="A24" s="74">
        <v>20</v>
      </c>
      <c r="B24" s="75">
        <f>'1月'!AA22</f>
        <v>8.4399995803833</v>
      </c>
      <c r="C24" s="76">
        <f>'2月'!AA22</f>
        <v>13.5</v>
      </c>
      <c r="D24" s="76">
        <f>'3月'!AA22</f>
        <v>14.380000114440918</v>
      </c>
      <c r="E24" s="76">
        <f>'4月'!AA22</f>
        <v>17.559999465942383</v>
      </c>
      <c r="F24" s="76">
        <f>'5月'!AA22</f>
        <v>14.6899995803833</v>
      </c>
      <c r="G24" s="76">
        <f>'6月'!AA22</f>
        <v>23.040000915527344</v>
      </c>
      <c r="H24" s="76">
        <f>'7月'!AA22</f>
        <v>33.959999084472656</v>
      </c>
      <c r="I24" s="76">
        <f>'8月'!AA22</f>
        <v>32.18000030517578</v>
      </c>
      <c r="J24" s="76">
        <f>'9月'!AA22</f>
        <v>22.889999389648438</v>
      </c>
      <c r="K24" s="76">
        <f>'10月'!AA22</f>
        <v>17.829999923706055</v>
      </c>
      <c r="L24" s="76">
        <f>'11月'!AA22</f>
        <v>11.140000343322754</v>
      </c>
      <c r="M24" s="77">
        <f>'12月'!AA22</f>
        <v>9.8100004196167</v>
      </c>
      <c r="N24" s="52"/>
    </row>
    <row r="25" spans="1:14" ht="16.5" customHeight="1">
      <c r="A25" s="66">
        <v>21</v>
      </c>
      <c r="B25" s="67">
        <f>'1月'!AA23</f>
        <v>14.850000381469727</v>
      </c>
      <c r="C25" s="68">
        <f>'2月'!AA23</f>
        <v>14.819999694824219</v>
      </c>
      <c r="D25" s="68">
        <f>'3月'!AA23</f>
        <v>21.309999465942383</v>
      </c>
      <c r="E25" s="68">
        <f>'4月'!AA23</f>
        <v>17.6299991607666</v>
      </c>
      <c r="F25" s="68">
        <f>'5月'!AA23</f>
        <v>22.420000076293945</v>
      </c>
      <c r="G25" s="68">
        <f>'6月'!AA23</f>
        <v>24.639999389648438</v>
      </c>
      <c r="H25" s="68">
        <f>'7月'!AA23</f>
        <v>30.209999084472656</v>
      </c>
      <c r="I25" s="68">
        <f>'8月'!AA23</f>
        <v>29.920000076293945</v>
      </c>
      <c r="J25" s="68">
        <f>'9月'!AA23</f>
        <v>23.360000610351562</v>
      </c>
      <c r="K25" s="68">
        <f>'10月'!AA23</f>
        <v>17.299999237060547</v>
      </c>
      <c r="L25" s="68">
        <f>'11月'!AA23</f>
        <v>14.430000305175781</v>
      </c>
      <c r="M25" s="69">
        <f>'12月'!AA23</f>
        <v>6.302000045776367</v>
      </c>
      <c r="N25" s="52"/>
    </row>
    <row r="26" spans="1:14" ht="16.5" customHeight="1">
      <c r="A26" s="70">
        <v>22</v>
      </c>
      <c r="B26" s="71">
        <f>'1月'!AA24</f>
        <v>13.229999542236328</v>
      </c>
      <c r="C26" s="72">
        <f>'2月'!AA24</f>
        <v>18</v>
      </c>
      <c r="D26" s="72">
        <f>'3月'!AA24</f>
        <v>15.550000190734863</v>
      </c>
      <c r="E26" s="72">
        <f>'4月'!AA24</f>
        <v>17.760000228881836</v>
      </c>
      <c r="F26" s="72">
        <f>'5月'!AA24</f>
        <v>21</v>
      </c>
      <c r="G26" s="72">
        <f>'6月'!AA24</f>
        <v>17.790000915527344</v>
      </c>
      <c r="H26" s="72">
        <f>'7月'!AA24</f>
        <v>34.08000183105469</v>
      </c>
      <c r="I26" s="72">
        <f>'8月'!AA24</f>
        <v>26.969999313354492</v>
      </c>
      <c r="J26" s="72">
        <f>'9月'!AA24</f>
        <v>21.229999542236328</v>
      </c>
      <c r="K26" s="72">
        <f>'10月'!AA24</f>
        <v>20.5</v>
      </c>
      <c r="L26" s="72">
        <f>'11月'!AA24</f>
        <v>8.279999732971191</v>
      </c>
      <c r="M26" s="73">
        <f>'12月'!AA24</f>
        <v>9.079999923706055</v>
      </c>
      <c r="N26" s="52"/>
    </row>
    <row r="27" spans="1:14" ht="16.5" customHeight="1">
      <c r="A27" s="70">
        <v>23</v>
      </c>
      <c r="B27" s="71">
        <f>'1月'!AA25</f>
        <v>11.390000343322754</v>
      </c>
      <c r="C27" s="72">
        <f>'2月'!AA25</f>
        <v>14.579999923706055</v>
      </c>
      <c r="D27" s="72">
        <f>'3月'!AA25</f>
        <v>10.109999656677246</v>
      </c>
      <c r="E27" s="72">
        <f>'4月'!AA25</f>
        <v>17.270000457763672</v>
      </c>
      <c r="F27" s="72">
        <f>'5月'!AA25</f>
        <v>21.899999618530273</v>
      </c>
      <c r="G27" s="72">
        <f>'6月'!AA25</f>
        <v>16.399999618530273</v>
      </c>
      <c r="H27" s="72">
        <f>'7月'!AA25</f>
        <v>29.530000686645508</v>
      </c>
      <c r="I27" s="72">
        <f>'8月'!AA25</f>
        <v>22.889999389648438</v>
      </c>
      <c r="J27" s="72">
        <f>'9月'!AA25</f>
        <v>21.75</v>
      </c>
      <c r="K27" s="72">
        <f>'10月'!AA25</f>
        <v>16.8700008392334</v>
      </c>
      <c r="L27" s="72">
        <f>'11月'!AA25</f>
        <v>10.5600004196167</v>
      </c>
      <c r="M27" s="73">
        <f>'12月'!AA25</f>
        <v>7.75</v>
      </c>
      <c r="N27" s="52"/>
    </row>
    <row r="28" spans="1:14" ht="16.5" customHeight="1">
      <c r="A28" s="70">
        <v>24</v>
      </c>
      <c r="B28" s="71">
        <f>'1月'!AA26</f>
        <v>10.199999809265137</v>
      </c>
      <c r="C28" s="72">
        <f>'2月'!AA26</f>
        <v>11.8100004196167</v>
      </c>
      <c r="D28" s="72">
        <f>'3月'!AA26</f>
        <v>14.6899995803833</v>
      </c>
      <c r="E28" s="72">
        <f>'4月'!AA26</f>
        <v>18.229999542236328</v>
      </c>
      <c r="F28" s="72">
        <f>'5月'!AA26</f>
        <v>21.3799991607666</v>
      </c>
      <c r="G28" s="72">
        <f>'6月'!AA26</f>
        <v>21.09000015258789</v>
      </c>
      <c r="H28" s="72">
        <f>'7月'!AA26</f>
        <v>25.3799991607666</v>
      </c>
      <c r="I28" s="72">
        <f>'8月'!AA26</f>
        <v>25.709999084472656</v>
      </c>
      <c r="J28" s="72">
        <f>'9月'!AA26</f>
        <v>23.139999389648438</v>
      </c>
      <c r="K28" s="72">
        <f>'10月'!AA26</f>
        <v>14.5</v>
      </c>
      <c r="L28" s="72">
        <f>'11月'!AA26</f>
        <v>13.210000038146973</v>
      </c>
      <c r="M28" s="73">
        <f>'12月'!AA26</f>
        <v>6.318999767303467</v>
      </c>
      <c r="N28" s="52"/>
    </row>
    <row r="29" spans="1:14" ht="16.5" customHeight="1">
      <c r="A29" s="70">
        <v>25</v>
      </c>
      <c r="B29" s="71">
        <f>'1月'!AA27</f>
        <v>10.399999618530273</v>
      </c>
      <c r="C29" s="72">
        <f>'2月'!AA27</f>
        <v>8.109999656677246</v>
      </c>
      <c r="D29" s="72">
        <f>'3月'!AA27</f>
        <v>10.199999809265137</v>
      </c>
      <c r="E29" s="72">
        <f>'4月'!AA27</f>
        <v>17.479999542236328</v>
      </c>
      <c r="F29" s="72">
        <f>'5月'!AA27</f>
        <v>26.360000610351562</v>
      </c>
      <c r="G29" s="72">
        <f>'6月'!AA27</f>
        <v>17.350000381469727</v>
      </c>
      <c r="H29" s="72">
        <f>'7月'!AA27</f>
        <v>26.31999969482422</v>
      </c>
      <c r="I29" s="72">
        <f>'8月'!AA27</f>
        <v>28.770000457763672</v>
      </c>
      <c r="J29" s="72">
        <f>'9月'!AA27</f>
        <v>22.700000762939453</v>
      </c>
      <c r="K29" s="72">
        <f>'10月'!AA27</f>
        <v>18.299999237060547</v>
      </c>
      <c r="L29" s="72">
        <f>'11月'!AA27</f>
        <v>14.390000343322754</v>
      </c>
      <c r="M29" s="73">
        <f>'12月'!AA27</f>
        <v>10.350000381469727</v>
      </c>
      <c r="N29" s="52"/>
    </row>
    <row r="30" spans="1:14" ht="16.5" customHeight="1">
      <c r="A30" s="70">
        <v>26</v>
      </c>
      <c r="B30" s="71">
        <f>'1月'!AA28</f>
        <v>7.28000020980835</v>
      </c>
      <c r="C30" s="72">
        <f>'2月'!AA28</f>
        <v>11.779999732971191</v>
      </c>
      <c r="D30" s="72">
        <f>'3月'!AA28</f>
        <v>12.529999732971191</v>
      </c>
      <c r="E30" s="72">
        <f>'4月'!AA28</f>
        <v>12.449999809265137</v>
      </c>
      <c r="F30" s="72">
        <f>'5月'!AA28</f>
        <v>19.850000381469727</v>
      </c>
      <c r="G30" s="72">
        <f>'6月'!AA28</f>
        <v>16.479999542236328</v>
      </c>
      <c r="H30" s="72">
        <f>'7月'!AA28</f>
        <v>30.739999771118164</v>
      </c>
      <c r="I30" s="72">
        <f>'8月'!AA28</f>
        <v>27</v>
      </c>
      <c r="J30" s="72">
        <f>'9月'!AA28</f>
        <v>21.209999084472656</v>
      </c>
      <c r="K30" s="72">
        <f>'10月'!AA28</f>
        <v>15.9399995803833</v>
      </c>
      <c r="L30" s="72">
        <f>'11月'!AA28</f>
        <v>14.75</v>
      </c>
      <c r="M30" s="73">
        <f>'12月'!AA28</f>
        <v>8.300000190734863</v>
      </c>
      <c r="N30" s="52"/>
    </row>
    <row r="31" spans="1:14" ht="16.5" customHeight="1">
      <c r="A31" s="70">
        <v>27</v>
      </c>
      <c r="B31" s="71">
        <f>'1月'!AA29</f>
        <v>11.579999923706055</v>
      </c>
      <c r="C31" s="72">
        <f>'2月'!AA29</f>
        <v>11.630000114440918</v>
      </c>
      <c r="D31" s="72">
        <f>'3月'!AA29</f>
        <v>11.069999694824219</v>
      </c>
      <c r="E31" s="72">
        <f>'4月'!AA29</f>
        <v>14.079999923706055</v>
      </c>
      <c r="F31" s="72">
        <f>'5月'!AA29</f>
        <v>22.829999923706055</v>
      </c>
      <c r="G31" s="72">
        <f>'6月'!AA29</f>
        <v>17.100000381469727</v>
      </c>
      <c r="H31" s="72">
        <f>'7月'!AA29</f>
        <v>33.369998931884766</v>
      </c>
      <c r="I31" s="72">
        <f>'8月'!AA29</f>
        <v>27.540000915527344</v>
      </c>
      <c r="J31" s="72">
        <f>'9月'!AA29</f>
        <v>19.93000030517578</v>
      </c>
      <c r="K31" s="72">
        <f>'10月'!AA29</f>
        <v>18.3799991607666</v>
      </c>
      <c r="L31" s="72">
        <f>'11月'!AA29</f>
        <v>13.520000457763672</v>
      </c>
      <c r="M31" s="73">
        <f>'12月'!AA29</f>
        <v>5.76200008392334</v>
      </c>
      <c r="N31" s="52"/>
    </row>
    <row r="32" spans="1:14" ht="16.5" customHeight="1">
      <c r="A32" s="70">
        <v>28</v>
      </c>
      <c r="B32" s="71">
        <f>'1月'!AA30</f>
        <v>10.5600004196167</v>
      </c>
      <c r="C32" s="72">
        <f>'2月'!AA30</f>
        <v>10.239999771118164</v>
      </c>
      <c r="D32" s="72">
        <f>'3月'!AA30</f>
        <v>11.470000267028809</v>
      </c>
      <c r="E32" s="72">
        <f>'4月'!AA30</f>
        <v>14.260000228881836</v>
      </c>
      <c r="F32" s="72">
        <f>'5月'!AA30</f>
        <v>20.809999465942383</v>
      </c>
      <c r="G32" s="72">
        <f>'6月'!AA30</f>
        <v>20.850000381469727</v>
      </c>
      <c r="H32" s="72">
        <f>'7月'!AA30</f>
        <v>23.84000015258789</v>
      </c>
      <c r="I32" s="72">
        <f>'8月'!AA30</f>
        <v>29.100000381469727</v>
      </c>
      <c r="J32" s="72">
        <f>'9月'!AA30</f>
        <v>21.739999771118164</v>
      </c>
      <c r="K32" s="72">
        <f>'10月'!AA30</f>
        <v>20.270000457763672</v>
      </c>
      <c r="L32" s="72">
        <f>'11月'!AA30</f>
        <v>13.970000267028809</v>
      </c>
      <c r="M32" s="73">
        <f>'12月'!AA30</f>
        <v>6.539000034332275</v>
      </c>
      <c r="N32" s="52"/>
    </row>
    <row r="33" spans="1:14" ht="16.5" customHeight="1">
      <c r="A33" s="70">
        <v>29</v>
      </c>
      <c r="B33" s="71">
        <f>'1月'!AA31</f>
        <v>8.760000228881836</v>
      </c>
      <c r="C33" s="72"/>
      <c r="D33" s="72">
        <f>'3月'!AA31</f>
        <v>14.449999809265137</v>
      </c>
      <c r="E33" s="72">
        <f>'4月'!AA31</f>
        <v>21</v>
      </c>
      <c r="F33" s="72">
        <f>'5月'!AA31</f>
        <v>21.770000457763672</v>
      </c>
      <c r="G33" s="72">
        <f>'6月'!AA31</f>
        <v>22.209999084472656</v>
      </c>
      <c r="H33" s="72">
        <f>'7月'!AA31</f>
        <v>27.510000228881836</v>
      </c>
      <c r="I33" s="72">
        <f>'8月'!AA31</f>
        <v>30.780000686645508</v>
      </c>
      <c r="J33" s="72">
        <f>'9月'!AA31</f>
        <v>25.18000030517578</v>
      </c>
      <c r="K33" s="72">
        <f>'10月'!AA31</f>
        <v>16.100000381469727</v>
      </c>
      <c r="L33" s="72">
        <f>'11月'!AA31</f>
        <v>13.40999984741211</v>
      </c>
      <c r="M33" s="73">
        <f>'12月'!AA31</f>
        <v>8.880000114440918</v>
      </c>
      <c r="N33" s="52"/>
    </row>
    <row r="34" spans="1:14" ht="16.5" customHeight="1">
      <c r="A34" s="70">
        <v>30</v>
      </c>
      <c r="B34" s="71">
        <f>'1月'!AA32</f>
        <v>8.979999542236328</v>
      </c>
      <c r="C34" s="72"/>
      <c r="D34" s="72">
        <f>'3月'!AA32</f>
        <v>18.639999389648438</v>
      </c>
      <c r="E34" s="72">
        <f>'4月'!AA32</f>
        <v>18.100000381469727</v>
      </c>
      <c r="F34" s="72">
        <f>'5月'!AA32</f>
        <v>22.510000228881836</v>
      </c>
      <c r="G34" s="72">
        <f>'6月'!AA32</f>
        <v>23.139999389648438</v>
      </c>
      <c r="H34" s="72">
        <f>'7月'!AA32</f>
        <v>28.889999389648438</v>
      </c>
      <c r="I34" s="72">
        <f>'8月'!AA32</f>
        <v>33.529998779296875</v>
      </c>
      <c r="J34" s="72">
        <f>'9月'!AA32</f>
        <v>21.360000610351562</v>
      </c>
      <c r="K34" s="72">
        <f>'10月'!AA32</f>
        <v>17.56999969482422</v>
      </c>
      <c r="L34" s="72">
        <f>'11月'!AA32</f>
        <v>13.970000267028809</v>
      </c>
      <c r="M34" s="73">
        <f>'12月'!AA32</f>
        <v>7.840000152587891</v>
      </c>
      <c r="N34" s="52"/>
    </row>
    <row r="35" spans="1:14" ht="16.5" customHeight="1">
      <c r="A35" s="78">
        <v>31</v>
      </c>
      <c r="B35" s="79">
        <f>'1月'!AA33</f>
        <v>8.850000381469727</v>
      </c>
      <c r="C35" s="80"/>
      <c r="D35" s="80">
        <f>'3月'!AA33</f>
        <v>14.989999771118164</v>
      </c>
      <c r="E35" s="80"/>
      <c r="F35" s="80">
        <f>'5月'!AA33</f>
        <v>25.360000610351562</v>
      </c>
      <c r="G35" s="80"/>
      <c r="H35" s="80">
        <f>'7月'!AA33</f>
        <v>31.1299991607666</v>
      </c>
      <c r="I35" s="80">
        <f>'8月'!AA33</f>
        <v>28.5</v>
      </c>
      <c r="J35" s="80"/>
      <c r="K35" s="80">
        <f>'10月'!AA33</f>
        <v>15.34000015258789</v>
      </c>
      <c r="L35" s="80"/>
      <c r="M35" s="81">
        <f>'12月'!AA33</f>
        <v>7.590000152587891</v>
      </c>
      <c r="N35" s="82"/>
    </row>
    <row r="36" spans="1:14" ht="16.5" customHeight="1">
      <c r="A36" s="232" t="s">
        <v>67</v>
      </c>
      <c r="B36" s="182">
        <f>AVERAGE(B5:B35)</f>
        <v>10.468774195640318</v>
      </c>
      <c r="C36" s="183">
        <f aca="true" t="shared" si="0" ref="C36:M36">AVERAGE(C5:C35)</f>
        <v>10.665535756519862</v>
      </c>
      <c r="D36" s="183">
        <f t="shared" si="0"/>
        <v>14.130935468981344</v>
      </c>
      <c r="E36" s="183">
        <f t="shared" si="0"/>
        <v>17.516666603088378</v>
      </c>
      <c r="F36" s="183">
        <f t="shared" si="0"/>
        <v>19.1967741135628</v>
      </c>
      <c r="G36" s="183">
        <f t="shared" si="0"/>
        <v>21.795666694641113</v>
      </c>
      <c r="H36" s="183">
        <f t="shared" si="0"/>
        <v>28.74193529928884</v>
      </c>
      <c r="I36" s="183">
        <f t="shared" si="0"/>
        <v>29.482258150654456</v>
      </c>
      <c r="J36" s="183">
        <f t="shared" si="0"/>
        <v>24.35300006866455</v>
      </c>
      <c r="K36" s="183">
        <f t="shared" si="0"/>
        <v>20.954193515162313</v>
      </c>
      <c r="L36" s="183">
        <f t="shared" si="0"/>
        <v>13.844333426157634</v>
      </c>
      <c r="M36" s="184">
        <f t="shared" si="0"/>
        <v>9.100935536046181</v>
      </c>
      <c r="N36" s="82"/>
    </row>
    <row r="37" spans="1:14" ht="16.5" customHeight="1">
      <c r="A37" s="233" t="s">
        <v>514</v>
      </c>
      <c r="B37" s="229">
        <f>MAX(B5:B35)</f>
        <v>15.079999923706055</v>
      </c>
      <c r="C37" s="230">
        <f aca="true" t="shared" si="1" ref="C37:M37">MAX(C5:C35)</f>
        <v>18</v>
      </c>
      <c r="D37" s="230">
        <f t="shared" si="1"/>
        <v>21.309999465942383</v>
      </c>
      <c r="E37" s="230">
        <f t="shared" si="1"/>
        <v>26.219999313354492</v>
      </c>
      <c r="F37" s="230">
        <f t="shared" si="1"/>
        <v>26.360000610351562</v>
      </c>
      <c r="G37" s="230">
        <f t="shared" si="1"/>
        <v>28.270000457763672</v>
      </c>
      <c r="H37" s="230">
        <f t="shared" si="1"/>
        <v>34.91999816894531</v>
      </c>
      <c r="I37" s="230">
        <f t="shared" si="1"/>
        <v>37.650001525878906</v>
      </c>
      <c r="J37" s="230">
        <f t="shared" si="1"/>
        <v>32.13999938964844</v>
      </c>
      <c r="K37" s="230">
        <f t="shared" si="1"/>
        <v>27.860000610351562</v>
      </c>
      <c r="L37" s="230">
        <f t="shared" si="1"/>
        <v>18.309999465942383</v>
      </c>
      <c r="M37" s="231">
        <f t="shared" si="1"/>
        <v>15.970000267028809</v>
      </c>
      <c r="N37" s="82"/>
    </row>
    <row r="38" spans="1:14" ht="16.5" customHeight="1">
      <c r="A38" s="234" t="s">
        <v>510</v>
      </c>
      <c r="B38" s="83">
        <f>AVERAGE(B5:B14)</f>
        <v>9.348199939727783</v>
      </c>
      <c r="C38" s="84">
        <f aca="true" t="shared" si="2" ref="C38:M38">AVERAGE(C5:C14)</f>
        <v>10.031500148773194</v>
      </c>
      <c r="D38" s="84">
        <f t="shared" si="2"/>
        <v>12.458900117874146</v>
      </c>
      <c r="E38" s="84">
        <f t="shared" si="2"/>
        <v>16.950000095367432</v>
      </c>
      <c r="F38" s="84">
        <f t="shared" si="2"/>
        <v>18.273999786376955</v>
      </c>
      <c r="G38" s="84">
        <f t="shared" si="2"/>
        <v>24.336999893188477</v>
      </c>
      <c r="H38" s="84">
        <f t="shared" si="2"/>
        <v>26.061000061035156</v>
      </c>
      <c r="I38" s="84">
        <f t="shared" si="2"/>
        <v>31.966000175476076</v>
      </c>
      <c r="J38" s="84">
        <f t="shared" si="2"/>
        <v>27.13999996185303</v>
      </c>
      <c r="K38" s="84">
        <f t="shared" si="2"/>
        <v>24.326999855041503</v>
      </c>
      <c r="L38" s="84">
        <f t="shared" si="2"/>
        <v>14.26200008392334</v>
      </c>
      <c r="M38" s="85">
        <f t="shared" si="2"/>
        <v>9.87369999885559</v>
      </c>
      <c r="N38" s="82"/>
    </row>
    <row r="39" spans="1:14" ht="16.5" customHeight="1">
      <c r="A39" s="235" t="s">
        <v>511</v>
      </c>
      <c r="B39" s="86">
        <f>AVERAGE(B15:B24)</f>
        <v>11.497000026702882</v>
      </c>
      <c r="C39" s="87">
        <f aca="true" t="shared" si="3" ref="C39:M39">AVERAGE(C15:C24)</f>
        <v>9.735000038146973</v>
      </c>
      <c r="D39" s="87">
        <f t="shared" si="3"/>
        <v>15.84600009918213</v>
      </c>
      <c r="E39" s="87">
        <f t="shared" si="3"/>
        <v>18.773999786376955</v>
      </c>
      <c r="F39" s="87">
        <f t="shared" si="3"/>
        <v>16.616999912261964</v>
      </c>
      <c r="G39" s="87">
        <f t="shared" si="3"/>
        <v>21.34500026702881</v>
      </c>
      <c r="H39" s="87">
        <f t="shared" si="3"/>
        <v>30.938999557495116</v>
      </c>
      <c r="I39" s="87">
        <f t="shared" si="3"/>
        <v>28.358000183105467</v>
      </c>
      <c r="J39" s="87">
        <f t="shared" si="3"/>
        <v>23.75900020599365</v>
      </c>
      <c r="K39" s="87">
        <f t="shared" si="3"/>
        <v>21.52400016784668</v>
      </c>
      <c r="L39" s="87">
        <f t="shared" si="3"/>
        <v>14.222000026702881</v>
      </c>
      <c r="M39" s="88">
        <f t="shared" si="3"/>
        <v>9.868000078201295</v>
      </c>
      <c r="N39" s="52"/>
    </row>
    <row r="40" spans="1:14" ht="16.5" customHeight="1">
      <c r="A40" s="236" t="s">
        <v>512</v>
      </c>
      <c r="B40" s="89">
        <f>AVERAGE(B25:B35)</f>
        <v>10.552727309140293</v>
      </c>
      <c r="C40" s="90">
        <f aca="true" t="shared" si="4" ref="C40:M40">AVERAGE(C25:C35)</f>
        <v>12.621249914169312</v>
      </c>
      <c r="D40" s="90">
        <f t="shared" si="4"/>
        <v>14.091817942532627</v>
      </c>
      <c r="E40" s="90">
        <f t="shared" si="4"/>
        <v>16.82599992752075</v>
      </c>
      <c r="F40" s="90">
        <f t="shared" si="4"/>
        <v>22.380909139459785</v>
      </c>
      <c r="G40" s="90">
        <f t="shared" si="4"/>
        <v>19.704999923706055</v>
      </c>
      <c r="H40" s="90">
        <f t="shared" si="4"/>
        <v>29.18181800842285</v>
      </c>
      <c r="I40" s="90">
        <f t="shared" si="4"/>
        <v>28.24636355313388</v>
      </c>
      <c r="J40" s="90">
        <f t="shared" si="4"/>
        <v>22.160000038146972</v>
      </c>
      <c r="K40" s="90">
        <f t="shared" si="4"/>
        <v>17.369999885559082</v>
      </c>
      <c r="L40" s="90">
        <f t="shared" si="4"/>
        <v>13.04900016784668</v>
      </c>
      <c r="M40" s="91">
        <f t="shared" si="4"/>
        <v>7.701090986078436</v>
      </c>
      <c r="N40" s="52"/>
    </row>
    <row r="41" spans="1:14" ht="16.5" customHeight="1">
      <c r="A41" s="237" t="s">
        <v>515</v>
      </c>
      <c r="B41" s="92">
        <f>DCOUNT($A3:$M35,2,B45:B46)</f>
        <v>0</v>
      </c>
      <c r="C41" s="93">
        <f aca="true" t="shared" si="5" ref="C41:M41">DCOUNT($A3:$M35,2,C45:C46)</f>
        <v>0</v>
      </c>
      <c r="D41" s="93">
        <f t="shared" si="5"/>
        <v>0</v>
      </c>
      <c r="E41" s="93">
        <f t="shared" si="5"/>
        <v>0</v>
      </c>
      <c r="F41" s="93">
        <f t="shared" si="5"/>
        <v>0</v>
      </c>
      <c r="G41" s="93">
        <f t="shared" si="5"/>
        <v>0</v>
      </c>
      <c r="H41" s="93">
        <f t="shared" si="5"/>
        <v>0</v>
      </c>
      <c r="I41" s="93">
        <f t="shared" si="5"/>
        <v>0</v>
      </c>
      <c r="J41" s="93">
        <f t="shared" si="5"/>
        <v>0</v>
      </c>
      <c r="K41" s="93">
        <f t="shared" si="5"/>
        <v>0</v>
      </c>
      <c r="L41" s="93">
        <f t="shared" si="5"/>
        <v>0</v>
      </c>
      <c r="M41" s="94">
        <f t="shared" si="5"/>
        <v>0</v>
      </c>
      <c r="N41" s="52"/>
    </row>
    <row r="42" spans="1:14" ht="16.5" customHeight="1">
      <c r="A42" s="238" t="s">
        <v>516</v>
      </c>
      <c r="B42" s="95">
        <f>DCOUNT($A3:$M35,2,B48:B49)</f>
        <v>0</v>
      </c>
      <c r="C42" s="96">
        <f aca="true" t="shared" si="6" ref="C42:M42">DCOUNT($A3:$M35,2,C48:C49)</f>
        <v>0</v>
      </c>
      <c r="D42" s="96">
        <f t="shared" si="6"/>
        <v>0</v>
      </c>
      <c r="E42" s="96">
        <f t="shared" si="6"/>
        <v>3</v>
      </c>
      <c r="F42" s="96">
        <f t="shared" si="6"/>
        <v>2</v>
      </c>
      <c r="G42" s="96">
        <f t="shared" si="6"/>
        <v>5</v>
      </c>
      <c r="H42" s="96">
        <f t="shared" si="6"/>
        <v>25</v>
      </c>
      <c r="I42" s="96">
        <f t="shared" si="6"/>
        <v>28</v>
      </c>
      <c r="J42" s="96">
        <f t="shared" si="6"/>
        <v>12</v>
      </c>
      <c r="K42" s="96">
        <f t="shared" si="6"/>
        <v>5</v>
      </c>
      <c r="L42" s="96">
        <f t="shared" si="6"/>
        <v>0</v>
      </c>
      <c r="M42" s="97">
        <f t="shared" si="6"/>
        <v>0</v>
      </c>
      <c r="N42" s="52"/>
    </row>
    <row r="43" spans="1:14" ht="16.5" customHeight="1">
      <c r="A43" s="236" t="s">
        <v>517</v>
      </c>
      <c r="B43" s="98">
        <f>DCOUNT($A3:$M35,2,B51:B52)</f>
        <v>0</v>
      </c>
      <c r="C43" s="99">
        <f aca="true" t="shared" si="7" ref="C43:M43">DCOUNT($A3:$M35,2,C51:C52)</f>
        <v>0</v>
      </c>
      <c r="D43" s="99">
        <f t="shared" si="7"/>
        <v>0</v>
      </c>
      <c r="E43" s="99">
        <f t="shared" si="7"/>
        <v>0</v>
      </c>
      <c r="F43" s="99">
        <f t="shared" si="7"/>
        <v>0</v>
      </c>
      <c r="G43" s="99">
        <f t="shared" si="7"/>
        <v>0</v>
      </c>
      <c r="H43" s="99">
        <f t="shared" si="7"/>
        <v>13</v>
      </c>
      <c r="I43" s="99">
        <f t="shared" si="7"/>
        <v>13</v>
      </c>
      <c r="J43" s="99">
        <f t="shared" si="7"/>
        <v>4</v>
      </c>
      <c r="K43" s="99">
        <f t="shared" si="7"/>
        <v>0</v>
      </c>
      <c r="L43" s="99">
        <f t="shared" si="7"/>
        <v>0</v>
      </c>
      <c r="M43" s="100">
        <f t="shared" si="7"/>
        <v>0</v>
      </c>
      <c r="N43" s="52"/>
    </row>
    <row r="44" spans="1:14" ht="16.5" customHeight="1">
      <c r="A44" s="239"/>
      <c r="B44" s="185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7"/>
      <c r="N44" s="52"/>
    </row>
    <row r="45" spans="1:13" ht="12">
      <c r="A45" s="101" t="s">
        <v>518</v>
      </c>
      <c r="B45" s="102" t="s">
        <v>497</v>
      </c>
      <c r="C45" s="102" t="s">
        <v>498</v>
      </c>
      <c r="D45" s="102" t="s">
        <v>499</v>
      </c>
      <c r="E45" s="102" t="s">
        <v>500</v>
      </c>
      <c r="F45" s="102" t="s">
        <v>501</v>
      </c>
      <c r="G45" s="102" t="s">
        <v>502</v>
      </c>
      <c r="H45" s="102" t="s">
        <v>503</v>
      </c>
      <c r="I45" s="102" t="s">
        <v>504</v>
      </c>
      <c r="J45" s="102" t="s">
        <v>505</v>
      </c>
      <c r="K45" s="102" t="s">
        <v>506</v>
      </c>
      <c r="L45" s="102" t="s">
        <v>507</v>
      </c>
      <c r="M45" s="102" t="s">
        <v>508</v>
      </c>
    </row>
    <row r="46" spans="2:13" ht="12">
      <c r="B46" s="251" t="s">
        <v>519</v>
      </c>
      <c r="C46" s="103" t="s">
        <v>519</v>
      </c>
      <c r="D46" s="103" t="s">
        <v>519</v>
      </c>
      <c r="E46" s="103" t="s">
        <v>519</v>
      </c>
      <c r="F46" s="103" t="s">
        <v>519</v>
      </c>
      <c r="G46" s="103" t="s">
        <v>519</v>
      </c>
      <c r="H46" s="103" t="s">
        <v>519</v>
      </c>
      <c r="I46" s="103" t="s">
        <v>519</v>
      </c>
      <c r="J46" s="103" t="s">
        <v>519</v>
      </c>
      <c r="K46" s="103" t="s">
        <v>519</v>
      </c>
      <c r="L46" s="103" t="s">
        <v>519</v>
      </c>
      <c r="M46" s="103" t="s">
        <v>519</v>
      </c>
    </row>
    <row r="48" spans="1:13" ht="12">
      <c r="A48" s="101" t="s">
        <v>520</v>
      </c>
      <c r="B48" s="102" t="s">
        <v>497</v>
      </c>
      <c r="C48" s="102" t="s">
        <v>498</v>
      </c>
      <c r="D48" s="102" t="s">
        <v>499</v>
      </c>
      <c r="E48" s="102" t="s">
        <v>500</v>
      </c>
      <c r="F48" s="102" t="s">
        <v>501</v>
      </c>
      <c r="G48" s="102" t="s">
        <v>502</v>
      </c>
      <c r="H48" s="102" t="s">
        <v>503</v>
      </c>
      <c r="I48" s="102" t="s">
        <v>504</v>
      </c>
      <c r="J48" s="102" t="s">
        <v>505</v>
      </c>
      <c r="K48" s="102" t="s">
        <v>506</v>
      </c>
      <c r="L48" s="102" t="s">
        <v>507</v>
      </c>
      <c r="M48" s="102" t="s">
        <v>508</v>
      </c>
    </row>
    <row r="49" spans="2:13" ht="12">
      <c r="B49" s="251" t="s">
        <v>521</v>
      </c>
      <c r="C49" s="103" t="s">
        <v>521</v>
      </c>
      <c r="D49" s="103" t="s">
        <v>521</v>
      </c>
      <c r="E49" s="103" t="s">
        <v>521</v>
      </c>
      <c r="F49" s="103" t="s">
        <v>521</v>
      </c>
      <c r="G49" s="103" t="s">
        <v>521</v>
      </c>
      <c r="H49" s="103" t="s">
        <v>521</v>
      </c>
      <c r="I49" s="103" t="s">
        <v>521</v>
      </c>
      <c r="J49" s="103" t="s">
        <v>521</v>
      </c>
      <c r="K49" s="103" t="s">
        <v>521</v>
      </c>
      <c r="L49" s="103" t="s">
        <v>521</v>
      </c>
      <c r="M49" s="103" t="s">
        <v>521</v>
      </c>
    </row>
    <row r="51" spans="1:13" ht="12">
      <c r="A51" s="101" t="s">
        <v>522</v>
      </c>
      <c r="B51" s="102" t="s">
        <v>497</v>
      </c>
      <c r="C51" s="102" t="s">
        <v>498</v>
      </c>
      <c r="D51" s="102" t="s">
        <v>499</v>
      </c>
      <c r="E51" s="102" t="s">
        <v>500</v>
      </c>
      <c r="F51" s="102" t="s">
        <v>501</v>
      </c>
      <c r="G51" s="102" t="s">
        <v>502</v>
      </c>
      <c r="H51" s="102" t="s">
        <v>503</v>
      </c>
      <c r="I51" s="102" t="s">
        <v>504</v>
      </c>
      <c r="J51" s="102" t="s">
        <v>505</v>
      </c>
      <c r="K51" s="102" t="s">
        <v>506</v>
      </c>
      <c r="L51" s="102" t="s">
        <v>507</v>
      </c>
      <c r="M51" s="102" t="s">
        <v>508</v>
      </c>
    </row>
    <row r="52" spans="2:13" ht="12">
      <c r="B52" s="251" t="s">
        <v>523</v>
      </c>
      <c r="C52" s="103" t="s">
        <v>523</v>
      </c>
      <c r="D52" s="103" t="s">
        <v>523</v>
      </c>
      <c r="E52" s="103" t="s">
        <v>523</v>
      </c>
      <c r="F52" s="103" t="s">
        <v>523</v>
      </c>
      <c r="G52" s="103" t="s">
        <v>523</v>
      </c>
      <c r="H52" s="103" t="s">
        <v>523</v>
      </c>
      <c r="I52" s="103" t="s">
        <v>523</v>
      </c>
      <c r="J52" s="103" t="s">
        <v>523</v>
      </c>
      <c r="K52" s="103" t="s">
        <v>523</v>
      </c>
      <c r="L52" s="103" t="s">
        <v>523</v>
      </c>
      <c r="M52" s="103" t="s">
        <v>523</v>
      </c>
    </row>
    <row r="56" ht="12">
      <c r="A56" s="101" t="s">
        <v>524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108" customWidth="1"/>
    <col min="2" max="13" width="7.25390625" style="108" customWidth="1"/>
    <col min="14" max="16384" width="6.75390625" style="108" customWidth="1"/>
  </cols>
  <sheetData>
    <row r="1" spans="1:14" ht="24.75" customHeight="1">
      <c r="A1" s="104" t="s">
        <v>525</v>
      </c>
      <c r="B1" s="105"/>
      <c r="C1" s="105"/>
      <c r="D1" s="105"/>
      <c r="E1" s="105"/>
      <c r="F1" s="105"/>
      <c r="G1" s="106"/>
      <c r="H1" s="106"/>
      <c r="I1" s="171">
        <f>'1月'!Z1</f>
        <v>2002</v>
      </c>
      <c r="J1" s="170" t="s">
        <v>2</v>
      </c>
      <c r="K1" s="169" t="str">
        <f>("（平成"&amp;TEXT((I1-1988),"0")&amp;"年）")</f>
        <v>（平成14年）</v>
      </c>
      <c r="L1" s="106"/>
      <c r="M1" s="106"/>
      <c r="N1" s="107"/>
    </row>
    <row r="2" spans="1:14" ht="18" customHeight="1">
      <c r="A2" s="109" t="s">
        <v>3</v>
      </c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107"/>
    </row>
    <row r="3" spans="1:14" ht="18" customHeight="1">
      <c r="A3" s="113"/>
      <c r="B3" s="114" t="s">
        <v>497</v>
      </c>
      <c r="C3" s="115" t="s">
        <v>498</v>
      </c>
      <c r="D3" s="115" t="s">
        <v>499</v>
      </c>
      <c r="E3" s="115" t="s">
        <v>500</v>
      </c>
      <c r="F3" s="115" t="s">
        <v>501</v>
      </c>
      <c r="G3" s="115" t="s">
        <v>502</v>
      </c>
      <c r="H3" s="115" t="s">
        <v>503</v>
      </c>
      <c r="I3" s="115" t="s">
        <v>504</v>
      </c>
      <c r="J3" s="115" t="s">
        <v>505</v>
      </c>
      <c r="K3" s="115" t="s">
        <v>506</v>
      </c>
      <c r="L3" s="115" t="s">
        <v>507</v>
      </c>
      <c r="M3" s="116" t="s">
        <v>508</v>
      </c>
      <c r="N3" s="107"/>
    </row>
    <row r="4" spans="1:14" ht="18" customHeight="1">
      <c r="A4" s="117" t="s">
        <v>509</v>
      </c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  <c r="N4" s="107"/>
    </row>
    <row r="5" spans="1:14" ht="18" customHeight="1">
      <c r="A5" s="121">
        <v>1</v>
      </c>
      <c r="B5" s="122">
        <f>'1月'!AD3</f>
        <v>-1.8969999551773071</v>
      </c>
      <c r="C5" s="123">
        <f>'2月'!AD3</f>
        <v>-2.5409998893737793</v>
      </c>
      <c r="D5" s="123">
        <f>'3月'!AD3</f>
        <v>8.09000015258789</v>
      </c>
      <c r="E5" s="123">
        <f>'4月'!AD3</f>
        <v>6.234000205993652</v>
      </c>
      <c r="F5" s="123">
        <f>'5月'!AD3</f>
        <v>11.479999542236328</v>
      </c>
      <c r="G5" s="123">
        <f>'6月'!AD3</f>
        <v>16.989999771118164</v>
      </c>
      <c r="H5" s="123">
        <f>'7月'!AD3</f>
        <v>18.209999084472656</v>
      </c>
      <c r="I5" s="123">
        <f>'8月'!AD3</f>
        <v>23.520000457763672</v>
      </c>
      <c r="J5" s="123">
        <f>'9月'!AD3</f>
        <v>23.559999465942383</v>
      </c>
      <c r="K5" s="123">
        <f>'10月'!AD3</f>
        <v>17.979999542236328</v>
      </c>
      <c r="L5" s="123">
        <f>'11月'!AD3</f>
        <v>9.520000457763672</v>
      </c>
      <c r="M5" s="124">
        <f>'12月'!AD3</f>
        <v>7.429999828338623</v>
      </c>
      <c r="N5" s="107"/>
    </row>
    <row r="6" spans="1:14" ht="18" customHeight="1">
      <c r="A6" s="125">
        <v>2</v>
      </c>
      <c r="B6" s="126">
        <f>'1月'!AD4</f>
        <v>-1.621999979019165</v>
      </c>
      <c r="C6" s="127">
        <f>'2月'!AD4</f>
        <v>-1.128000020980835</v>
      </c>
      <c r="D6" s="127">
        <f>'3月'!AD4</f>
        <v>5.123000144958496</v>
      </c>
      <c r="E6" s="127">
        <f>'4月'!AD4</f>
        <v>7.690000057220459</v>
      </c>
      <c r="F6" s="127">
        <f>'5月'!AD4</f>
        <v>9.319999694824219</v>
      </c>
      <c r="G6" s="127">
        <f>'6月'!AD4</f>
        <v>17.920000076293945</v>
      </c>
      <c r="H6" s="127">
        <f>'7月'!AD4</f>
        <v>17.510000228881836</v>
      </c>
      <c r="I6" s="127">
        <f>'8月'!AD4</f>
        <v>22.559999465942383</v>
      </c>
      <c r="J6" s="127">
        <f>'9月'!AD4</f>
        <v>23.229999542236328</v>
      </c>
      <c r="K6" s="127">
        <f>'10月'!AD4</f>
        <v>18.450000762939453</v>
      </c>
      <c r="L6" s="127">
        <f>'11月'!AD4</f>
        <v>4.7210001945495605</v>
      </c>
      <c r="M6" s="128">
        <f>'12月'!AD4</f>
        <v>5.322000026702881</v>
      </c>
      <c r="N6" s="107"/>
    </row>
    <row r="7" spans="1:14" ht="18" customHeight="1">
      <c r="A7" s="125">
        <v>3</v>
      </c>
      <c r="B7" s="126">
        <f>'1月'!AD5</f>
        <v>-4.046999931335449</v>
      </c>
      <c r="C7" s="127">
        <f>'2月'!AD5</f>
        <v>3.5320000648498535</v>
      </c>
      <c r="D7" s="127">
        <f>'3月'!AD5</f>
        <v>1.6770000457763672</v>
      </c>
      <c r="E7" s="127">
        <f>'4月'!AD5</f>
        <v>8.3100004196167</v>
      </c>
      <c r="F7" s="127">
        <f>'5月'!AD5</f>
        <v>8.5600004196167</v>
      </c>
      <c r="G7" s="127">
        <f>'6月'!AD5</f>
        <v>16.530000686645508</v>
      </c>
      <c r="H7" s="127">
        <f>'7月'!AD5</f>
        <v>17.1200008392334</v>
      </c>
      <c r="I7" s="127">
        <f>'8月'!AD5</f>
        <v>20.610000610351562</v>
      </c>
      <c r="J7" s="127">
        <f>'9月'!AD5</f>
        <v>23.690000534057617</v>
      </c>
      <c r="K7" s="127">
        <f>'10月'!AD5</f>
        <v>17.1299991607666</v>
      </c>
      <c r="L7" s="127">
        <f>'11月'!AD5</f>
        <v>2.190999984741211</v>
      </c>
      <c r="M7" s="128">
        <f>'12月'!AD5</f>
        <v>1.2230000495910645</v>
      </c>
      <c r="N7" s="107"/>
    </row>
    <row r="8" spans="1:14" ht="18" customHeight="1">
      <c r="A8" s="125">
        <v>4</v>
      </c>
      <c r="B8" s="126">
        <f>'1月'!AD6</f>
        <v>-4.461999893188477</v>
      </c>
      <c r="C8" s="127">
        <f>'2月'!AD6</f>
        <v>3.5759999752044678</v>
      </c>
      <c r="D8" s="127">
        <f>'3月'!AD6</f>
        <v>1.6130000352859497</v>
      </c>
      <c r="E8" s="127">
        <f>'4月'!AD6</f>
        <v>8.510000228881836</v>
      </c>
      <c r="F8" s="127">
        <f>'5月'!AD6</f>
        <v>14.59000015258789</v>
      </c>
      <c r="G8" s="127">
        <f>'6月'!AD6</f>
        <v>15.470000267028809</v>
      </c>
      <c r="H8" s="127">
        <f>'7月'!AD6</f>
        <v>18.329999923706055</v>
      </c>
      <c r="I8" s="127">
        <f>'8月'!AD6</f>
        <v>20.809999465942383</v>
      </c>
      <c r="J8" s="127">
        <f>'9月'!AD6</f>
        <v>22.719999313354492</v>
      </c>
      <c r="K8" s="127">
        <f>'10月'!AD6</f>
        <v>15.399999618530273</v>
      </c>
      <c r="L8" s="127">
        <f>'11月'!AD6</f>
        <v>1.7599999904632568</v>
      </c>
      <c r="M8" s="128">
        <f>'12月'!AD6</f>
        <v>5.99399995803833</v>
      </c>
      <c r="N8" s="107"/>
    </row>
    <row r="9" spans="1:14" ht="18" customHeight="1">
      <c r="A9" s="125">
        <v>5</v>
      </c>
      <c r="B9" s="126">
        <f>'1月'!AD7</f>
        <v>-1.5290000438690186</v>
      </c>
      <c r="C9" s="127">
        <f>'2月'!AD7</f>
        <v>0.9909999966621399</v>
      </c>
      <c r="D9" s="127">
        <f>'3月'!AD7</f>
        <v>1.9709999561309814</v>
      </c>
      <c r="E9" s="127">
        <f>'4月'!AD7</f>
        <v>6.169000148773193</v>
      </c>
      <c r="F9" s="127">
        <f>'5月'!AD7</f>
        <v>17.579999923706055</v>
      </c>
      <c r="G9" s="127">
        <f>'6月'!AD7</f>
        <v>15.859999656677246</v>
      </c>
      <c r="H9" s="127">
        <f>'7月'!AD7</f>
        <v>17.950000762939453</v>
      </c>
      <c r="I9" s="127">
        <f>'8月'!AD7</f>
        <v>22.489999771118164</v>
      </c>
      <c r="J9" s="127">
        <f>'9月'!AD7</f>
        <v>21.899999618530273</v>
      </c>
      <c r="K9" s="127">
        <f>'10月'!AD7</f>
        <v>16.200000762939453</v>
      </c>
      <c r="L9" s="127">
        <f>'11月'!AD7</f>
        <v>0.9169999957084656</v>
      </c>
      <c r="M9" s="128">
        <f>'12月'!AD7</f>
        <v>7.039999961853027</v>
      </c>
      <c r="N9" s="107"/>
    </row>
    <row r="10" spans="1:14" ht="18" customHeight="1">
      <c r="A10" s="125">
        <v>6</v>
      </c>
      <c r="B10" s="126">
        <f>'1月'!AD8</f>
        <v>-3.111999988555908</v>
      </c>
      <c r="C10" s="127">
        <f>'2月'!AD8</f>
        <v>4.110000133514404</v>
      </c>
      <c r="D10" s="127">
        <f>'3月'!AD8</f>
        <v>6.802000045776367</v>
      </c>
      <c r="E10" s="127">
        <f>'4月'!AD8</f>
        <v>4.184999942779541</v>
      </c>
      <c r="F10" s="127">
        <f>'5月'!AD8</f>
        <v>12.180000305175781</v>
      </c>
      <c r="G10" s="127">
        <f>'6月'!AD8</f>
        <v>14.539999961853027</v>
      </c>
      <c r="H10" s="127">
        <f>'7月'!AD8</f>
        <v>19.40999984741211</v>
      </c>
      <c r="I10" s="127">
        <f>'8月'!AD8</f>
        <v>23.90999984741211</v>
      </c>
      <c r="J10" s="127">
        <f>'9月'!AD8</f>
        <v>20.93000030517578</v>
      </c>
      <c r="K10" s="127">
        <f>'10月'!AD8</f>
        <v>15.050000190734863</v>
      </c>
      <c r="L10" s="127">
        <f>'11月'!AD8</f>
        <v>1.5700000524520874</v>
      </c>
      <c r="M10" s="128">
        <f>'12月'!AD8</f>
        <v>4.058000087738037</v>
      </c>
      <c r="N10" s="107"/>
    </row>
    <row r="11" spans="1:14" ht="18" customHeight="1">
      <c r="A11" s="125">
        <v>7</v>
      </c>
      <c r="B11" s="126">
        <f>'1月'!AD9</f>
        <v>-2.9200000762939453</v>
      </c>
      <c r="C11" s="127">
        <f>'2月'!AD9</f>
        <v>2.361999988555908</v>
      </c>
      <c r="D11" s="127">
        <f>'3月'!AD9</f>
        <v>1.8450000286102295</v>
      </c>
      <c r="E11" s="127">
        <f>'4月'!AD9</f>
        <v>6.705999851226807</v>
      </c>
      <c r="F11" s="127">
        <f>'5月'!AD9</f>
        <v>11.6899995803833</v>
      </c>
      <c r="G11" s="127">
        <f>'6月'!AD9</f>
        <v>12.949999809265137</v>
      </c>
      <c r="H11" s="127">
        <f>'7月'!AD9</f>
        <v>24.139999389648438</v>
      </c>
      <c r="I11" s="127">
        <f>'8月'!AD9</f>
        <v>24.110000610351562</v>
      </c>
      <c r="J11" s="127">
        <f>'9月'!AD9</f>
        <v>20.75</v>
      </c>
      <c r="K11" s="127">
        <f>'10月'!AD9</f>
        <v>18.780000686645508</v>
      </c>
      <c r="L11" s="127">
        <f>'11月'!AD9</f>
        <v>1.1480000019073486</v>
      </c>
      <c r="M11" s="128">
        <f>'12月'!AD9</f>
        <v>2.572999954223633</v>
      </c>
      <c r="N11" s="107"/>
    </row>
    <row r="12" spans="1:14" ht="18" customHeight="1">
      <c r="A12" s="125">
        <v>8</v>
      </c>
      <c r="B12" s="126">
        <f>'1月'!AD10</f>
        <v>0.16899999976158142</v>
      </c>
      <c r="C12" s="127">
        <f>'2月'!AD10</f>
        <v>1.6339999437332153</v>
      </c>
      <c r="D12" s="127">
        <f>'3月'!AD10</f>
        <v>-0.3479999899864197</v>
      </c>
      <c r="E12" s="127">
        <f>'4月'!AD10</f>
        <v>12.260000228881836</v>
      </c>
      <c r="F12" s="127">
        <f>'5月'!AD10</f>
        <v>12.25</v>
      </c>
      <c r="G12" s="127">
        <f>'6月'!AD10</f>
        <v>16.81999969482422</v>
      </c>
      <c r="H12" s="127">
        <f>'7月'!AD10</f>
        <v>22.25</v>
      </c>
      <c r="I12" s="127">
        <f>'8月'!AD10</f>
        <v>23.6200008392334</v>
      </c>
      <c r="J12" s="127">
        <f>'9月'!AD10</f>
        <v>21.1200008392334</v>
      </c>
      <c r="K12" s="127">
        <f>'10月'!AD10</f>
        <v>16.610000610351562</v>
      </c>
      <c r="L12" s="127">
        <f>'11月'!AD10</f>
        <v>3.625999927520752</v>
      </c>
      <c r="M12" s="128">
        <f>'12月'!AD10</f>
        <v>1.9290000200271606</v>
      </c>
      <c r="N12" s="107"/>
    </row>
    <row r="13" spans="1:14" ht="18" customHeight="1">
      <c r="A13" s="125">
        <v>9</v>
      </c>
      <c r="B13" s="126">
        <f>'1月'!AD11</f>
        <v>-1.8869999647140503</v>
      </c>
      <c r="C13" s="127">
        <f>'2月'!AD11</f>
        <v>0.7699999809265137</v>
      </c>
      <c r="D13" s="127">
        <f>'3月'!AD11</f>
        <v>-2.065999984741211</v>
      </c>
      <c r="E13" s="127">
        <f>'4月'!AD11</f>
        <v>8.3100004196167</v>
      </c>
      <c r="F13" s="127">
        <f>'5月'!AD11</f>
        <v>11.270000457763672</v>
      </c>
      <c r="G13" s="127">
        <f>'6月'!AD11</f>
        <v>19.149999618530273</v>
      </c>
      <c r="H13" s="127">
        <f>'7月'!AD11</f>
        <v>20.709999084472656</v>
      </c>
      <c r="I13" s="127">
        <f>'8月'!AD11</f>
        <v>24.15999984741211</v>
      </c>
      <c r="J13" s="127">
        <f>'9月'!AD11</f>
        <v>19.079999923706055</v>
      </c>
      <c r="K13" s="127">
        <f>'10月'!AD11</f>
        <v>14.350000381469727</v>
      </c>
      <c r="L13" s="127">
        <f>'11月'!AD11</f>
        <v>0.36899998784065247</v>
      </c>
      <c r="M13" s="128">
        <f>'12月'!AD11</f>
        <v>0.0949999988079071</v>
      </c>
      <c r="N13" s="107"/>
    </row>
    <row r="14" spans="1:14" ht="18" customHeight="1">
      <c r="A14" s="129">
        <v>10</v>
      </c>
      <c r="B14" s="130">
        <f>'1月'!AD12</f>
        <v>-1.434000015258789</v>
      </c>
      <c r="C14" s="131">
        <f>'2月'!AD12</f>
        <v>-1.75</v>
      </c>
      <c r="D14" s="131">
        <f>'3月'!AD12</f>
        <v>1.4859999418258667</v>
      </c>
      <c r="E14" s="131">
        <f>'4月'!AD12</f>
        <v>8.380000114440918</v>
      </c>
      <c r="F14" s="131">
        <f>'5月'!AD12</f>
        <v>11.029999732971191</v>
      </c>
      <c r="G14" s="131">
        <f>'6月'!AD12</f>
        <v>16.290000915527344</v>
      </c>
      <c r="H14" s="131">
        <f>'7月'!AD12</f>
        <v>19.3799991607666</v>
      </c>
      <c r="I14" s="131">
        <f>'8月'!AD12</f>
        <v>25.93000030517578</v>
      </c>
      <c r="J14" s="131">
        <f>'9月'!AD12</f>
        <v>18.709999084472656</v>
      </c>
      <c r="K14" s="131">
        <f>'10月'!AD12</f>
        <v>13.470000267028809</v>
      </c>
      <c r="L14" s="131">
        <f>'11月'!AD12</f>
        <v>-0.5899999737739563</v>
      </c>
      <c r="M14" s="132">
        <f>'12月'!AD12</f>
        <v>1.1699999570846558</v>
      </c>
      <c r="N14" s="107"/>
    </row>
    <row r="15" spans="1:14" ht="18" customHeight="1">
      <c r="A15" s="121">
        <v>11</v>
      </c>
      <c r="B15" s="122">
        <f>'1月'!AD13</f>
        <v>-0.5799999833106995</v>
      </c>
      <c r="C15" s="123">
        <f>'2月'!AD13</f>
        <v>-2.371999979019165</v>
      </c>
      <c r="D15" s="123">
        <f>'3月'!AD13</f>
        <v>5.1479997634887695</v>
      </c>
      <c r="E15" s="123">
        <f>'4月'!AD13</f>
        <v>9</v>
      </c>
      <c r="F15" s="123">
        <f>'5月'!AD13</f>
        <v>10.779999732971191</v>
      </c>
      <c r="G15" s="123">
        <f>'6月'!AD13</f>
        <v>15.399999618530273</v>
      </c>
      <c r="H15" s="123">
        <f>'7月'!AD13</f>
        <v>20.520000457763672</v>
      </c>
      <c r="I15" s="123">
        <f>'8月'!AD13</f>
        <v>21.209999084472656</v>
      </c>
      <c r="J15" s="123">
        <f>'9月'!AD13</f>
        <v>20.420000076293945</v>
      </c>
      <c r="K15" s="123">
        <f>'10月'!AD13</f>
        <v>9.789999961853027</v>
      </c>
      <c r="L15" s="123">
        <f>'11月'!AD13</f>
        <v>2.740000009536743</v>
      </c>
      <c r="M15" s="124">
        <f>'12月'!AD13</f>
        <v>-1.559999942779541</v>
      </c>
      <c r="N15" s="107"/>
    </row>
    <row r="16" spans="1:14" ht="18" customHeight="1">
      <c r="A16" s="125">
        <v>12</v>
      </c>
      <c r="B16" s="126">
        <f>'1月'!AD14</f>
        <v>0.17900000512599945</v>
      </c>
      <c r="C16" s="127">
        <f>'2月'!AD14</f>
        <v>-2.424999952316284</v>
      </c>
      <c r="D16" s="127">
        <f>'3月'!AD14</f>
        <v>2.1600000858306885</v>
      </c>
      <c r="E16" s="127">
        <f>'4月'!AD14</f>
        <v>7.190000057220459</v>
      </c>
      <c r="F16" s="127">
        <f>'5月'!AD14</f>
        <v>10.699999809265137</v>
      </c>
      <c r="G16" s="127">
        <f>'6月'!AD14</f>
        <v>14.8100004196167</v>
      </c>
      <c r="H16" s="127">
        <f>'7月'!AD14</f>
        <v>20.920000076293945</v>
      </c>
      <c r="I16" s="127">
        <f>'8月'!AD14</f>
        <v>20.8700008392334</v>
      </c>
      <c r="J16" s="127">
        <f>'9月'!AD14</f>
        <v>22.100000381469727</v>
      </c>
      <c r="K16" s="127">
        <f>'10月'!AD14</f>
        <v>8.739999771118164</v>
      </c>
      <c r="L16" s="127">
        <f>'11月'!AD14</f>
        <v>6.01200008392334</v>
      </c>
      <c r="M16" s="128">
        <f>'12月'!AD14</f>
        <v>-2.4579999446868896</v>
      </c>
      <c r="N16" s="107"/>
    </row>
    <row r="17" spans="1:14" ht="18" customHeight="1">
      <c r="A17" s="125">
        <v>13</v>
      </c>
      <c r="B17" s="126">
        <f>'1月'!AD15</f>
        <v>2.752000093460083</v>
      </c>
      <c r="C17" s="127">
        <f>'2月'!AD15</f>
        <v>-1.6239999532699585</v>
      </c>
      <c r="D17" s="127">
        <f>'3月'!AD15</f>
        <v>4.050000190734863</v>
      </c>
      <c r="E17" s="127">
        <f>'4月'!AD15</f>
        <v>3.3610000610351562</v>
      </c>
      <c r="F17" s="127">
        <f>'5月'!AD15</f>
        <v>10.130000114440918</v>
      </c>
      <c r="G17" s="127">
        <f>'6月'!AD15</f>
        <v>15.069999694824219</v>
      </c>
      <c r="H17" s="127">
        <f>'7月'!AD15</f>
        <v>20.559999465942383</v>
      </c>
      <c r="I17" s="127">
        <f>'8月'!AD15</f>
        <v>22.59000015258789</v>
      </c>
      <c r="J17" s="127">
        <f>'9月'!AD15</f>
        <v>16.790000915527344</v>
      </c>
      <c r="K17" s="127">
        <f>'10月'!AD15</f>
        <v>12.619999885559082</v>
      </c>
      <c r="L17" s="127">
        <f>'11月'!AD15</f>
        <v>4.017000198364258</v>
      </c>
      <c r="M17" s="128">
        <f>'12月'!AD15</f>
        <v>-0.11599999666213989</v>
      </c>
      <c r="N17" s="107"/>
    </row>
    <row r="18" spans="1:14" ht="18" customHeight="1">
      <c r="A18" s="125">
        <v>14</v>
      </c>
      <c r="B18" s="126">
        <f>'1月'!AD16</f>
        <v>-0.7590000033378601</v>
      </c>
      <c r="C18" s="127">
        <f>'2月'!AD16</f>
        <v>-1.5490000247955322</v>
      </c>
      <c r="D18" s="127">
        <f>'3月'!AD16</f>
        <v>1.496999979019165</v>
      </c>
      <c r="E18" s="127">
        <f>'4月'!AD16</f>
        <v>5.926000118255615</v>
      </c>
      <c r="F18" s="127">
        <f>'5月'!AD16</f>
        <v>12.699999809265137</v>
      </c>
      <c r="G18" s="127">
        <f>'6月'!AD16</f>
        <v>16.65999984741211</v>
      </c>
      <c r="H18" s="127">
        <f>'7月'!AD16</f>
        <v>22.56999969482422</v>
      </c>
      <c r="I18" s="127">
        <f>'8月'!AD16</f>
        <v>22.040000915527344</v>
      </c>
      <c r="J18" s="127">
        <f>'9月'!AD16</f>
        <v>15.760000228881836</v>
      </c>
      <c r="K18" s="127">
        <f>'10月'!AD16</f>
        <v>11.630000114440918</v>
      </c>
      <c r="L18" s="127">
        <f>'11月'!AD16</f>
        <v>0.8220000267028809</v>
      </c>
      <c r="M18" s="128">
        <f>'12月'!AD16</f>
        <v>-2.309000015258789</v>
      </c>
      <c r="N18" s="107"/>
    </row>
    <row r="19" spans="1:14" ht="18" customHeight="1">
      <c r="A19" s="125">
        <v>15</v>
      </c>
      <c r="B19" s="126">
        <f>'1月'!AD17</f>
        <v>3.806999921798706</v>
      </c>
      <c r="C19" s="127">
        <f>'2月'!AD17</f>
        <v>-2.930999994277954</v>
      </c>
      <c r="D19" s="127">
        <f>'3月'!AD17</f>
        <v>9.210000038146973</v>
      </c>
      <c r="E19" s="127">
        <f>'4月'!AD17</f>
        <v>8.8100004196167</v>
      </c>
      <c r="F19" s="127">
        <f>'5月'!AD17</f>
        <v>10.350000381469727</v>
      </c>
      <c r="G19" s="127">
        <f>'6月'!AD17</f>
        <v>16.010000228881836</v>
      </c>
      <c r="H19" s="127">
        <f>'7月'!AD17</f>
        <v>20.450000762939453</v>
      </c>
      <c r="I19" s="127">
        <f>'8月'!AD17</f>
        <v>21.899999618530273</v>
      </c>
      <c r="J19" s="127">
        <f>'9月'!AD17</f>
        <v>15.920000076293945</v>
      </c>
      <c r="K19" s="127">
        <f>'10月'!AD17</f>
        <v>15.220000267028809</v>
      </c>
      <c r="L19" s="127">
        <f>'11月'!AD17</f>
        <v>3.1110000610351562</v>
      </c>
      <c r="M19" s="128">
        <f>'12月'!AD17</f>
        <v>-2.2769999504089355</v>
      </c>
      <c r="N19" s="107"/>
    </row>
    <row r="20" spans="1:14" ht="18" customHeight="1">
      <c r="A20" s="125">
        <v>16</v>
      </c>
      <c r="B20" s="126">
        <f>'1月'!AD18</f>
        <v>5.591000080108643</v>
      </c>
      <c r="C20" s="127">
        <f>'2月'!AD18</f>
        <v>-2.4240000247955322</v>
      </c>
      <c r="D20" s="127">
        <f>'3月'!AD18</f>
        <v>6.144000053405762</v>
      </c>
      <c r="E20" s="127">
        <f>'4月'!AD18</f>
        <v>16.790000915527344</v>
      </c>
      <c r="F20" s="127">
        <f>'5月'!AD18</f>
        <v>10.8100004196167</v>
      </c>
      <c r="G20" s="127">
        <f>'6月'!AD18</f>
        <v>16.690000534057617</v>
      </c>
      <c r="H20" s="127">
        <f>'7月'!AD18</f>
        <v>20.06999969482422</v>
      </c>
      <c r="I20" s="127">
        <f>'8月'!AD18</f>
        <v>20.829999923706055</v>
      </c>
      <c r="J20" s="127">
        <f>'9月'!AD18</f>
        <v>17.709999084472656</v>
      </c>
      <c r="K20" s="127">
        <f>'10月'!AD18</f>
        <v>14.6899995803833</v>
      </c>
      <c r="L20" s="127">
        <f>'11月'!AD18</f>
        <v>6.218999862670898</v>
      </c>
      <c r="M20" s="128">
        <f>'12月'!AD18</f>
        <v>-0.3160000145435333</v>
      </c>
      <c r="N20" s="107"/>
    </row>
    <row r="21" spans="1:14" ht="18" customHeight="1">
      <c r="A21" s="125">
        <v>17</v>
      </c>
      <c r="B21" s="126">
        <f>'1月'!AD19</f>
        <v>1.718999981880188</v>
      </c>
      <c r="C21" s="127">
        <f>'2月'!AD19</f>
        <v>2.434999942779541</v>
      </c>
      <c r="D21" s="127">
        <f>'3月'!AD19</f>
        <v>4.448999881744385</v>
      </c>
      <c r="E21" s="127">
        <f>'4月'!AD19</f>
        <v>10.180000305175781</v>
      </c>
      <c r="F21" s="127">
        <f>'5月'!AD19</f>
        <v>11.0600004196167</v>
      </c>
      <c r="G21" s="127">
        <f>'6月'!AD19</f>
        <v>17.260000228881836</v>
      </c>
      <c r="H21" s="127">
        <f>'7月'!AD19</f>
        <v>20.68000030517578</v>
      </c>
      <c r="I21" s="127">
        <f>'8月'!AD19</f>
        <v>21.040000915527344</v>
      </c>
      <c r="J21" s="127">
        <f>'9月'!AD19</f>
        <v>17.43000030517578</v>
      </c>
      <c r="K21" s="127">
        <f>'10月'!AD19</f>
        <v>11.260000228881836</v>
      </c>
      <c r="L21" s="127">
        <f>'11月'!AD19</f>
        <v>6.263000011444092</v>
      </c>
      <c r="M21" s="128">
        <f>'12月'!AD19</f>
        <v>2.046999931335449</v>
      </c>
      <c r="N21" s="107"/>
    </row>
    <row r="22" spans="1:14" ht="18" customHeight="1">
      <c r="A22" s="125">
        <v>18</v>
      </c>
      <c r="B22" s="126">
        <f>'1月'!AD20</f>
        <v>-0.843999981880188</v>
      </c>
      <c r="C22" s="127">
        <f>'2月'!AD20</f>
        <v>-0.3050000071525574</v>
      </c>
      <c r="D22" s="127">
        <f>'3月'!AD20</f>
        <v>5.493000030517578</v>
      </c>
      <c r="E22" s="127">
        <f>'4月'!AD20</f>
        <v>10.619999885559082</v>
      </c>
      <c r="F22" s="127">
        <f>'5月'!AD20</f>
        <v>11.359999656677246</v>
      </c>
      <c r="G22" s="127">
        <f>'6月'!AD20</f>
        <v>16.1299991607666</v>
      </c>
      <c r="H22" s="127">
        <f>'7月'!AD20</f>
        <v>22.56999969482422</v>
      </c>
      <c r="I22" s="127">
        <f>'8月'!AD20</f>
        <v>21.209999084472656</v>
      </c>
      <c r="J22" s="127">
        <f>'9月'!AD20</f>
        <v>16.770000457763672</v>
      </c>
      <c r="K22" s="127">
        <f>'10月'!AD20</f>
        <v>12.390000343322754</v>
      </c>
      <c r="L22" s="127">
        <f>'11月'!AD20</f>
        <v>7.599999904632568</v>
      </c>
      <c r="M22" s="128">
        <f>'12月'!AD20</f>
        <v>0.7170000076293945</v>
      </c>
      <c r="N22" s="107"/>
    </row>
    <row r="23" spans="1:14" ht="18" customHeight="1">
      <c r="A23" s="125">
        <v>19</v>
      </c>
      <c r="B23" s="126">
        <f>'1月'!AD21</f>
        <v>-0.07400000095367432</v>
      </c>
      <c r="C23" s="127">
        <f>'2月'!AD21</f>
        <v>-2.7730000019073486</v>
      </c>
      <c r="D23" s="127">
        <f>'3月'!AD21</f>
        <v>2.752000093460083</v>
      </c>
      <c r="E23" s="127">
        <f>'4月'!AD21</f>
        <v>10.210000038146973</v>
      </c>
      <c r="F23" s="127">
        <f>'5月'!AD21</f>
        <v>13.079999923706055</v>
      </c>
      <c r="G23" s="127">
        <f>'6月'!AD21</f>
        <v>15.079999923706055</v>
      </c>
      <c r="H23" s="127">
        <f>'7月'!AD21</f>
        <v>23.219999313354492</v>
      </c>
      <c r="I23" s="127">
        <f>'8月'!AD21</f>
        <v>22.34000015258789</v>
      </c>
      <c r="J23" s="127">
        <f>'9月'!AD21</f>
        <v>14.970000267028809</v>
      </c>
      <c r="K23" s="127">
        <f>'10月'!AD21</f>
        <v>15.300000190734863</v>
      </c>
      <c r="L23" s="127">
        <f>'11月'!AD21</f>
        <v>4.00600004196167</v>
      </c>
      <c r="M23" s="128">
        <f>'12月'!AD21</f>
        <v>1.3799999952316284</v>
      </c>
      <c r="N23" s="107"/>
    </row>
    <row r="24" spans="1:14" ht="18" customHeight="1">
      <c r="A24" s="129">
        <v>20</v>
      </c>
      <c r="B24" s="130">
        <f>'1月'!AD22</f>
        <v>0.210999995470047</v>
      </c>
      <c r="C24" s="131">
        <f>'2月'!AD22</f>
        <v>-0.12600000202655792</v>
      </c>
      <c r="D24" s="131">
        <f>'3月'!AD22</f>
        <v>6.169000148773193</v>
      </c>
      <c r="E24" s="131">
        <f>'4月'!AD22</f>
        <v>10.210000038146973</v>
      </c>
      <c r="F24" s="131">
        <f>'5月'!AD22</f>
        <v>11.319999694824219</v>
      </c>
      <c r="G24" s="131">
        <f>'6月'!AD22</f>
        <v>17.559999465942383</v>
      </c>
      <c r="H24" s="131">
        <f>'7月'!AD22</f>
        <v>23.959999084472656</v>
      </c>
      <c r="I24" s="131">
        <f>'8月'!AD22</f>
        <v>20.90999984741211</v>
      </c>
      <c r="J24" s="131">
        <f>'9月'!AD22</f>
        <v>12.869999885559082</v>
      </c>
      <c r="K24" s="131">
        <f>'10月'!AD22</f>
        <v>14.890000343322754</v>
      </c>
      <c r="L24" s="131">
        <f>'11月'!AD22</f>
        <v>7.71999979019165</v>
      </c>
      <c r="M24" s="132">
        <f>'12月'!AD22</f>
        <v>1.2760000228881836</v>
      </c>
      <c r="N24" s="107"/>
    </row>
    <row r="25" spans="1:14" ht="18" customHeight="1">
      <c r="A25" s="121">
        <v>21</v>
      </c>
      <c r="B25" s="122">
        <f>'1月'!AD23</f>
        <v>4.885000228881836</v>
      </c>
      <c r="C25" s="123">
        <f>'2月'!AD23</f>
        <v>-0.621999979019165</v>
      </c>
      <c r="D25" s="123">
        <f>'3月'!AD23</f>
        <v>2.825000047683716</v>
      </c>
      <c r="E25" s="123">
        <f>'4月'!AD23</f>
        <v>11.710000038146973</v>
      </c>
      <c r="F25" s="123">
        <f>'5月'!AD23</f>
        <v>11.569999694824219</v>
      </c>
      <c r="G25" s="123">
        <f>'6月'!AD23</f>
        <v>16.31999969482422</v>
      </c>
      <c r="H25" s="123">
        <f>'7月'!AD23</f>
        <v>22.920000076293945</v>
      </c>
      <c r="I25" s="123">
        <f>'8月'!AD23</f>
        <v>17.270000457763672</v>
      </c>
      <c r="J25" s="123">
        <f>'9月'!AD23</f>
        <v>14.260000228881836</v>
      </c>
      <c r="K25" s="123">
        <f>'10月'!AD23</f>
        <v>12.539999961853027</v>
      </c>
      <c r="L25" s="123">
        <f>'11月'!AD23</f>
        <v>5.419000148773193</v>
      </c>
      <c r="M25" s="124">
        <f>'12月'!AD23</f>
        <v>0.4749999940395355</v>
      </c>
      <c r="N25" s="107"/>
    </row>
    <row r="26" spans="1:14" ht="18" customHeight="1">
      <c r="A26" s="125">
        <v>22</v>
      </c>
      <c r="B26" s="126">
        <f>'1月'!AD24</f>
        <v>0.9589999914169312</v>
      </c>
      <c r="C26" s="127">
        <f>'2月'!AD24</f>
        <v>5.451000213623047</v>
      </c>
      <c r="D26" s="127">
        <f>'3月'!AD24</f>
        <v>8.619999885559082</v>
      </c>
      <c r="E26" s="127">
        <f>'4月'!AD24</f>
        <v>12.930000305175781</v>
      </c>
      <c r="F26" s="127">
        <f>'5月'!AD24</f>
        <v>11.979999542236328</v>
      </c>
      <c r="G26" s="127">
        <f>'6月'!AD24</f>
        <v>12.970000267028809</v>
      </c>
      <c r="H26" s="127">
        <f>'7月'!AD24</f>
        <v>23.739999771118164</v>
      </c>
      <c r="I26" s="127">
        <f>'8月'!AD24</f>
        <v>18.010000228881836</v>
      </c>
      <c r="J26" s="127">
        <f>'9月'!AD24</f>
        <v>15.239999771118164</v>
      </c>
      <c r="K26" s="127">
        <f>'10月'!AD24</f>
        <v>11.130000114440918</v>
      </c>
      <c r="L26" s="127">
        <f>'11月'!AD24</f>
        <v>5.116000175476074</v>
      </c>
      <c r="M26" s="128">
        <f>'12月'!AD24</f>
        <v>3.9549999237060547</v>
      </c>
      <c r="N26" s="107"/>
    </row>
    <row r="27" spans="1:14" ht="18" customHeight="1">
      <c r="A27" s="125">
        <v>23</v>
      </c>
      <c r="B27" s="126">
        <f>'1月'!AD25</f>
        <v>-0.6740000247955322</v>
      </c>
      <c r="C27" s="127">
        <f>'2月'!AD25</f>
        <v>4.927999973297119</v>
      </c>
      <c r="D27" s="127">
        <f>'3月'!AD25</f>
        <v>2.2780001163482666</v>
      </c>
      <c r="E27" s="127">
        <f>'4月'!AD25</f>
        <v>11.359999656677246</v>
      </c>
      <c r="F27" s="127">
        <f>'5月'!AD25</f>
        <v>13.729999542236328</v>
      </c>
      <c r="G27" s="127">
        <f>'6月'!AD25</f>
        <v>12.699999809265137</v>
      </c>
      <c r="H27" s="127">
        <f>'7月'!AD25</f>
        <v>21.06999969482422</v>
      </c>
      <c r="I27" s="127">
        <f>'8月'!AD25</f>
        <v>18.149999618530273</v>
      </c>
      <c r="J27" s="127">
        <f>'9月'!AD25</f>
        <v>15.539999961853027</v>
      </c>
      <c r="K27" s="127">
        <f>'10月'!AD25</f>
        <v>13.369999885559082</v>
      </c>
      <c r="L27" s="127">
        <f>'11月'!AD25</f>
        <v>4.46999979019165</v>
      </c>
      <c r="M27" s="128">
        <f>'12月'!AD25</f>
        <v>1.9930000305175781</v>
      </c>
      <c r="N27" s="107"/>
    </row>
    <row r="28" spans="1:14" ht="18" customHeight="1">
      <c r="A28" s="125">
        <v>24</v>
      </c>
      <c r="B28" s="126">
        <f>'1月'!AD26</f>
        <v>-0.7799999713897705</v>
      </c>
      <c r="C28" s="127">
        <f>'2月'!AD26</f>
        <v>3.2790000438690186</v>
      </c>
      <c r="D28" s="127">
        <f>'3月'!AD26</f>
        <v>0.11599999666213989</v>
      </c>
      <c r="E28" s="127">
        <f>'4月'!AD26</f>
        <v>10.369999885559082</v>
      </c>
      <c r="F28" s="127">
        <f>'5月'!AD26</f>
        <v>14.949999809265137</v>
      </c>
      <c r="G28" s="127">
        <f>'6月'!AD26</f>
        <v>14.229999542236328</v>
      </c>
      <c r="H28" s="127">
        <f>'7月'!AD26</f>
        <v>19.6299991607666</v>
      </c>
      <c r="I28" s="127">
        <f>'8月'!AD26</f>
        <v>20.15999984741211</v>
      </c>
      <c r="J28" s="127">
        <f>'9月'!AD26</f>
        <v>12.489999771118164</v>
      </c>
      <c r="K28" s="127">
        <f>'10月'!AD26</f>
        <v>12.199999809265137</v>
      </c>
      <c r="L28" s="127">
        <f>'11月'!AD26</f>
        <v>9.180000305175781</v>
      </c>
      <c r="M28" s="128">
        <f>'12月'!AD26</f>
        <v>2.0350000858306885</v>
      </c>
      <c r="N28" s="107"/>
    </row>
    <row r="29" spans="1:14" ht="18" customHeight="1">
      <c r="A29" s="125">
        <v>25</v>
      </c>
      <c r="B29" s="126">
        <f>'1月'!AD27</f>
        <v>-1.718000054359436</v>
      </c>
      <c r="C29" s="127">
        <f>'2月'!AD27</f>
        <v>1.9079999923706055</v>
      </c>
      <c r="D29" s="127">
        <f>'3月'!AD27</f>
        <v>0.6010000109672546</v>
      </c>
      <c r="E29" s="127">
        <f>'4月'!AD27</f>
        <v>10.699999809265137</v>
      </c>
      <c r="F29" s="127">
        <f>'5月'!AD27</f>
        <v>11.069999694824219</v>
      </c>
      <c r="G29" s="127">
        <f>'6月'!AD27</f>
        <v>14.069999694824219</v>
      </c>
      <c r="H29" s="127">
        <f>'7月'!AD27</f>
        <v>20.389999389648438</v>
      </c>
      <c r="I29" s="127">
        <f>'8月'!AD27</f>
        <v>21.3700008392334</v>
      </c>
      <c r="J29" s="127">
        <f>'9月'!AD27</f>
        <v>12.010000228881836</v>
      </c>
      <c r="K29" s="127">
        <f>'10月'!AD27</f>
        <v>11.5</v>
      </c>
      <c r="L29" s="127">
        <f>'11月'!AD27</f>
        <v>9.479999542236328</v>
      </c>
      <c r="M29" s="128">
        <f>'12月'!AD27</f>
        <v>1.3489999771118164</v>
      </c>
      <c r="N29" s="107"/>
    </row>
    <row r="30" spans="1:14" ht="18" customHeight="1">
      <c r="A30" s="125">
        <v>26</v>
      </c>
      <c r="B30" s="126">
        <f>'1月'!AD28</f>
        <v>-1.8350000381469727</v>
      </c>
      <c r="C30" s="127">
        <f>'2月'!AD28</f>
        <v>2.750999927520752</v>
      </c>
      <c r="D30" s="127">
        <f>'3月'!AD28</f>
        <v>1.8020000457763672</v>
      </c>
      <c r="E30" s="127">
        <f>'4月'!AD28</f>
        <v>8.470000267028809</v>
      </c>
      <c r="F30" s="127">
        <f>'5月'!AD28</f>
        <v>12.710000038146973</v>
      </c>
      <c r="G30" s="127">
        <f>'6月'!AD28</f>
        <v>14.029999732971191</v>
      </c>
      <c r="H30" s="127">
        <f>'7月'!AD28</f>
        <v>24.190000534057617</v>
      </c>
      <c r="I30" s="127">
        <f>'8月'!AD28</f>
        <v>21.270000457763672</v>
      </c>
      <c r="J30" s="127">
        <f>'9月'!AD28</f>
        <v>12.670000076293945</v>
      </c>
      <c r="K30" s="127">
        <f>'10月'!AD28</f>
        <v>10.729999542236328</v>
      </c>
      <c r="L30" s="127">
        <f>'11月'!AD28</f>
        <v>4.617000102996826</v>
      </c>
      <c r="M30" s="128">
        <f>'12月'!AD28</f>
        <v>-0.27399998903274536</v>
      </c>
      <c r="N30" s="107"/>
    </row>
    <row r="31" spans="1:14" ht="18" customHeight="1">
      <c r="A31" s="125">
        <v>27</v>
      </c>
      <c r="B31" s="126">
        <f>'1月'!AD29</f>
        <v>5.611999988555908</v>
      </c>
      <c r="C31" s="127">
        <f>'2月'!AD29</f>
        <v>5.539000034332275</v>
      </c>
      <c r="D31" s="127">
        <f>'3月'!AD29</f>
        <v>4.618000030517578</v>
      </c>
      <c r="E31" s="127">
        <f>'4月'!AD29</f>
        <v>6.38700008392334</v>
      </c>
      <c r="F31" s="127">
        <f>'5月'!AD29</f>
        <v>13.319999694824219</v>
      </c>
      <c r="G31" s="127">
        <f>'6月'!AD29</f>
        <v>14.949999809265137</v>
      </c>
      <c r="H31" s="127">
        <f>'7月'!AD29</f>
        <v>20.75</v>
      </c>
      <c r="I31" s="127">
        <f>'8月'!AD29</f>
        <v>21.93000030517578</v>
      </c>
      <c r="J31" s="127">
        <f>'9月'!AD29</f>
        <v>14.25</v>
      </c>
      <c r="K31" s="127">
        <f>'10月'!AD29</f>
        <v>10.4399995803833</v>
      </c>
      <c r="L31" s="127">
        <f>'11月'!AD29</f>
        <v>0.453000009059906</v>
      </c>
      <c r="M31" s="128">
        <f>'12月'!AD29</f>
        <v>-2.4560000896453857</v>
      </c>
      <c r="N31" s="107"/>
    </row>
    <row r="32" spans="1:14" ht="18" customHeight="1">
      <c r="A32" s="125">
        <v>28</v>
      </c>
      <c r="B32" s="126">
        <f>'1月'!AD30</f>
        <v>2.0759999752044678</v>
      </c>
      <c r="C32" s="127">
        <f>'2月'!AD30</f>
        <v>6.986000061035156</v>
      </c>
      <c r="D32" s="127">
        <f>'3月'!AD30</f>
        <v>1.6230000257492065</v>
      </c>
      <c r="E32" s="127">
        <f>'4月'!AD30</f>
        <v>4.313000202178955</v>
      </c>
      <c r="F32" s="127">
        <f>'5月'!AD30</f>
        <v>11.600000381469727</v>
      </c>
      <c r="G32" s="127">
        <f>'6月'!AD30</f>
        <v>15.100000381469727</v>
      </c>
      <c r="H32" s="127">
        <f>'7月'!AD30</f>
        <v>20.8799991607666</v>
      </c>
      <c r="I32" s="127">
        <f>'8月'!AD30</f>
        <v>24.81999969482422</v>
      </c>
      <c r="J32" s="127">
        <f>'9月'!AD30</f>
        <v>17.059999465942383</v>
      </c>
      <c r="K32" s="127">
        <f>'10月'!AD30</f>
        <v>6.122000217437744</v>
      </c>
      <c r="L32" s="127">
        <f>'11月'!AD30</f>
        <v>0.4740000069141388</v>
      </c>
      <c r="M32" s="128">
        <f>'12月'!AD30</f>
        <v>-5.0329999923706055</v>
      </c>
      <c r="N32" s="107"/>
    </row>
    <row r="33" spans="1:14" ht="18" customHeight="1">
      <c r="A33" s="125">
        <v>29</v>
      </c>
      <c r="B33" s="126">
        <f>'1月'!AD31</f>
        <v>-0.8429999947547913</v>
      </c>
      <c r="C33" s="127"/>
      <c r="D33" s="127">
        <f>'3月'!AD31</f>
        <v>8.239999771118164</v>
      </c>
      <c r="E33" s="127">
        <f>'4月'!AD31</f>
        <v>3.9119999408721924</v>
      </c>
      <c r="F33" s="127">
        <f>'5月'!AD31</f>
        <v>12.079999923706055</v>
      </c>
      <c r="G33" s="127">
        <f>'6月'!AD31</f>
        <v>15.359999656677246</v>
      </c>
      <c r="H33" s="127">
        <f>'7月'!AD31</f>
        <v>21.229999542236328</v>
      </c>
      <c r="I33" s="127">
        <f>'8月'!AD31</f>
        <v>24.709999084472656</v>
      </c>
      <c r="J33" s="127">
        <f>'9月'!AD31</f>
        <v>17.670000076293945</v>
      </c>
      <c r="K33" s="127">
        <f>'10月'!AD31</f>
        <v>3.9519999027252197</v>
      </c>
      <c r="L33" s="127">
        <f>'11月'!AD31</f>
        <v>-0.3160000145435333</v>
      </c>
      <c r="M33" s="128">
        <f>'12月'!AD31</f>
        <v>-2.2149999141693115</v>
      </c>
      <c r="N33" s="107"/>
    </row>
    <row r="34" spans="1:14" ht="18" customHeight="1">
      <c r="A34" s="125">
        <v>30</v>
      </c>
      <c r="B34" s="126">
        <f>'1月'!AD32</f>
        <v>-3.013000011444092</v>
      </c>
      <c r="C34" s="127"/>
      <c r="D34" s="127">
        <f>'3月'!AD32</f>
        <v>9.9399995803833</v>
      </c>
      <c r="E34" s="127">
        <f>'4月'!AD32</f>
        <v>11.109999656677246</v>
      </c>
      <c r="F34" s="127">
        <f>'5月'!AD32</f>
        <v>14.739999771118164</v>
      </c>
      <c r="G34" s="127">
        <f>'6月'!AD32</f>
        <v>17.940000534057617</v>
      </c>
      <c r="H34" s="127">
        <f>'7月'!AD32</f>
        <v>22.889999389648438</v>
      </c>
      <c r="I34" s="127">
        <f>'8月'!AD32</f>
        <v>24.100000381469727</v>
      </c>
      <c r="J34" s="127">
        <f>'9月'!AD32</f>
        <v>18.3700008392334</v>
      </c>
      <c r="K34" s="127">
        <f>'10月'!AD32</f>
        <v>3.8989999294281006</v>
      </c>
      <c r="L34" s="127">
        <f>'11月'!AD32</f>
        <v>2.7300000190734863</v>
      </c>
      <c r="M34" s="128">
        <f>'12月'!AD32</f>
        <v>-2.7079999446868896</v>
      </c>
      <c r="N34" s="107"/>
    </row>
    <row r="35" spans="1:14" ht="18" customHeight="1">
      <c r="A35" s="133">
        <v>31</v>
      </c>
      <c r="B35" s="130">
        <f>'1月'!AD33</f>
        <v>-0.5889999866485596</v>
      </c>
      <c r="C35" s="131"/>
      <c r="D35" s="131">
        <f>'3月'!AD33</f>
        <v>7.840000152587891</v>
      </c>
      <c r="E35" s="250"/>
      <c r="F35" s="131">
        <f>'5月'!AD33</f>
        <v>18.34000015258789</v>
      </c>
      <c r="G35" s="250"/>
      <c r="H35" s="131">
        <f>'7月'!AD33</f>
        <v>23.18000030517578</v>
      </c>
      <c r="I35" s="131">
        <f>'8月'!AD33</f>
        <v>22.84000015258789</v>
      </c>
      <c r="J35" s="250"/>
      <c r="K35" s="131">
        <f>'10月'!AD33</f>
        <v>4.014999866485596</v>
      </c>
      <c r="L35" s="131"/>
      <c r="M35" s="132">
        <f>'12月'!AD33</f>
        <v>-1.180999994277954</v>
      </c>
      <c r="N35" s="107"/>
    </row>
    <row r="36" spans="1:14" ht="18" customHeight="1">
      <c r="A36" s="243" t="s">
        <v>67</v>
      </c>
      <c r="B36" s="188">
        <f>AVERAGE(B5:B35)</f>
        <v>-0.2148064398957837</v>
      </c>
      <c r="C36" s="189">
        <f aca="true" t="shared" si="0" ref="C36:M36">AVERAGE(C5:C35)</f>
        <v>0.9886428729764053</v>
      </c>
      <c r="D36" s="189">
        <f t="shared" si="0"/>
        <v>3.928000009828998</v>
      </c>
      <c r="E36" s="189">
        <f t="shared" si="0"/>
        <v>8.677100110054017</v>
      </c>
      <c r="F36" s="189">
        <f t="shared" si="0"/>
        <v>12.204193484398626</v>
      </c>
      <c r="G36" s="189">
        <f t="shared" si="0"/>
        <v>15.695333290100098</v>
      </c>
      <c r="H36" s="189">
        <f t="shared" si="0"/>
        <v>21.01290302891885</v>
      </c>
      <c r="I36" s="189">
        <f t="shared" si="0"/>
        <v>21.977096865254065</v>
      </c>
      <c r="J36" s="189">
        <f t="shared" si="0"/>
        <v>17.866333357493083</v>
      </c>
      <c r="K36" s="189">
        <f t="shared" si="0"/>
        <v>12.575741983229115</v>
      </c>
      <c r="L36" s="189">
        <f t="shared" si="0"/>
        <v>3.8455000231663385</v>
      </c>
      <c r="M36" s="190">
        <f t="shared" si="0"/>
        <v>0.9405806458765461</v>
      </c>
      <c r="N36" s="107"/>
    </row>
    <row r="37" spans="1:14" ht="18" customHeight="1">
      <c r="A37" s="244" t="s">
        <v>526</v>
      </c>
      <c r="B37" s="240">
        <f>MIN(B5:B35)</f>
        <v>-4.461999893188477</v>
      </c>
      <c r="C37" s="241">
        <f aca="true" t="shared" si="1" ref="C37:M37">MIN(C5:C35)</f>
        <v>-2.930999994277954</v>
      </c>
      <c r="D37" s="241">
        <f t="shared" si="1"/>
        <v>-2.065999984741211</v>
      </c>
      <c r="E37" s="241">
        <f t="shared" si="1"/>
        <v>3.3610000610351562</v>
      </c>
      <c r="F37" s="241">
        <f t="shared" si="1"/>
        <v>8.5600004196167</v>
      </c>
      <c r="G37" s="241">
        <f t="shared" si="1"/>
        <v>12.699999809265137</v>
      </c>
      <c r="H37" s="241">
        <f t="shared" si="1"/>
        <v>17.1200008392334</v>
      </c>
      <c r="I37" s="241">
        <f t="shared" si="1"/>
        <v>17.270000457763672</v>
      </c>
      <c r="J37" s="241">
        <f t="shared" si="1"/>
        <v>12.010000228881836</v>
      </c>
      <c r="K37" s="241">
        <f t="shared" si="1"/>
        <v>3.8989999294281006</v>
      </c>
      <c r="L37" s="241">
        <f t="shared" si="1"/>
        <v>-0.5899999737739563</v>
      </c>
      <c r="M37" s="242">
        <f t="shared" si="1"/>
        <v>-5.0329999923706055</v>
      </c>
      <c r="N37" s="107"/>
    </row>
    <row r="38" spans="1:14" ht="18" customHeight="1">
      <c r="A38" s="245" t="s">
        <v>510</v>
      </c>
      <c r="B38" s="134">
        <f>AVERAGE(B5:B14)</f>
        <v>-2.2740999847650527</v>
      </c>
      <c r="C38" s="135">
        <f aca="true" t="shared" si="2" ref="C38:M38">AVERAGE(C5:C14)</f>
        <v>1.155600017309189</v>
      </c>
      <c r="D38" s="135">
        <f t="shared" si="2"/>
        <v>2.619300037622452</v>
      </c>
      <c r="E38" s="135">
        <f t="shared" si="2"/>
        <v>7.675400161743164</v>
      </c>
      <c r="F38" s="135">
        <f t="shared" si="2"/>
        <v>11.994999980926513</v>
      </c>
      <c r="G38" s="135">
        <f t="shared" si="2"/>
        <v>16.252000045776366</v>
      </c>
      <c r="H38" s="135">
        <f t="shared" si="2"/>
        <v>19.50099983215332</v>
      </c>
      <c r="I38" s="135">
        <f t="shared" si="2"/>
        <v>23.172000122070312</v>
      </c>
      <c r="J38" s="135">
        <f t="shared" si="2"/>
        <v>21.5689998626709</v>
      </c>
      <c r="K38" s="135">
        <f t="shared" si="2"/>
        <v>16.342000198364257</v>
      </c>
      <c r="L38" s="135">
        <f t="shared" si="2"/>
        <v>2.523200061917305</v>
      </c>
      <c r="M38" s="136">
        <f t="shared" si="2"/>
        <v>3.683399984240532</v>
      </c>
      <c r="N38" s="107"/>
    </row>
    <row r="39" spans="1:14" ht="18" customHeight="1">
      <c r="A39" s="246" t="s">
        <v>511</v>
      </c>
      <c r="B39" s="196">
        <f>AVERAGE(B15:B24)</f>
        <v>1.2002000108361244</v>
      </c>
      <c r="C39" s="137">
        <f aca="true" t="shared" si="3" ref="C39:M39">AVERAGE(C15:C24)</f>
        <v>-1.409399999678135</v>
      </c>
      <c r="D39" s="137">
        <f t="shared" si="3"/>
        <v>4.707200026512146</v>
      </c>
      <c r="E39" s="137">
        <f t="shared" si="3"/>
        <v>9.229700183868408</v>
      </c>
      <c r="F39" s="137">
        <f t="shared" si="3"/>
        <v>11.228999996185303</v>
      </c>
      <c r="G39" s="137">
        <f t="shared" si="3"/>
        <v>16.066999912261963</v>
      </c>
      <c r="H39" s="137">
        <f t="shared" si="3"/>
        <v>21.551999855041505</v>
      </c>
      <c r="I39" s="137">
        <f t="shared" si="3"/>
        <v>21.494000053405763</v>
      </c>
      <c r="J39" s="137">
        <f t="shared" si="3"/>
        <v>17.07400016784668</v>
      </c>
      <c r="K39" s="137">
        <f t="shared" si="3"/>
        <v>12.65300006866455</v>
      </c>
      <c r="L39" s="137">
        <f t="shared" si="3"/>
        <v>4.8509999990463255</v>
      </c>
      <c r="M39" s="138">
        <f t="shared" si="3"/>
        <v>-0.3615999907255173</v>
      </c>
      <c r="N39" s="107"/>
    </row>
    <row r="40" spans="1:14" ht="18" customHeight="1">
      <c r="A40" s="247" t="s">
        <v>512</v>
      </c>
      <c r="B40" s="139">
        <f>AVERAGE(B25:B35)</f>
        <v>0.3709091002290899</v>
      </c>
      <c r="C40" s="140">
        <f aca="true" t="shared" si="4" ref="C40:M40">AVERAGE(C25:C35)</f>
        <v>3.777500033378601</v>
      </c>
      <c r="D40" s="140">
        <f t="shared" si="4"/>
        <v>4.409363605759361</v>
      </c>
      <c r="E40" s="140">
        <f t="shared" si="4"/>
        <v>9.126199984550476</v>
      </c>
      <c r="F40" s="140">
        <f t="shared" si="4"/>
        <v>13.280908931385387</v>
      </c>
      <c r="G40" s="140">
        <f t="shared" si="4"/>
        <v>14.766999912261962</v>
      </c>
      <c r="H40" s="140">
        <f t="shared" si="4"/>
        <v>21.89727245677601</v>
      </c>
      <c r="I40" s="140">
        <f t="shared" si="4"/>
        <v>21.330000097101387</v>
      </c>
      <c r="J40" s="140">
        <f t="shared" si="4"/>
        <v>14.95600004196167</v>
      </c>
      <c r="K40" s="140">
        <f t="shared" si="4"/>
        <v>9.081636255437678</v>
      </c>
      <c r="L40" s="140">
        <f t="shared" si="4"/>
        <v>4.162300008535385</v>
      </c>
      <c r="M40" s="141">
        <f t="shared" si="4"/>
        <v>-0.36909090117974713</v>
      </c>
      <c r="N40" s="107"/>
    </row>
    <row r="41" spans="1:14" ht="18" customHeight="1">
      <c r="A41" s="248" t="s">
        <v>515</v>
      </c>
      <c r="B41" s="142">
        <f>DCOUNT($A3:$M35,2,B44:B45)</f>
        <v>20</v>
      </c>
      <c r="C41" s="143">
        <f aca="true" t="shared" si="5" ref="C41:M41">DCOUNT($A3:$M35,2,C44:C45)</f>
        <v>13</v>
      </c>
      <c r="D41" s="143">
        <f t="shared" si="5"/>
        <v>2</v>
      </c>
      <c r="E41" s="143">
        <f t="shared" si="5"/>
        <v>0</v>
      </c>
      <c r="F41" s="143">
        <f t="shared" si="5"/>
        <v>0</v>
      </c>
      <c r="G41" s="143">
        <f t="shared" si="5"/>
        <v>0</v>
      </c>
      <c r="H41" s="143">
        <f t="shared" si="5"/>
        <v>0</v>
      </c>
      <c r="I41" s="143">
        <f t="shared" si="5"/>
        <v>0</v>
      </c>
      <c r="J41" s="143">
        <f t="shared" si="5"/>
        <v>0</v>
      </c>
      <c r="K41" s="143">
        <f t="shared" si="5"/>
        <v>0</v>
      </c>
      <c r="L41" s="143">
        <f t="shared" si="5"/>
        <v>2</v>
      </c>
      <c r="M41" s="144">
        <f t="shared" si="5"/>
        <v>12</v>
      </c>
      <c r="N41" s="107"/>
    </row>
    <row r="42" spans="1:14" ht="18" customHeight="1">
      <c r="A42" s="247" t="s">
        <v>516</v>
      </c>
      <c r="B42" s="145">
        <f>DCOUNT($A3:$M35,2,B47:B48)</f>
        <v>0</v>
      </c>
      <c r="C42" s="146">
        <f aca="true" t="shared" si="6" ref="C42:M42">DCOUNT($A3:$M35,2,C47:C48)</f>
        <v>0</v>
      </c>
      <c r="D42" s="146">
        <f t="shared" si="6"/>
        <v>0</v>
      </c>
      <c r="E42" s="146">
        <f t="shared" si="6"/>
        <v>0</v>
      </c>
      <c r="F42" s="146">
        <f t="shared" si="6"/>
        <v>0</v>
      </c>
      <c r="G42" s="146">
        <f t="shared" si="6"/>
        <v>0</v>
      </c>
      <c r="H42" s="146">
        <f t="shared" si="6"/>
        <v>0</v>
      </c>
      <c r="I42" s="146">
        <f t="shared" si="6"/>
        <v>1</v>
      </c>
      <c r="J42" s="146">
        <f t="shared" si="6"/>
        <v>0</v>
      </c>
      <c r="K42" s="146">
        <f t="shared" si="6"/>
        <v>0</v>
      </c>
      <c r="L42" s="146">
        <f t="shared" si="6"/>
        <v>0</v>
      </c>
      <c r="M42" s="147">
        <f t="shared" si="6"/>
        <v>0</v>
      </c>
      <c r="N42" s="107"/>
    </row>
    <row r="43" spans="1:14" ht="18" customHeight="1">
      <c r="A43" s="249"/>
      <c r="B43" s="191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3"/>
      <c r="N43" s="107"/>
    </row>
    <row r="44" spans="1:13" ht="12">
      <c r="A44" s="148" t="s">
        <v>518</v>
      </c>
      <c r="B44" s="149" t="s">
        <v>497</v>
      </c>
      <c r="C44" s="149" t="s">
        <v>498</v>
      </c>
      <c r="D44" s="149" t="s">
        <v>499</v>
      </c>
      <c r="E44" s="149" t="s">
        <v>500</v>
      </c>
      <c r="F44" s="149" t="s">
        <v>501</v>
      </c>
      <c r="G44" s="149" t="s">
        <v>502</v>
      </c>
      <c r="H44" s="149" t="s">
        <v>503</v>
      </c>
      <c r="I44" s="149" t="s">
        <v>504</v>
      </c>
      <c r="J44" s="149" t="s">
        <v>505</v>
      </c>
      <c r="K44" s="149" t="s">
        <v>506</v>
      </c>
      <c r="L44" s="149" t="s">
        <v>507</v>
      </c>
      <c r="M44" s="149" t="s">
        <v>508</v>
      </c>
    </row>
    <row r="45" spans="2:13" ht="12">
      <c r="B45" s="252" t="s">
        <v>519</v>
      </c>
      <c r="C45" s="150" t="s">
        <v>519</v>
      </c>
      <c r="D45" s="150" t="s">
        <v>519</v>
      </c>
      <c r="E45" s="150" t="s">
        <v>519</v>
      </c>
      <c r="F45" s="150" t="s">
        <v>519</v>
      </c>
      <c r="G45" s="150" t="s">
        <v>519</v>
      </c>
      <c r="H45" s="150" t="s">
        <v>519</v>
      </c>
      <c r="I45" s="150" t="s">
        <v>519</v>
      </c>
      <c r="J45" s="150" t="s">
        <v>519</v>
      </c>
      <c r="K45" s="150" t="s">
        <v>519</v>
      </c>
      <c r="L45" s="150" t="s">
        <v>519</v>
      </c>
      <c r="M45" s="150" t="s">
        <v>519</v>
      </c>
    </row>
    <row r="47" spans="1:13" ht="12">
      <c r="A47" s="148" t="s">
        <v>520</v>
      </c>
      <c r="B47" s="149" t="s">
        <v>497</v>
      </c>
      <c r="C47" s="149" t="s">
        <v>498</v>
      </c>
      <c r="D47" s="149" t="s">
        <v>499</v>
      </c>
      <c r="E47" s="149" t="s">
        <v>500</v>
      </c>
      <c r="F47" s="149" t="s">
        <v>501</v>
      </c>
      <c r="G47" s="149" t="s">
        <v>502</v>
      </c>
      <c r="H47" s="149" t="s">
        <v>503</v>
      </c>
      <c r="I47" s="149" t="s">
        <v>504</v>
      </c>
      <c r="J47" s="149" t="s">
        <v>505</v>
      </c>
      <c r="K47" s="149" t="s">
        <v>506</v>
      </c>
      <c r="L47" s="149" t="s">
        <v>507</v>
      </c>
      <c r="M47" s="149" t="s">
        <v>508</v>
      </c>
    </row>
    <row r="48" spans="2:13" ht="12">
      <c r="B48" s="252" t="s">
        <v>521</v>
      </c>
      <c r="C48" s="150" t="s">
        <v>521</v>
      </c>
      <c r="D48" s="150" t="s">
        <v>521</v>
      </c>
      <c r="E48" s="150" t="s">
        <v>521</v>
      </c>
      <c r="F48" s="150" t="s">
        <v>521</v>
      </c>
      <c r="G48" s="150" t="s">
        <v>521</v>
      </c>
      <c r="H48" s="150" t="s">
        <v>521</v>
      </c>
      <c r="I48" s="150" t="s">
        <v>521</v>
      </c>
      <c r="J48" s="150" t="s">
        <v>521</v>
      </c>
      <c r="K48" s="150" t="s">
        <v>521</v>
      </c>
      <c r="L48" s="150" t="s">
        <v>521</v>
      </c>
      <c r="M48" s="150" t="s">
        <v>521</v>
      </c>
    </row>
    <row r="58" ht="12">
      <c r="A58" s="148" t="s">
        <v>524</v>
      </c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Roman,標準"&amp;9- 10 -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G1">
      <selection activeCell="E41" sqref="E4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2002</v>
      </c>
      <c r="AA1" s="1" t="s">
        <v>2</v>
      </c>
      <c r="AB1" s="226">
        <v>2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-1.3480000495910645</v>
      </c>
      <c r="C3" s="207">
        <v>-1.718000054359436</v>
      </c>
      <c r="D3" s="207">
        <v>-1.5709999799728394</v>
      </c>
      <c r="E3" s="207">
        <v>-2.309000015258789</v>
      </c>
      <c r="F3" s="207">
        <v>-2.319999933242798</v>
      </c>
      <c r="G3" s="207">
        <v>-2.361999988555908</v>
      </c>
      <c r="H3" s="207">
        <v>-2.382999897003174</v>
      </c>
      <c r="I3" s="207">
        <v>-0.4009999930858612</v>
      </c>
      <c r="J3" s="207">
        <v>1.5399999618530273</v>
      </c>
      <c r="K3" s="207">
        <v>4.979000091552734</v>
      </c>
      <c r="L3" s="207">
        <v>6.151000022888184</v>
      </c>
      <c r="M3" s="207">
        <v>8.579999923706055</v>
      </c>
      <c r="N3" s="207">
        <v>7.650000095367432</v>
      </c>
      <c r="O3" s="207">
        <v>7.840000152587891</v>
      </c>
      <c r="P3" s="207">
        <v>7.239999771118164</v>
      </c>
      <c r="Q3" s="207">
        <v>7.409999847412109</v>
      </c>
      <c r="R3" s="207">
        <v>6.9679999351501465</v>
      </c>
      <c r="S3" s="207">
        <v>6.508999824523926</v>
      </c>
      <c r="T3" s="207">
        <v>4.23799991607666</v>
      </c>
      <c r="U3" s="207">
        <v>3.9760000705718994</v>
      </c>
      <c r="V3" s="207">
        <v>2.1610000133514404</v>
      </c>
      <c r="W3" s="207">
        <v>0.875</v>
      </c>
      <c r="X3" s="207">
        <v>1.4550000429153442</v>
      </c>
      <c r="Y3" s="207">
        <v>2.8580000400543213</v>
      </c>
      <c r="Z3" s="214">
        <f aca="true" t="shared" si="0" ref="Z3:Z30">AVERAGE(B3:Y3)</f>
        <v>2.750749991585811</v>
      </c>
      <c r="AA3" s="151">
        <v>9.329999923706055</v>
      </c>
      <c r="AB3" s="152" t="s">
        <v>42</v>
      </c>
      <c r="AC3" s="2">
        <v>1</v>
      </c>
      <c r="AD3" s="151">
        <v>-2.5409998893737793</v>
      </c>
      <c r="AE3" s="253" t="s">
        <v>79</v>
      </c>
      <c r="AF3" s="1"/>
    </row>
    <row r="4" spans="1:32" ht="11.25" customHeight="1">
      <c r="A4" s="215">
        <v>2</v>
      </c>
      <c r="B4" s="207">
        <v>0.3160000145435333</v>
      </c>
      <c r="C4" s="207">
        <v>2.815999984741211</v>
      </c>
      <c r="D4" s="207">
        <v>0.010999999940395355</v>
      </c>
      <c r="E4" s="207">
        <v>-0.3370000123977661</v>
      </c>
      <c r="F4" s="207">
        <v>-0.675000011920929</v>
      </c>
      <c r="G4" s="207">
        <v>-1.0429999828338623</v>
      </c>
      <c r="H4" s="207">
        <v>-1.0329999923706055</v>
      </c>
      <c r="I4" s="207">
        <v>1.1180000305175781</v>
      </c>
      <c r="J4" s="207">
        <v>4.324999809265137</v>
      </c>
      <c r="K4" s="207">
        <v>7.710000038146973</v>
      </c>
      <c r="L4" s="207">
        <v>10.1899995803833</v>
      </c>
      <c r="M4" s="207">
        <v>10.630000114440918</v>
      </c>
      <c r="N4" s="207">
        <v>10.220000267028809</v>
      </c>
      <c r="O4" s="207">
        <v>10.5600004196167</v>
      </c>
      <c r="P4" s="207">
        <v>10.550000190734863</v>
      </c>
      <c r="Q4" s="207">
        <v>10.270000457763672</v>
      </c>
      <c r="R4" s="207">
        <v>9.6899995803833</v>
      </c>
      <c r="S4" s="208">
        <v>9.529999732971191</v>
      </c>
      <c r="T4" s="207">
        <v>8.75</v>
      </c>
      <c r="U4" s="207">
        <v>8.569999694824219</v>
      </c>
      <c r="V4" s="207">
        <v>7.610000133514404</v>
      </c>
      <c r="W4" s="207">
        <v>6.554999828338623</v>
      </c>
      <c r="X4" s="207">
        <v>5.984000205993652</v>
      </c>
      <c r="Y4" s="207">
        <v>5.928999900817871</v>
      </c>
      <c r="Z4" s="214">
        <f t="shared" si="0"/>
        <v>5.7602499993517995</v>
      </c>
      <c r="AA4" s="151">
        <v>12.680000305175781</v>
      </c>
      <c r="AB4" s="152" t="s">
        <v>80</v>
      </c>
      <c r="AC4" s="2">
        <v>2</v>
      </c>
      <c r="AD4" s="151">
        <v>-1.128000020980835</v>
      </c>
      <c r="AE4" s="253" t="s">
        <v>81</v>
      </c>
      <c r="AF4" s="1"/>
    </row>
    <row r="5" spans="1:32" ht="11.25" customHeight="1">
      <c r="A5" s="215">
        <v>3</v>
      </c>
      <c r="B5" s="207">
        <v>5.123000144958496</v>
      </c>
      <c r="C5" s="207">
        <v>4.4710001945495605</v>
      </c>
      <c r="D5" s="207">
        <v>4.144999980926514</v>
      </c>
      <c r="E5" s="207">
        <v>4.271999835968018</v>
      </c>
      <c r="F5" s="207">
        <v>4.567999839782715</v>
      </c>
      <c r="G5" s="207">
        <v>6.840000152587891</v>
      </c>
      <c r="H5" s="207">
        <v>6.978000164031982</v>
      </c>
      <c r="I5" s="207">
        <v>7.429999828338623</v>
      </c>
      <c r="J5" s="207">
        <v>7.010000228881836</v>
      </c>
      <c r="K5" s="207">
        <v>6.224999904632568</v>
      </c>
      <c r="L5" s="207">
        <v>5.168000221252441</v>
      </c>
      <c r="M5" s="207">
        <v>4.89300012588501</v>
      </c>
      <c r="N5" s="207">
        <v>4.513000011444092</v>
      </c>
      <c r="O5" s="207">
        <v>4.229000091552734</v>
      </c>
      <c r="P5" s="207">
        <v>3.7009999752044678</v>
      </c>
      <c r="Q5" s="207">
        <v>3.828000068664551</v>
      </c>
      <c r="R5" s="207">
        <v>4.250999927520752</v>
      </c>
      <c r="S5" s="207">
        <v>4.440999984741211</v>
      </c>
      <c r="T5" s="207">
        <v>4.589000225067139</v>
      </c>
      <c r="U5" s="207">
        <v>4.9679999351501465</v>
      </c>
      <c r="V5" s="207">
        <v>5.041999816894531</v>
      </c>
      <c r="W5" s="207">
        <v>5.177999973297119</v>
      </c>
      <c r="X5" s="207">
        <v>5.27400016784668</v>
      </c>
      <c r="Y5" s="207">
        <v>5.3480000495910645</v>
      </c>
      <c r="Z5" s="214">
        <f t="shared" si="0"/>
        <v>5.103541702032089</v>
      </c>
      <c r="AA5" s="151">
        <v>7.590000152587891</v>
      </c>
      <c r="AB5" s="152" t="s">
        <v>82</v>
      </c>
      <c r="AC5" s="2">
        <v>3</v>
      </c>
      <c r="AD5" s="151">
        <v>3.5320000648498535</v>
      </c>
      <c r="AE5" s="253" t="s">
        <v>83</v>
      </c>
      <c r="AF5" s="1"/>
    </row>
    <row r="6" spans="1:32" ht="11.25" customHeight="1">
      <c r="A6" s="215">
        <v>4</v>
      </c>
      <c r="B6" s="207">
        <v>5.063000202178955</v>
      </c>
      <c r="C6" s="207">
        <v>5.052000045776367</v>
      </c>
      <c r="D6" s="207">
        <v>4.724999904632568</v>
      </c>
      <c r="E6" s="207">
        <v>4.724999904632568</v>
      </c>
      <c r="F6" s="207">
        <v>4.609000205993652</v>
      </c>
      <c r="G6" s="207">
        <v>4.715000152587891</v>
      </c>
      <c r="H6" s="207">
        <v>4.821000099182129</v>
      </c>
      <c r="I6" s="207">
        <v>5.179999828338623</v>
      </c>
      <c r="J6" s="207">
        <v>5.855999946594238</v>
      </c>
      <c r="K6" s="207">
        <v>6.6620001792907715</v>
      </c>
      <c r="L6" s="207">
        <v>7.239999771118164</v>
      </c>
      <c r="M6" s="207">
        <v>8.630000114440918</v>
      </c>
      <c r="N6" s="207">
        <v>8.300000190734863</v>
      </c>
      <c r="O6" s="207">
        <v>8.369999885559082</v>
      </c>
      <c r="P6" s="207">
        <v>8.109999656677246</v>
      </c>
      <c r="Q6" s="207">
        <v>7.179999828338623</v>
      </c>
      <c r="R6" s="207">
        <v>6.480999946594238</v>
      </c>
      <c r="S6" s="207">
        <v>6.179999828338623</v>
      </c>
      <c r="T6" s="207">
        <v>5.052000045776367</v>
      </c>
      <c r="U6" s="207">
        <v>4.979000091552734</v>
      </c>
      <c r="V6" s="207">
        <v>4.703000068664551</v>
      </c>
      <c r="W6" s="207">
        <v>4.429999828338623</v>
      </c>
      <c r="X6" s="207">
        <v>4.209000110626221</v>
      </c>
      <c r="Y6" s="207">
        <v>3.703000068664551</v>
      </c>
      <c r="Z6" s="214">
        <f t="shared" si="0"/>
        <v>5.790624996026357</v>
      </c>
      <c r="AA6" s="151">
        <v>9.0600004196167</v>
      </c>
      <c r="AB6" s="152" t="s">
        <v>84</v>
      </c>
      <c r="AC6" s="2">
        <v>4</v>
      </c>
      <c r="AD6" s="151">
        <v>3.5759999752044678</v>
      </c>
      <c r="AE6" s="253" t="s">
        <v>85</v>
      </c>
      <c r="AF6" s="1"/>
    </row>
    <row r="7" spans="1:32" ht="11.25" customHeight="1">
      <c r="A7" s="215">
        <v>5</v>
      </c>
      <c r="B7" s="207">
        <v>5.001999855041504</v>
      </c>
      <c r="C7" s="207">
        <v>4.864999771118164</v>
      </c>
      <c r="D7" s="207">
        <v>4.939000129699707</v>
      </c>
      <c r="E7" s="207">
        <v>2.321000099182129</v>
      </c>
      <c r="F7" s="207">
        <v>2.015000104904175</v>
      </c>
      <c r="G7" s="207">
        <v>1.180999994277954</v>
      </c>
      <c r="H7" s="207">
        <v>1.625</v>
      </c>
      <c r="I7" s="207">
        <v>2.690999984741211</v>
      </c>
      <c r="J7" s="207">
        <v>6.415999889373779</v>
      </c>
      <c r="K7" s="207">
        <v>8.109999656677246</v>
      </c>
      <c r="L7" s="207">
        <v>8.579999923706055</v>
      </c>
      <c r="M7" s="207">
        <v>8.979999542236328</v>
      </c>
      <c r="N7" s="207">
        <v>8.670000076293945</v>
      </c>
      <c r="O7" s="207">
        <v>8.84000015258789</v>
      </c>
      <c r="P7" s="207">
        <v>8.890000343322754</v>
      </c>
      <c r="Q7" s="207">
        <v>8.539999961853027</v>
      </c>
      <c r="R7" s="207">
        <v>8.270000457763672</v>
      </c>
      <c r="S7" s="207">
        <v>8.270000457763672</v>
      </c>
      <c r="T7" s="207">
        <v>7.550000190734863</v>
      </c>
      <c r="U7" s="207">
        <v>7.690000057220459</v>
      </c>
      <c r="V7" s="207">
        <v>7.409999847412109</v>
      </c>
      <c r="W7" s="207">
        <v>6.169000148773193</v>
      </c>
      <c r="X7" s="207">
        <v>6.3480000495910645</v>
      </c>
      <c r="Y7" s="207">
        <v>6.495999813079834</v>
      </c>
      <c r="Z7" s="214">
        <f t="shared" si="0"/>
        <v>6.244500021139781</v>
      </c>
      <c r="AA7" s="151">
        <v>9.34000015258789</v>
      </c>
      <c r="AB7" s="152" t="s">
        <v>38</v>
      </c>
      <c r="AC7" s="2">
        <v>5</v>
      </c>
      <c r="AD7" s="151">
        <v>0.9909999966621399</v>
      </c>
      <c r="AE7" s="253" t="s">
        <v>86</v>
      </c>
      <c r="AF7" s="1"/>
    </row>
    <row r="8" spans="1:32" ht="11.25" customHeight="1">
      <c r="A8" s="215">
        <v>6</v>
      </c>
      <c r="B8" s="207">
        <v>6.728000164031982</v>
      </c>
      <c r="C8" s="207">
        <v>6.243000030517578</v>
      </c>
      <c r="D8" s="207">
        <v>5.293000221252441</v>
      </c>
      <c r="E8" s="207">
        <v>4.9770002365112305</v>
      </c>
      <c r="F8" s="207">
        <v>4.9670000076293945</v>
      </c>
      <c r="G8" s="207">
        <v>5.072999954223633</v>
      </c>
      <c r="H8" s="207">
        <v>4.75600004196167</v>
      </c>
      <c r="I8" s="207">
        <v>4.788000106811523</v>
      </c>
      <c r="J8" s="207">
        <v>5.693999767303467</v>
      </c>
      <c r="K8" s="207">
        <v>8.25</v>
      </c>
      <c r="L8" s="207">
        <v>9.640000343322754</v>
      </c>
      <c r="M8" s="207">
        <v>10.15999984741211</v>
      </c>
      <c r="N8" s="207">
        <v>9.789999961853027</v>
      </c>
      <c r="O8" s="207">
        <v>9.829999923706055</v>
      </c>
      <c r="P8" s="207">
        <v>9.920000076293945</v>
      </c>
      <c r="Q8" s="207">
        <v>10.229999542236328</v>
      </c>
      <c r="R8" s="207">
        <v>9.520000457763672</v>
      </c>
      <c r="S8" s="207">
        <v>8.449999809265137</v>
      </c>
      <c r="T8" s="207">
        <v>8.149999618530273</v>
      </c>
      <c r="U8" s="207">
        <v>7.389999866485596</v>
      </c>
      <c r="V8" s="207">
        <v>6.480999946594238</v>
      </c>
      <c r="W8" s="207">
        <v>5.164000034332275</v>
      </c>
      <c r="X8" s="207">
        <v>5.478000164031982</v>
      </c>
      <c r="Y8" s="207">
        <v>4.269000053405762</v>
      </c>
      <c r="Z8" s="214">
        <f t="shared" si="0"/>
        <v>7.1350416739781695</v>
      </c>
      <c r="AA8" s="151">
        <v>11.029999732971191</v>
      </c>
      <c r="AB8" s="152" t="s">
        <v>50</v>
      </c>
      <c r="AC8" s="2">
        <v>6</v>
      </c>
      <c r="AD8" s="151">
        <v>4.110000133514404</v>
      </c>
      <c r="AE8" s="253" t="s">
        <v>87</v>
      </c>
      <c r="AF8" s="1"/>
    </row>
    <row r="9" spans="1:32" ht="11.25" customHeight="1">
      <c r="A9" s="215">
        <v>7</v>
      </c>
      <c r="B9" s="207">
        <v>5.083000183105469</v>
      </c>
      <c r="C9" s="207">
        <v>4.545000076293945</v>
      </c>
      <c r="D9" s="207">
        <v>2.941999912261963</v>
      </c>
      <c r="E9" s="207">
        <v>4.050000190734863</v>
      </c>
      <c r="F9" s="207">
        <v>3.4590001106262207</v>
      </c>
      <c r="G9" s="207">
        <v>3.2060000896453857</v>
      </c>
      <c r="H9" s="207">
        <v>4.590000152587891</v>
      </c>
      <c r="I9" s="207">
        <v>5.7210001945495605</v>
      </c>
      <c r="J9" s="207">
        <v>6.51200008392334</v>
      </c>
      <c r="K9" s="207">
        <v>8.739999771118164</v>
      </c>
      <c r="L9" s="207">
        <v>9.369999885559082</v>
      </c>
      <c r="M9" s="207">
        <v>9.75</v>
      </c>
      <c r="N9" s="207">
        <v>10.270000457763672</v>
      </c>
      <c r="O9" s="207">
        <v>10.550000190734863</v>
      </c>
      <c r="P9" s="207">
        <v>10.930000305175781</v>
      </c>
      <c r="Q9" s="207">
        <v>10.609999656677246</v>
      </c>
      <c r="R9" s="207">
        <v>9.760000228881836</v>
      </c>
      <c r="S9" s="207">
        <v>8.869999885559082</v>
      </c>
      <c r="T9" s="207">
        <v>7.46999979019165</v>
      </c>
      <c r="U9" s="207">
        <v>5.863999843597412</v>
      </c>
      <c r="V9" s="207">
        <v>6.750999927520752</v>
      </c>
      <c r="W9" s="207">
        <v>5.165999889373779</v>
      </c>
      <c r="X9" s="207">
        <v>6.302000045776367</v>
      </c>
      <c r="Y9" s="207">
        <v>4.395999908447266</v>
      </c>
      <c r="Z9" s="214">
        <f t="shared" si="0"/>
        <v>6.871125032504399</v>
      </c>
      <c r="AA9" s="151">
        <v>11.140000343322754</v>
      </c>
      <c r="AB9" s="152" t="s">
        <v>41</v>
      </c>
      <c r="AC9" s="2">
        <v>7</v>
      </c>
      <c r="AD9" s="151">
        <v>2.361999988555908</v>
      </c>
      <c r="AE9" s="253" t="s">
        <v>88</v>
      </c>
      <c r="AF9" s="1"/>
    </row>
    <row r="10" spans="1:32" ht="11.25" customHeight="1">
      <c r="A10" s="215">
        <v>8</v>
      </c>
      <c r="B10" s="207">
        <v>3.5</v>
      </c>
      <c r="C10" s="207">
        <v>4.322999954223633</v>
      </c>
      <c r="D10" s="207">
        <v>2.99399995803833</v>
      </c>
      <c r="E10" s="207">
        <v>2.9730000495910645</v>
      </c>
      <c r="F10" s="207">
        <v>2.446000099182129</v>
      </c>
      <c r="G10" s="207">
        <v>2.635999917984009</v>
      </c>
      <c r="H10" s="207">
        <v>3.184999942779541</v>
      </c>
      <c r="I10" s="207">
        <v>4.671999931335449</v>
      </c>
      <c r="J10" s="207">
        <v>5.401000022888184</v>
      </c>
      <c r="K10" s="207">
        <v>7.53000020980835</v>
      </c>
      <c r="L10" s="207">
        <v>9.6899995803833</v>
      </c>
      <c r="M10" s="207">
        <v>10.850000381469727</v>
      </c>
      <c r="N10" s="207">
        <v>10.279999732971191</v>
      </c>
      <c r="O10" s="207">
        <v>11.430000305175781</v>
      </c>
      <c r="P10" s="207">
        <v>11.729999542236328</v>
      </c>
      <c r="Q10" s="207">
        <v>10.869999885559082</v>
      </c>
      <c r="R10" s="207">
        <v>10.170000076293945</v>
      </c>
      <c r="S10" s="207">
        <v>8.630000114440918</v>
      </c>
      <c r="T10" s="207">
        <v>8.1899995803833</v>
      </c>
      <c r="U10" s="207">
        <v>6.7210001945495605</v>
      </c>
      <c r="V10" s="207">
        <v>4.9679999351501465</v>
      </c>
      <c r="W10" s="207">
        <v>4.258999824523926</v>
      </c>
      <c r="X10" s="207">
        <v>4.129000186920166</v>
      </c>
      <c r="Y10" s="207">
        <v>3.736999988555908</v>
      </c>
      <c r="Z10" s="214">
        <f t="shared" si="0"/>
        <v>6.471416642268498</v>
      </c>
      <c r="AA10" s="151">
        <v>12.930000305175781</v>
      </c>
      <c r="AB10" s="152" t="s">
        <v>89</v>
      </c>
      <c r="AC10" s="2">
        <v>8</v>
      </c>
      <c r="AD10" s="151">
        <v>1.6339999437332153</v>
      </c>
      <c r="AE10" s="253" t="s">
        <v>90</v>
      </c>
      <c r="AF10" s="1"/>
    </row>
    <row r="11" spans="1:32" ht="11.25" customHeight="1">
      <c r="A11" s="215">
        <v>9</v>
      </c>
      <c r="B11" s="207">
        <v>3.6410000324249268</v>
      </c>
      <c r="C11" s="207">
        <v>3.61299991607666</v>
      </c>
      <c r="D11" s="207">
        <v>3.3519999980926514</v>
      </c>
      <c r="E11" s="207">
        <v>1.9609999656677246</v>
      </c>
      <c r="F11" s="207">
        <v>1.3070000410079956</v>
      </c>
      <c r="G11" s="207">
        <v>0.8960000276565552</v>
      </c>
      <c r="H11" s="207">
        <v>1.0759999752044678</v>
      </c>
      <c r="I11" s="207">
        <v>2.7960000038146973</v>
      </c>
      <c r="J11" s="207">
        <v>7.670000076293945</v>
      </c>
      <c r="K11" s="207">
        <v>10.050000190734863</v>
      </c>
      <c r="L11" s="207">
        <v>10.25</v>
      </c>
      <c r="M11" s="207">
        <v>12.0600004196167</v>
      </c>
      <c r="N11" s="207">
        <v>10.020000457763672</v>
      </c>
      <c r="O11" s="207">
        <v>9.399999618530273</v>
      </c>
      <c r="P11" s="207">
        <v>8.550000190734863</v>
      </c>
      <c r="Q11" s="207">
        <v>6.797999858856201</v>
      </c>
      <c r="R11" s="207">
        <v>4.796999931335449</v>
      </c>
      <c r="S11" s="207">
        <v>3.5759999752044678</v>
      </c>
      <c r="T11" s="207">
        <v>3.1010000705718994</v>
      </c>
      <c r="U11" s="207">
        <v>2.805000066757202</v>
      </c>
      <c r="V11" s="207">
        <v>2.234999895095825</v>
      </c>
      <c r="W11" s="207">
        <v>1.559999942779541</v>
      </c>
      <c r="X11" s="207">
        <v>1.4550000429153442</v>
      </c>
      <c r="Y11" s="207">
        <v>1.972000002861023</v>
      </c>
      <c r="Z11" s="214">
        <f t="shared" si="0"/>
        <v>4.789208362499873</v>
      </c>
      <c r="AA11" s="151">
        <v>12.510000228881836</v>
      </c>
      <c r="AB11" s="152" t="s">
        <v>91</v>
      </c>
      <c r="AC11" s="2">
        <v>9</v>
      </c>
      <c r="AD11" s="151">
        <v>0.7699999809265137</v>
      </c>
      <c r="AE11" s="253" t="s">
        <v>92</v>
      </c>
      <c r="AF11" s="1"/>
    </row>
    <row r="12" spans="1:32" ht="11.25" customHeight="1">
      <c r="A12" s="223">
        <v>10</v>
      </c>
      <c r="B12" s="209">
        <v>2.2249999046325684</v>
      </c>
      <c r="C12" s="209">
        <v>2.0460000038146973</v>
      </c>
      <c r="D12" s="209">
        <v>0.9490000009536743</v>
      </c>
      <c r="E12" s="209">
        <v>0.675000011920929</v>
      </c>
      <c r="F12" s="209">
        <v>0.7279999852180481</v>
      </c>
      <c r="G12" s="209">
        <v>0.5799999833106995</v>
      </c>
      <c r="H12" s="209">
        <v>0.5379999876022339</v>
      </c>
      <c r="I12" s="209">
        <v>0.8330000042915344</v>
      </c>
      <c r="J12" s="209">
        <v>1.718999981880188</v>
      </c>
      <c r="K12" s="209">
        <v>2.3420000076293945</v>
      </c>
      <c r="L12" s="209">
        <v>2.4679999351501465</v>
      </c>
      <c r="M12" s="209">
        <v>3.4600000381469727</v>
      </c>
      <c r="N12" s="209">
        <v>4.080999851226807</v>
      </c>
      <c r="O12" s="209">
        <v>4.229000091552734</v>
      </c>
      <c r="P12" s="209">
        <v>4.250999927520752</v>
      </c>
      <c r="Q12" s="209">
        <v>4.452000141143799</v>
      </c>
      <c r="R12" s="209">
        <v>3.365000009536743</v>
      </c>
      <c r="S12" s="209">
        <v>2.319999933242798</v>
      </c>
      <c r="T12" s="209">
        <v>1.4129999876022339</v>
      </c>
      <c r="U12" s="209">
        <v>0.41100001335144043</v>
      </c>
      <c r="V12" s="209">
        <v>0.9070000052452087</v>
      </c>
      <c r="W12" s="209">
        <v>-0.7059999704360962</v>
      </c>
      <c r="X12" s="209">
        <v>-0.7590000033378601</v>
      </c>
      <c r="Y12" s="209">
        <v>-1.6449999809265137</v>
      </c>
      <c r="Z12" s="224">
        <f t="shared" si="0"/>
        <v>1.7034166604280472</v>
      </c>
      <c r="AA12" s="157">
        <v>4.704999923706055</v>
      </c>
      <c r="AB12" s="210" t="s">
        <v>93</v>
      </c>
      <c r="AC12" s="211">
        <v>10</v>
      </c>
      <c r="AD12" s="157">
        <v>-1.75</v>
      </c>
      <c r="AE12" s="254" t="s">
        <v>87</v>
      </c>
      <c r="AF12" s="1"/>
    </row>
    <row r="13" spans="1:32" ht="11.25" customHeight="1">
      <c r="A13" s="215">
        <v>11</v>
      </c>
      <c r="B13" s="207">
        <v>-1.0019999742507935</v>
      </c>
      <c r="C13" s="207">
        <v>-1.5809999704360962</v>
      </c>
      <c r="D13" s="207">
        <v>-1.4229999780654907</v>
      </c>
      <c r="E13" s="207">
        <v>-2.2139999866485596</v>
      </c>
      <c r="F13" s="207">
        <v>-2.2139999866485596</v>
      </c>
      <c r="G13" s="207">
        <v>-1.9190000295639038</v>
      </c>
      <c r="H13" s="207">
        <v>-1.9299999475479126</v>
      </c>
      <c r="I13" s="207">
        <v>-0.6119999885559082</v>
      </c>
      <c r="J13" s="207">
        <v>1.562000036239624</v>
      </c>
      <c r="K13" s="207">
        <v>5.171000003814697</v>
      </c>
      <c r="L13" s="207">
        <v>6.122000217437744</v>
      </c>
      <c r="M13" s="207">
        <v>7.789999961853027</v>
      </c>
      <c r="N13" s="207">
        <v>7.199999809265137</v>
      </c>
      <c r="O13" s="207">
        <v>7.590000152587891</v>
      </c>
      <c r="P13" s="207">
        <v>6.247000217437744</v>
      </c>
      <c r="Q13" s="207">
        <v>6.004000186920166</v>
      </c>
      <c r="R13" s="207">
        <v>4.789000034332275</v>
      </c>
      <c r="S13" s="207">
        <v>4.294000148773193</v>
      </c>
      <c r="T13" s="207">
        <v>2.625999927520752</v>
      </c>
      <c r="U13" s="207">
        <v>1.8140000104904175</v>
      </c>
      <c r="V13" s="207">
        <v>0.6639999747276306</v>
      </c>
      <c r="W13" s="207">
        <v>-0.15800000727176666</v>
      </c>
      <c r="X13" s="207">
        <v>-0.15800000727176666</v>
      </c>
      <c r="Y13" s="207">
        <v>-1.190999984741211</v>
      </c>
      <c r="Z13" s="214">
        <f t="shared" si="0"/>
        <v>1.977958367516597</v>
      </c>
      <c r="AA13" s="151">
        <v>8.75</v>
      </c>
      <c r="AB13" s="152" t="s">
        <v>94</v>
      </c>
      <c r="AC13" s="2">
        <v>11</v>
      </c>
      <c r="AD13" s="151">
        <v>-2.371999979019165</v>
      </c>
      <c r="AE13" s="253" t="s">
        <v>64</v>
      </c>
      <c r="AF13" s="1"/>
    </row>
    <row r="14" spans="1:32" ht="11.25" customHeight="1">
      <c r="A14" s="215">
        <v>12</v>
      </c>
      <c r="B14" s="207">
        <v>-1.0119999647140503</v>
      </c>
      <c r="C14" s="207">
        <v>-1.0750000476837158</v>
      </c>
      <c r="D14" s="207">
        <v>-1.0750000476837158</v>
      </c>
      <c r="E14" s="207">
        <v>-1.0119999647140503</v>
      </c>
      <c r="F14" s="207">
        <v>-1.8550000190734863</v>
      </c>
      <c r="G14" s="207">
        <v>-2.140000104904175</v>
      </c>
      <c r="H14" s="207">
        <v>-1.4869999885559082</v>
      </c>
      <c r="I14" s="207">
        <v>-0.15800000727176666</v>
      </c>
      <c r="J14" s="207">
        <v>2.7119998931884766</v>
      </c>
      <c r="K14" s="207">
        <v>5.109000205993652</v>
      </c>
      <c r="L14" s="207">
        <v>7.269999980926514</v>
      </c>
      <c r="M14" s="207">
        <v>6.525000095367432</v>
      </c>
      <c r="N14" s="207">
        <v>6.375999927520752</v>
      </c>
      <c r="O14" s="207">
        <v>6.460000038146973</v>
      </c>
      <c r="P14" s="207">
        <v>6.418000221252441</v>
      </c>
      <c r="Q14" s="207">
        <v>6.861000061035156</v>
      </c>
      <c r="R14" s="207">
        <v>6.068999767303467</v>
      </c>
      <c r="S14" s="207">
        <v>4.061999797821045</v>
      </c>
      <c r="T14" s="207">
        <v>2.688999891281128</v>
      </c>
      <c r="U14" s="207">
        <v>1.7289999723434448</v>
      </c>
      <c r="V14" s="207">
        <v>0.9380000233650208</v>
      </c>
      <c r="W14" s="207">
        <v>-0.13699999451637268</v>
      </c>
      <c r="X14" s="207">
        <v>-0.03200000151991844</v>
      </c>
      <c r="Y14" s="207">
        <v>-0.46299999952316284</v>
      </c>
      <c r="Z14" s="214">
        <f t="shared" si="0"/>
        <v>2.1988333223077157</v>
      </c>
      <c r="AA14" s="151">
        <v>7.96999979019165</v>
      </c>
      <c r="AB14" s="152" t="s">
        <v>95</v>
      </c>
      <c r="AC14" s="2">
        <v>12</v>
      </c>
      <c r="AD14" s="151">
        <v>-2.424999952316284</v>
      </c>
      <c r="AE14" s="253" t="s">
        <v>96</v>
      </c>
      <c r="AF14" s="1"/>
    </row>
    <row r="15" spans="1:32" ht="11.25" customHeight="1">
      <c r="A15" s="215">
        <v>13</v>
      </c>
      <c r="B15" s="207">
        <v>-0.875</v>
      </c>
      <c r="C15" s="207">
        <v>-1.2970000505447388</v>
      </c>
      <c r="D15" s="207">
        <v>-1.097000002861023</v>
      </c>
      <c r="E15" s="207">
        <v>-1.24399995803833</v>
      </c>
      <c r="F15" s="207">
        <v>-1.1710000038146973</v>
      </c>
      <c r="G15" s="207">
        <v>-1.2869999408721924</v>
      </c>
      <c r="H15" s="207">
        <v>-0.8550000190734863</v>
      </c>
      <c r="I15" s="207">
        <v>1.5829999446868896</v>
      </c>
      <c r="J15" s="207">
        <v>3.558000087738037</v>
      </c>
      <c r="K15" s="207">
        <v>4.328000068664551</v>
      </c>
      <c r="L15" s="207">
        <v>4.791999816894531</v>
      </c>
      <c r="M15" s="207">
        <v>5.770999908447266</v>
      </c>
      <c r="N15" s="207">
        <v>5.675000190734863</v>
      </c>
      <c r="O15" s="207">
        <v>6.144000053405762</v>
      </c>
      <c r="P15" s="207">
        <v>4.946000099182129</v>
      </c>
      <c r="Q15" s="207">
        <v>2.499000072479248</v>
      </c>
      <c r="R15" s="207">
        <v>3.2679998874664307</v>
      </c>
      <c r="S15" s="207">
        <v>3.069000005722046</v>
      </c>
      <c r="T15" s="207">
        <v>2.361999988555908</v>
      </c>
      <c r="U15" s="207">
        <v>1.940000057220459</v>
      </c>
      <c r="V15" s="207">
        <v>1.8320000171661377</v>
      </c>
      <c r="W15" s="207">
        <v>1.6749999523162842</v>
      </c>
      <c r="X15" s="207">
        <v>1.2319999933242798</v>
      </c>
      <c r="Y15" s="207">
        <v>0.9589999914169312</v>
      </c>
      <c r="Z15" s="214">
        <f t="shared" si="0"/>
        <v>1.9919583400090535</v>
      </c>
      <c r="AA15" s="151">
        <v>7.019999980926514</v>
      </c>
      <c r="AB15" s="152" t="s">
        <v>97</v>
      </c>
      <c r="AC15" s="2">
        <v>13</v>
      </c>
      <c r="AD15" s="151">
        <v>-1.6239999532699585</v>
      </c>
      <c r="AE15" s="253" t="s">
        <v>98</v>
      </c>
      <c r="AF15" s="1"/>
    </row>
    <row r="16" spans="1:32" ht="11.25" customHeight="1">
      <c r="A16" s="215">
        <v>14</v>
      </c>
      <c r="B16" s="207">
        <v>-0.10499999672174454</v>
      </c>
      <c r="C16" s="207">
        <v>-0.7480000257492065</v>
      </c>
      <c r="D16" s="207">
        <v>-1.444000005722046</v>
      </c>
      <c r="E16" s="207">
        <v>-0.8539999723434448</v>
      </c>
      <c r="F16" s="207">
        <v>-1.0859999656677246</v>
      </c>
      <c r="G16" s="207">
        <v>-1.2120000123977661</v>
      </c>
      <c r="H16" s="207">
        <v>-0.29499998688697815</v>
      </c>
      <c r="I16" s="207">
        <v>2.0980000495910645</v>
      </c>
      <c r="J16" s="207">
        <v>3.796999931335449</v>
      </c>
      <c r="K16" s="207">
        <v>5.203999996185303</v>
      </c>
      <c r="L16" s="207">
        <v>5.997000217437744</v>
      </c>
      <c r="M16" s="207">
        <v>6.96999979019165</v>
      </c>
      <c r="N16" s="207">
        <v>6.669000148773193</v>
      </c>
      <c r="O16" s="207">
        <v>6.754000186920166</v>
      </c>
      <c r="P16" s="207">
        <v>6.368000030517578</v>
      </c>
      <c r="Q16" s="207">
        <v>6.314000129699707</v>
      </c>
      <c r="R16" s="207">
        <v>5.744999885559082</v>
      </c>
      <c r="S16" s="207">
        <v>4.375999927520752</v>
      </c>
      <c r="T16" s="207">
        <v>3.617000102996826</v>
      </c>
      <c r="U16" s="207">
        <v>2.743000030517578</v>
      </c>
      <c r="V16" s="207">
        <v>1.065000057220459</v>
      </c>
      <c r="W16" s="207">
        <v>0.5379999876022339</v>
      </c>
      <c r="X16" s="207">
        <v>-0.23199999332427979</v>
      </c>
      <c r="Y16" s="207">
        <v>-0.4000000059604645</v>
      </c>
      <c r="Z16" s="214">
        <f t="shared" si="0"/>
        <v>2.5782916878039637</v>
      </c>
      <c r="AA16" s="151">
        <v>8.140000343322754</v>
      </c>
      <c r="AB16" s="152" t="s">
        <v>18</v>
      </c>
      <c r="AC16" s="2">
        <v>14</v>
      </c>
      <c r="AD16" s="151">
        <v>-1.5490000247955322</v>
      </c>
      <c r="AE16" s="253" t="s">
        <v>99</v>
      </c>
      <c r="AF16" s="1"/>
    </row>
    <row r="17" spans="1:32" ht="11.25" customHeight="1">
      <c r="A17" s="215">
        <v>15</v>
      </c>
      <c r="B17" s="207">
        <v>-0.27399998903274536</v>
      </c>
      <c r="C17" s="207">
        <v>-1.3700000047683716</v>
      </c>
      <c r="D17" s="207">
        <v>-0.8859999775886536</v>
      </c>
      <c r="E17" s="207">
        <v>-1.3919999599456787</v>
      </c>
      <c r="F17" s="207">
        <v>-1.8559999465942383</v>
      </c>
      <c r="G17" s="207">
        <v>-2.256999969482422</v>
      </c>
      <c r="H17" s="207">
        <v>-2.1519999504089355</v>
      </c>
      <c r="I17" s="207">
        <v>1.8049999475479126</v>
      </c>
      <c r="J17" s="207">
        <v>2.9660000801086426</v>
      </c>
      <c r="K17" s="207">
        <v>5.2270002365112305</v>
      </c>
      <c r="L17" s="207">
        <v>6.853000164031982</v>
      </c>
      <c r="M17" s="207">
        <v>5.826000213623047</v>
      </c>
      <c r="N17" s="207">
        <v>5.47599983215332</v>
      </c>
      <c r="O17" s="207">
        <v>5.590000152587891</v>
      </c>
      <c r="P17" s="207">
        <v>5.374000072479248</v>
      </c>
      <c r="Q17" s="207">
        <v>4.932000160217285</v>
      </c>
      <c r="R17" s="207">
        <v>4.881999969482422</v>
      </c>
      <c r="S17" s="207">
        <v>4.502999782562256</v>
      </c>
      <c r="T17" s="207">
        <v>4.261000156402588</v>
      </c>
      <c r="U17" s="207">
        <v>2.9210000038146973</v>
      </c>
      <c r="V17" s="207">
        <v>1.3389999866485596</v>
      </c>
      <c r="W17" s="207">
        <v>1.0750000476837158</v>
      </c>
      <c r="X17" s="207">
        <v>0.515999972820282</v>
      </c>
      <c r="Y17" s="207">
        <v>0.5690000057220459</v>
      </c>
      <c r="Z17" s="214">
        <f t="shared" si="0"/>
        <v>2.2470000411073365</v>
      </c>
      <c r="AA17" s="151">
        <v>7.699999809265137</v>
      </c>
      <c r="AB17" s="152" t="s">
        <v>100</v>
      </c>
      <c r="AC17" s="2">
        <v>15</v>
      </c>
      <c r="AD17" s="151">
        <v>-2.930999994277954</v>
      </c>
      <c r="AE17" s="253" t="s">
        <v>101</v>
      </c>
      <c r="AF17" s="1"/>
    </row>
    <row r="18" spans="1:32" ht="11.25" customHeight="1">
      <c r="A18" s="215">
        <v>16</v>
      </c>
      <c r="B18" s="207">
        <v>0.675000011920929</v>
      </c>
      <c r="C18" s="207">
        <v>1.4019999504089355</v>
      </c>
      <c r="D18" s="207">
        <v>0.2849999964237213</v>
      </c>
      <c r="E18" s="207">
        <v>0.48500001430511475</v>
      </c>
      <c r="F18" s="207">
        <v>-1.843999981880188</v>
      </c>
      <c r="G18" s="207">
        <v>-1.7599999904632568</v>
      </c>
      <c r="H18" s="207">
        <v>-1.5809999704360962</v>
      </c>
      <c r="I18" s="207">
        <v>0.27399998903274536</v>
      </c>
      <c r="J18" s="207">
        <v>4.061999797821045</v>
      </c>
      <c r="K18" s="207">
        <v>6.458000183105469</v>
      </c>
      <c r="L18" s="207">
        <v>7.46999979019165</v>
      </c>
      <c r="M18" s="207">
        <v>10.180000305175781</v>
      </c>
      <c r="N18" s="207">
        <v>8.6899995803833</v>
      </c>
      <c r="O18" s="207">
        <v>9.380000114440918</v>
      </c>
      <c r="P18" s="207">
        <v>8.779999732971191</v>
      </c>
      <c r="Q18" s="207">
        <v>8.75</v>
      </c>
      <c r="R18" s="207">
        <v>8.4399995803833</v>
      </c>
      <c r="S18" s="207">
        <v>7.599999904632568</v>
      </c>
      <c r="T18" s="207">
        <v>6.942999839782715</v>
      </c>
      <c r="U18" s="207">
        <v>6.054999828338623</v>
      </c>
      <c r="V18" s="207">
        <v>5.5269999504089355</v>
      </c>
      <c r="W18" s="207">
        <v>5.379000186920166</v>
      </c>
      <c r="X18" s="207">
        <v>5.35699987411499</v>
      </c>
      <c r="Y18" s="207">
        <v>5.388999938964844</v>
      </c>
      <c r="Z18" s="214">
        <f t="shared" si="0"/>
        <v>4.6831666094561415</v>
      </c>
      <c r="AA18" s="151">
        <v>11.039999961853027</v>
      </c>
      <c r="AB18" s="152" t="s">
        <v>102</v>
      </c>
      <c r="AC18" s="2">
        <v>16</v>
      </c>
      <c r="AD18" s="151">
        <v>-2.4240000247955322</v>
      </c>
      <c r="AE18" s="253" t="s">
        <v>103</v>
      </c>
      <c r="AF18" s="1"/>
    </row>
    <row r="19" spans="1:32" ht="11.25" customHeight="1">
      <c r="A19" s="215">
        <v>17</v>
      </c>
      <c r="B19" s="207">
        <v>3.078000068664551</v>
      </c>
      <c r="C19" s="207">
        <v>4.660999774932861</v>
      </c>
      <c r="D19" s="207">
        <v>3.9119999408721924</v>
      </c>
      <c r="E19" s="207">
        <v>5.3470001220703125</v>
      </c>
      <c r="F19" s="207">
        <v>3.9749999046325684</v>
      </c>
      <c r="G19" s="207">
        <v>3.6689999103546143</v>
      </c>
      <c r="H19" s="207">
        <v>6.203000068664551</v>
      </c>
      <c r="I19" s="207">
        <v>7.559999942779541</v>
      </c>
      <c r="J19" s="207">
        <v>9.199999809265137</v>
      </c>
      <c r="K19" s="207">
        <v>8.899999618530273</v>
      </c>
      <c r="L19" s="207">
        <v>9.520000457763672</v>
      </c>
      <c r="M19" s="207">
        <v>9.609999656677246</v>
      </c>
      <c r="N19" s="207">
        <v>10</v>
      </c>
      <c r="O19" s="207">
        <v>9.619999885559082</v>
      </c>
      <c r="P19" s="207">
        <v>9.65999984741211</v>
      </c>
      <c r="Q19" s="207">
        <v>9.529999732971191</v>
      </c>
      <c r="R19" s="207">
        <v>9.359999656677246</v>
      </c>
      <c r="S19" s="207">
        <v>9.010000228881836</v>
      </c>
      <c r="T19" s="207">
        <v>7.889999866485596</v>
      </c>
      <c r="U19" s="207">
        <v>7.139999866485596</v>
      </c>
      <c r="V19" s="207">
        <v>6.864999771118164</v>
      </c>
      <c r="W19" s="207">
        <v>6.736999988555908</v>
      </c>
      <c r="X19" s="207">
        <v>6.355000019073486</v>
      </c>
      <c r="Y19" s="207">
        <v>6.241000175476074</v>
      </c>
      <c r="Z19" s="214">
        <f t="shared" si="0"/>
        <v>7.251791596412659</v>
      </c>
      <c r="AA19" s="151">
        <v>10.260000228881836</v>
      </c>
      <c r="AB19" s="152" t="s">
        <v>104</v>
      </c>
      <c r="AC19" s="2">
        <v>17</v>
      </c>
      <c r="AD19" s="151">
        <v>2.434999942779541</v>
      </c>
      <c r="AE19" s="253" t="s">
        <v>105</v>
      </c>
      <c r="AF19" s="1"/>
    </row>
    <row r="20" spans="1:32" ht="11.25" customHeight="1">
      <c r="A20" s="215">
        <v>18</v>
      </c>
      <c r="B20" s="207">
        <v>5.968999862670898</v>
      </c>
      <c r="C20" s="207">
        <v>5.250999927520752</v>
      </c>
      <c r="D20" s="207">
        <v>4.078999996185303</v>
      </c>
      <c r="E20" s="207">
        <v>3.066999912261963</v>
      </c>
      <c r="F20" s="207">
        <v>2.3610000610351562</v>
      </c>
      <c r="G20" s="207">
        <v>2.1080000400543213</v>
      </c>
      <c r="H20" s="207">
        <v>2.4660000801086426</v>
      </c>
      <c r="I20" s="207">
        <v>3.066999912261963</v>
      </c>
      <c r="J20" s="207">
        <v>6.289000034332275</v>
      </c>
      <c r="K20" s="207">
        <v>10.300000190734863</v>
      </c>
      <c r="L20" s="207">
        <v>12.710000038146973</v>
      </c>
      <c r="M20" s="207">
        <v>11.640000343322754</v>
      </c>
      <c r="N20" s="207">
        <v>10.59000015258789</v>
      </c>
      <c r="O20" s="207">
        <v>9.3100004196167</v>
      </c>
      <c r="P20" s="207">
        <v>8.630000114440918</v>
      </c>
      <c r="Q20" s="207">
        <v>7.309999942779541</v>
      </c>
      <c r="R20" s="207">
        <v>6.21999979019165</v>
      </c>
      <c r="S20" s="207">
        <v>4.5320000648498535</v>
      </c>
      <c r="T20" s="207">
        <v>3.63700008392334</v>
      </c>
      <c r="U20" s="207">
        <v>3.309999942779541</v>
      </c>
      <c r="V20" s="207">
        <v>2.750999927520752</v>
      </c>
      <c r="W20" s="207">
        <v>2.3510000705718994</v>
      </c>
      <c r="X20" s="207">
        <v>1.6749999523162842</v>
      </c>
      <c r="Y20" s="207">
        <v>-0.010999999940395355</v>
      </c>
      <c r="Z20" s="214">
        <f t="shared" si="0"/>
        <v>5.400500035844743</v>
      </c>
      <c r="AA20" s="151">
        <v>13.079999923706055</v>
      </c>
      <c r="AB20" s="152" t="s">
        <v>65</v>
      </c>
      <c r="AC20" s="2">
        <v>18</v>
      </c>
      <c r="AD20" s="151">
        <v>-0.3050000071525574</v>
      </c>
      <c r="AE20" s="253" t="s">
        <v>51</v>
      </c>
      <c r="AF20" s="1"/>
    </row>
    <row r="21" spans="1:32" ht="11.25" customHeight="1">
      <c r="A21" s="215">
        <v>19</v>
      </c>
      <c r="B21" s="207">
        <v>-0.4429999887943268</v>
      </c>
      <c r="C21" s="207">
        <v>-1.3279999494552612</v>
      </c>
      <c r="D21" s="207">
        <v>-1.8869999647140503</v>
      </c>
      <c r="E21" s="207">
        <v>-2.055999994277954</v>
      </c>
      <c r="F21" s="207">
        <v>-2.2249999046325684</v>
      </c>
      <c r="G21" s="207">
        <v>-2.0460000038146973</v>
      </c>
      <c r="H21" s="207">
        <v>-0.781000018119812</v>
      </c>
      <c r="I21" s="207">
        <v>1.9950000047683716</v>
      </c>
      <c r="J21" s="207">
        <v>4.190000057220459</v>
      </c>
      <c r="K21" s="207">
        <v>5.705999851226807</v>
      </c>
      <c r="L21" s="207">
        <v>8.510000228881836</v>
      </c>
      <c r="M21" s="207">
        <v>9.010000228881836</v>
      </c>
      <c r="N21" s="207">
        <v>8.5600004196167</v>
      </c>
      <c r="O21" s="207">
        <v>9.0600004196167</v>
      </c>
      <c r="P21" s="207">
        <v>9.369999885559082</v>
      </c>
      <c r="Q21" s="207">
        <v>9.220000267028809</v>
      </c>
      <c r="R21" s="207">
        <v>8.220000267028809</v>
      </c>
      <c r="S21" s="207">
        <v>6.65500020980835</v>
      </c>
      <c r="T21" s="207">
        <v>5.544000148773193</v>
      </c>
      <c r="U21" s="207">
        <v>4.839000225067139</v>
      </c>
      <c r="V21" s="207">
        <v>3.931999921798706</v>
      </c>
      <c r="W21" s="207">
        <v>3.446000099182129</v>
      </c>
      <c r="X21" s="207">
        <v>2.875</v>
      </c>
      <c r="Y21" s="207">
        <v>1.3259999752044678</v>
      </c>
      <c r="Z21" s="214">
        <f t="shared" si="0"/>
        <v>3.8205000994106135</v>
      </c>
      <c r="AA21" s="151">
        <v>9.890000343322754</v>
      </c>
      <c r="AB21" s="152" t="s">
        <v>106</v>
      </c>
      <c r="AC21" s="2">
        <v>19</v>
      </c>
      <c r="AD21" s="151">
        <v>-2.7730000019073486</v>
      </c>
      <c r="AE21" s="253" t="s">
        <v>107</v>
      </c>
      <c r="AF21" s="1"/>
    </row>
    <row r="22" spans="1:32" ht="11.25" customHeight="1">
      <c r="A22" s="223">
        <v>20</v>
      </c>
      <c r="B22" s="209">
        <v>2.4860000610351562</v>
      </c>
      <c r="C22" s="209">
        <v>2.117000102996826</v>
      </c>
      <c r="D22" s="209">
        <v>1.4529999494552612</v>
      </c>
      <c r="E22" s="209">
        <v>1.50600004196167</v>
      </c>
      <c r="F22" s="209">
        <v>-0.10499999672174454</v>
      </c>
      <c r="G22" s="209">
        <v>1.8639999628067017</v>
      </c>
      <c r="H22" s="209">
        <v>0.7689999938011169</v>
      </c>
      <c r="I22" s="209">
        <v>2.86899995803833</v>
      </c>
      <c r="J22" s="209">
        <v>6.318999767303467</v>
      </c>
      <c r="K22" s="209">
        <v>8.079999923706055</v>
      </c>
      <c r="L22" s="209">
        <v>9.890000343322754</v>
      </c>
      <c r="M22" s="209">
        <v>11.75</v>
      </c>
      <c r="N22" s="209">
        <v>11.65999984741211</v>
      </c>
      <c r="O22" s="209">
        <v>11.710000038146973</v>
      </c>
      <c r="P22" s="209">
        <v>12.149999618530273</v>
      </c>
      <c r="Q22" s="209">
        <v>11.760000228881836</v>
      </c>
      <c r="R22" s="209">
        <v>11.119999885559082</v>
      </c>
      <c r="S22" s="209">
        <v>8.920000076293945</v>
      </c>
      <c r="T22" s="209">
        <v>8.25</v>
      </c>
      <c r="U22" s="209">
        <v>7.389999866485596</v>
      </c>
      <c r="V22" s="209">
        <v>7.050000190734863</v>
      </c>
      <c r="W22" s="209">
        <v>4.326000213623047</v>
      </c>
      <c r="X22" s="209">
        <v>3.6519999504089355</v>
      </c>
      <c r="Y22" s="209">
        <v>1.4850000143051147</v>
      </c>
      <c r="Z22" s="224">
        <f t="shared" si="0"/>
        <v>6.186291668253641</v>
      </c>
      <c r="AA22" s="157">
        <v>13.5</v>
      </c>
      <c r="AB22" s="210" t="s">
        <v>108</v>
      </c>
      <c r="AC22" s="211">
        <v>20</v>
      </c>
      <c r="AD22" s="157">
        <v>-0.12600000202655792</v>
      </c>
      <c r="AE22" s="254" t="s">
        <v>109</v>
      </c>
      <c r="AF22" s="1"/>
    </row>
    <row r="23" spans="1:32" ht="11.25" customHeight="1">
      <c r="A23" s="215">
        <v>21</v>
      </c>
      <c r="B23" s="207">
        <v>1.0859999656677246</v>
      </c>
      <c r="C23" s="207">
        <v>0.07400000095367432</v>
      </c>
      <c r="D23" s="207">
        <v>1.9609999656677246</v>
      </c>
      <c r="E23" s="207">
        <v>2.3519999980926514</v>
      </c>
      <c r="F23" s="207">
        <v>2.119999885559082</v>
      </c>
      <c r="G23" s="207">
        <v>-0.3370000123977661</v>
      </c>
      <c r="H23" s="207">
        <v>1.3919999599456787</v>
      </c>
      <c r="I23" s="207">
        <v>2.36299991607666</v>
      </c>
      <c r="J23" s="207">
        <v>7.630000114440918</v>
      </c>
      <c r="K23" s="207">
        <v>11.260000228881836</v>
      </c>
      <c r="L23" s="207">
        <v>13.75</v>
      </c>
      <c r="M23" s="207">
        <v>12.619999885559082</v>
      </c>
      <c r="N23" s="207">
        <v>11.579999923706055</v>
      </c>
      <c r="O23" s="207">
        <v>12.420000076293945</v>
      </c>
      <c r="P23" s="207">
        <v>12.069999694824219</v>
      </c>
      <c r="Q23" s="207">
        <v>11.859999656677246</v>
      </c>
      <c r="R23" s="207">
        <v>11.5</v>
      </c>
      <c r="S23" s="207">
        <v>11.470000267028809</v>
      </c>
      <c r="T23" s="207">
        <v>11.550000190734863</v>
      </c>
      <c r="U23" s="207">
        <v>10.609999656677246</v>
      </c>
      <c r="V23" s="207">
        <v>10.40999984741211</v>
      </c>
      <c r="W23" s="207">
        <v>10.039999961853027</v>
      </c>
      <c r="X23" s="207">
        <v>9.550000190734863</v>
      </c>
      <c r="Y23" s="207">
        <v>8.75</v>
      </c>
      <c r="Z23" s="214">
        <f t="shared" si="0"/>
        <v>7.836708307266235</v>
      </c>
      <c r="AA23" s="151">
        <v>14.819999694824219</v>
      </c>
      <c r="AB23" s="152" t="s">
        <v>110</v>
      </c>
      <c r="AC23" s="2">
        <v>21</v>
      </c>
      <c r="AD23" s="151">
        <v>-0.621999979019165</v>
      </c>
      <c r="AE23" s="253" t="s">
        <v>111</v>
      </c>
      <c r="AF23" s="1"/>
    </row>
    <row r="24" spans="1:32" ht="11.25" customHeight="1">
      <c r="A24" s="215">
        <v>22</v>
      </c>
      <c r="B24" s="207">
        <v>8.010000228881836</v>
      </c>
      <c r="C24" s="207">
        <v>7.590000152587891</v>
      </c>
      <c r="D24" s="207">
        <v>6.960000038146973</v>
      </c>
      <c r="E24" s="207">
        <v>7.190000057220459</v>
      </c>
      <c r="F24" s="207">
        <v>7.110000133514404</v>
      </c>
      <c r="G24" s="207">
        <v>5.7779998779296875</v>
      </c>
      <c r="H24" s="207">
        <v>5.504000186920166</v>
      </c>
      <c r="I24" s="207">
        <v>6.591000080108643</v>
      </c>
      <c r="J24" s="207">
        <v>10.170000076293945</v>
      </c>
      <c r="K24" s="207">
        <v>11.930000305175781</v>
      </c>
      <c r="L24" s="207">
        <v>13.359999656677246</v>
      </c>
      <c r="M24" s="207">
        <v>17.110000610351562</v>
      </c>
      <c r="N24" s="207">
        <v>13.859999656677246</v>
      </c>
      <c r="O24" s="207">
        <v>12.109999656677246</v>
      </c>
      <c r="P24" s="207">
        <v>12.40999984741211</v>
      </c>
      <c r="Q24" s="207">
        <v>12.569999694824219</v>
      </c>
      <c r="R24" s="207">
        <v>11.59000015258789</v>
      </c>
      <c r="S24" s="207">
        <v>10.5600004196167</v>
      </c>
      <c r="T24" s="207">
        <v>10.119999885559082</v>
      </c>
      <c r="U24" s="207">
        <v>10.819999694824219</v>
      </c>
      <c r="V24" s="207">
        <v>10.390000343322754</v>
      </c>
      <c r="W24" s="207">
        <v>9.039999961853027</v>
      </c>
      <c r="X24" s="207">
        <v>9.369999885559082</v>
      </c>
      <c r="Y24" s="207">
        <v>9.239999771118164</v>
      </c>
      <c r="Z24" s="214">
        <f t="shared" si="0"/>
        <v>9.974291682243347</v>
      </c>
      <c r="AA24" s="151">
        <v>18</v>
      </c>
      <c r="AB24" s="152" t="s">
        <v>80</v>
      </c>
      <c r="AC24" s="2">
        <v>22</v>
      </c>
      <c r="AD24" s="151">
        <v>5.451000213623047</v>
      </c>
      <c r="AE24" s="253" t="s">
        <v>112</v>
      </c>
      <c r="AF24" s="1"/>
    </row>
    <row r="25" spans="1:32" ht="11.25" customHeight="1">
      <c r="A25" s="215">
        <v>23</v>
      </c>
      <c r="B25" s="207">
        <v>7.079999923706055</v>
      </c>
      <c r="C25" s="207">
        <v>6.318999767303467</v>
      </c>
      <c r="D25" s="207">
        <v>8.109999656677246</v>
      </c>
      <c r="E25" s="207">
        <v>7.519999980926514</v>
      </c>
      <c r="F25" s="207">
        <v>6.140999794006348</v>
      </c>
      <c r="G25" s="207">
        <v>5.201000213623047</v>
      </c>
      <c r="H25" s="207">
        <v>5.107999801635742</v>
      </c>
      <c r="I25" s="207">
        <v>7.199999809265137</v>
      </c>
      <c r="J25" s="207">
        <v>8.630000114440918</v>
      </c>
      <c r="K25" s="207">
        <v>10.180000305175781</v>
      </c>
      <c r="L25" s="207">
        <v>11.020000457763672</v>
      </c>
      <c r="M25" s="207">
        <v>12.699999809265137</v>
      </c>
      <c r="N25" s="207">
        <v>12.069999694824219</v>
      </c>
      <c r="O25" s="207">
        <v>9.489999771118164</v>
      </c>
      <c r="P25" s="207">
        <v>9.710000038146973</v>
      </c>
      <c r="Q25" s="207">
        <v>9.550000190734863</v>
      </c>
      <c r="R25" s="207">
        <v>9.420000076293945</v>
      </c>
      <c r="S25" s="207">
        <v>9.010000228881836</v>
      </c>
      <c r="T25" s="207">
        <v>7.460000038146973</v>
      </c>
      <c r="U25" s="207">
        <v>7.619999885559082</v>
      </c>
      <c r="V25" s="207">
        <v>6.410999774932861</v>
      </c>
      <c r="W25" s="207">
        <v>6.684999942779541</v>
      </c>
      <c r="X25" s="207">
        <v>6.400000095367432</v>
      </c>
      <c r="Y25" s="207">
        <v>6.7129998207092285</v>
      </c>
      <c r="Z25" s="214">
        <f t="shared" si="0"/>
        <v>8.156166632970175</v>
      </c>
      <c r="AA25" s="151">
        <v>14.579999923706055</v>
      </c>
      <c r="AB25" s="152" t="s">
        <v>113</v>
      </c>
      <c r="AC25" s="2">
        <v>23</v>
      </c>
      <c r="AD25" s="151">
        <v>4.927999973297119</v>
      </c>
      <c r="AE25" s="253" t="s">
        <v>114</v>
      </c>
      <c r="AF25" s="1"/>
    </row>
    <row r="26" spans="1:32" ht="11.25" customHeight="1">
      <c r="A26" s="215">
        <v>24</v>
      </c>
      <c r="B26" s="207">
        <v>6.85099983215332</v>
      </c>
      <c r="C26" s="207">
        <v>6.747000217437744</v>
      </c>
      <c r="D26" s="207">
        <v>6.209000110626221</v>
      </c>
      <c r="E26" s="207">
        <v>5.955999851226807</v>
      </c>
      <c r="F26" s="207">
        <v>5.692999839782715</v>
      </c>
      <c r="G26" s="207">
        <v>3.9730000495910645</v>
      </c>
      <c r="H26" s="207">
        <v>4.322000026702881</v>
      </c>
      <c r="I26" s="207">
        <v>5.4720001220703125</v>
      </c>
      <c r="J26" s="207">
        <v>7.849999904632568</v>
      </c>
      <c r="K26" s="207">
        <v>9.109999656677246</v>
      </c>
      <c r="L26" s="207">
        <v>9.880000114440918</v>
      </c>
      <c r="M26" s="207">
        <v>9.890000343322754</v>
      </c>
      <c r="N26" s="207">
        <v>9.460000038146973</v>
      </c>
      <c r="O26" s="207">
        <v>10.069999694824219</v>
      </c>
      <c r="P26" s="207">
        <v>7.75</v>
      </c>
      <c r="Q26" s="207">
        <v>6.750999927520752</v>
      </c>
      <c r="R26" s="207">
        <v>5.927999973297119</v>
      </c>
      <c r="S26" s="207">
        <v>5.422999858856201</v>
      </c>
      <c r="T26" s="207">
        <v>5.190999984741211</v>
      </c>
      <c r="U26" s="207">
        <v>4.822000026702881</v>
      </c>
      <c r="V26" s="207">
        <v>4.453000068664551</v>
      </c>
      <c r="W26" s="207">
        <v>4.010000228881836</v>
      </c>
      <c r="X26" s="207">
        <v>3.3320000171661377</v>
      </c>
      <c r="Y26" s="207">
        <v>3.4549999237060547</v>
      </c>
      <c r="Z26" s="214">
        <f t="shared" si="0"/>
        <v>6.358249992132187</v>
      </c>
      <c r="AA26" s="151">
        <v>11.8100004196167</v>
      </c>
      <c r="AB26" s="152" t="s">
        <v>115</v>
      </c>
      <c r="AC26" s="2">
        <v>24</v>
      </c>
      <c r="AD26" s="151">
        <v>3.2790000438690186</v>
      </c>
      <c r="AE26" s="253" t="s">
        <v>116</v>
      </c>
      <c r="AF26" s="1"/>
    </row>
    <row r="27" spans="1:32" ht="11.25" customHeight="1">
      <c r="A27" s="215">
        <v>25</v>
      </c>
      <c r="B27" s="207">
        <v>3.4570000171661377</v>
      </c>
      <c r="C27" s="207">
        <v>3.2799999713897705</v>
      </c>
      <c r="D27" s="207">
        <v>2.9110000133514404</v>
      </c>
      <c r="E27" s="207">
        <v>2.680000066757202</v>
      </c>
      <c r="F27" s="207">
        <v>2.447999954223633</v>
      </c>
      <c r="G27" s="207">
        <v>2.194000005722046</v>
      </c>
      <c r="H27" s="207">
        <v>2.437999963760376</v>
      </c>
      <c r="I27" s="207">
        <v>2.819000005722046</v>
      </c>
      <c r="J27" s="207">
        <v>5.1620001792907715</v>
      </c>
      <c r="K27" s="207">
        <v>5.908999919891357</v>
      </c>
      <c r="L27" s="207">
        <v>6.552999973297119</v>
      </c>
      <c r="M27" s="207">
        <v>7.110000133514404</v>
      </c>
      <c r="N27" s="207">
        <v>6.172999858856201</v>
      </c>
      <c r="O27" s="207">
        <v>6.328999996185303</v>
      </c>
      <c r="P27" s="207">
        <v>6.243000030517578</v>
      </c>
      <c r="Q27" s="207">
        <v>6.684000015258789</v>
      </c>
      <c r="R27" s="207">
        <v>6.073999881744385</v>
      </c>
      <c r="S27" s="207">
        <v>5.515999794006348</v>
      </c>
      <c r="T27" s="207">
        <v>4.809000015258789</v>
      </c>
      <c r="U27" s="207">
        <v>4.863999843597412</v>
      </c>
      <c r="V27" s="207">
        <v>5.041999816894531</v>
      </c>
      <c r="W27" s="207">
        <v>4.821000099182129</v>
      </c>
      <c r="X27" s="207">
        <v>2.255000114440918</v>
      </c>
      <c r="Y27" s="207">
        <v>5.302999973297119</v>
      </c>
      <c r="Z27" s="214">
        <f t="shared" si="0"/>
        <v>4.628083318471909</v>
      </c>
      <c r="AA27" s="151">
        <v>8.109999656677246</v>
      </c>
      <c r="AB27" s="152" t="s">
        <v>117</v>
      </c>
      <c r="AC27" s="2">
        <v>25</v>
      </c>
      <c r="AD27" s="151">
        <v>1.9079999923706055</v>
      </c>
      <c r="AE27" s="253" t="s">
        <v>118</v>
      </c>
      <c r="AF27" s="1"/>
    </row>
    <row r="28" spans="1:32" ht="11.25" customHeight="1">
      <c r="A28" s="215">
        <v>26</v>
      </c>
      <c r="B28" s="207">
        <v>5.379000186920166</v>
      </c>
      <c r="C28" s="207">
        <v>3.1530001163482666</v>
      </c>
      <c r="D28" s="207">
        <v>5.189000129699707</v>
      </c>
      <c r="E28" s="207">
        <v>5.538000106811523</v>
      </c>
      <c r="F28" s="207">
        <v>6.0879998207092285</v>
      </c>
      <c r="G28" s="207">
        <v>5.791999816894531</v>
      </c>
      <c r="H28" s="207">
        <v>6.890999794006348</v>
      </c>
      <c r="I28" s="207">
        <v>8.319999694824219</v>
      </c>
      <c r="J28" s="207">
        <v>8.170000076293945</v>
      </c>
      <c r="K28" s="207">
        <v>10.859999656677246</v>
      </c>
      <c r="L28" s="207">
        <v>10.960000038146973</v>
      </c>
      <c r="M28" s="207">
        <v>10.140000343322754</v>
      </c>
      <c r="N28" s="207">
        <v>10.029999732971191</v>
      </c>
      <c r="O28" s="207">
        <v>9.630000114440918</v>
      </c>
      <c r="P28" s="207">
        <v>9.65999984741211</v>
      </c>
      <c r="Q28" s="207">
        <v>9.359999656677246</v>
      </c>
      <c r="R28" s="207">
        <v>8.390000343322754</v>
      </c>
      <c r="S28" s="207">
        <v>7.909999847412109</v>
      </c>
      <c r="T28" s="207">
        <v>7.820000171661377</v>
      </c>
      <c r="U28" s="207">
        <v>7.590000152587891</v>
      </c>
      <c r="V28" s="207">
        <v>7.559999942779541</v>
      </c>
      <c r="W28" s="207">
        <v>7.610000133514404</v>
      </c>
      <c r="X28" s="207">
        <v>8.09000015258789</v>
      </c>
      <c r="Y28" s="207">
        <v>8</v>
      </c>
      <c r="Z28" s="214">
        <f t="shared" si="0"/>
        <v>7.838749994834264</v>
      </c>
      <c r="AA28" s="151">
        <v>11.779999732971191</v>
      </c>
      <c r="AB28" s="152" t="s">
        <v>119</v>
      </c>
      <c r="AC28" s="2">
        <v>26</v>
      </c>
      <c r="AD28" s="151">
        <v>2.750999927520752</v>
      </c>
      <c r="AE28" s="253" t="s">
        <v>120</v>
      </c>
      <c r="AF28" s="1"/>
    </row>
    <row r="29" spans="1:32" ht="11.25" customHeight="1">
      <c r="A29" s="215">
        <v>27</v>
      </c>
      <c r="B29" s="207">
        <v>8.020000457763672</v>
      </c>
      <c r="C29" s="207">
        <v>7.619999885559082</v>
      </c>
      <c r="D29" s="207">
        <v>7.179999828338623</v>
      </c>
      <c r="E29" s="207">
        <v>6.965000152587891</v>
      </c>
      <c r="F29" s="207">
        <v>6.089000225067139</v>
      </c>
      <c r="G29" s="207">
        <v>5.793000221252441</v>
      </c>
      <c r="H29" s="207">
        <v>5.984000205993652</v>
      </c>
      <c r="I29" s="207">
        <v>7.130000114440918</v>
      </c>
      <c r="J29" s="207">
        <v>8.5</v>
      </c>
      <c r="K29" s="207">
        <v>10.279999732971191</v>
      </c>
      <c r="L29" s="207">
        <v>10.949999809265137</v>
      </c>
      <c r="M29" s="207">
        <v>10.960000038146973</v>
      </c>
      <c r="N29" s="207">
        <v>10.460000038146973</v>
      </c>
      <c r="O29" s="207">
        <v>10.34000015258789</v>
      </c>
      <c r="P29" s="207">
        <v>9.640000343322754</v>
      </c>
      <c r="Q29" s="207">
        <v>9.149999618530273</v>
      </c>
      <c r="R29" s="207">
        <v>8.949999809265137</v>
      </c>
      <c r="S29" s="207">
        <v>8.739999771118164</v>
      </c>
      <c r="T29" s="207">
        <v>8.600000381469727</v>
      </c>
      <c r="U29" s="207">
        <v>8.619999885559082</v>
      </c>
      <c r="V29" s="207">
        <v>8.619999885559082</v>
      </c>
      <c r="W29" s="207">
        <v>8.539999961853027</v>
      </c>
      <c r="X29" s="207">
        <v>6.986000061035156</v>
      </c>
      <c r="Y29" s="207">
        <v>8.34000015258789</v>
      </c>
      <c r="Z29" s="214">
        <f t="shared" si="0"/>
        <v>8.435708363850912</v>
      </c>
      <c r="AA29" s="151">
        <v>11.630000114440918</v>
      </c>
      <c r="AB29" s="152" t="s">
        <v>65</v>
      </c>
      <c r="AC29" s="2">
        <v>27</v>
      </c>
      <c r="AD29" s="151">
        <v>5.539000034332275</v>
      </c>
      <c r="AE29" s="253" t="s">
        <v>81</v>
      </c>
      <c r="AF29" s="1"/>
    </row>
    <row r="30" spans="1:32" ht="11.25" customHeight="1">
      <c r="A30" s="215">
        <v>28</v>
      </c>
      <c r="B30" s="207">
        <v>8.550000190734863</v>
      </c>
      <c r="C30" s="207">
        <v>8.619999885559082</v>
      </c>
      <c r="D30" s="207">
        <v>7.53000020980835</v>
      </c>
      <c r="E30" s="207">
        <v>8.920000076293945</v>
      </c>
      <c r="F30" s="207">
        <v>8.760000228881836</v>
      </c>
      <c r="G30" s="207">
        <v>8.640000343322754</v>
      </c>
      <c r="H30" s="207">
        <v>8.84000015258789</v>
      </c>
      <c r="I30" s="207">
        <v>8.90999984741211</v>
      </c>
      <c r="J30" s="207">
        <v>8.960000038146973</v>
      </c>
      <c r="K30" s="207">
        <v>8.9399995803833</v>
      </c>
      <c r="L30" s="207">
        <v>9.15999984741211</v>
      </c>
      <c r="M30" s="207">
        <v>9.229999542236328</v>
      </c>
      <c r="N30" s="207">
        <v>9.800000190734863</v>
      </c>
      <c r="O30" s="207">
        <v>9.920000076293945</v>
      </c>
      <c r="P30" s="207">
        <v>9.75</v>
      </c>
      <c r="Q30" s="207">
        <v>10.029999732971191</v>
      </c>
      <c r="R30" s="207">
        <v>9.460000038146973</v>
      </c>
      <c r="S30" s="207">
        <v>9.319999694824219</v>
      </c>
      <c r="T30" s="207">
        <v>9.119999885559082</v>
      </c>
      <c r="U30" s="207">
        <v>9.399999618530273</v>
      </c>
      <c r="V30" s="207">
        <v>9.489999771118164</v>
      </c>
      <c r="W30" s="207">
        <v>9.699999809265137</v>
      </c>
      <c r="X30" s="207">
        <v>9.520000457763672</v>
      </c>
      <c r="Y30" s="207">
        <v>8.800000190734863</v>
      </c>
      <c r="Z30" s="214">
        <f t="shared" si="0"/>
        <v>9.14041664203008</v>
      </c>
      <c r="AA30" s="151">
        <v>10.239999771118164</v>
      </c>
      <c r="AB30" s="152" t="s">
        <v>121</v>
      </c>
      <c r="AC30" s="2">
        <v>28</v>
      </c>
      <c r="AD30" s="151">
        <v>6.986000061035156</v>
      </c>
      <c r="AE30" s="253" t="s">
        <v>122</v>
      </c>
      <c r="AF30" s="1"/>
    </row>
    <row r="31" spans="1:32" ht="11.25" customHeight="1">
      <c r="A31" s="215">
        <v>29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14"/>
      <c r="AA31" s="151"/>
      <c r="AB31" s="152"/>
      <c r="AC31" s="2"/>
      <c r="AD31" s="151"/>
      <c r="AE31" s="253"/>
      <c r="AF31" s="1"/>
    </row>
    <row r="32" spans="1:32" ht="11.25" customHeight="1">
      <c r="A32" s="215">
        <v>30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14"/>
      <c r="AA32" s="151"/>
      <c r="AB32" s="152"/>
      <c r="AC32" s="2"/>
      <c r="AD32" s="151"/>
      <c r="AE32" s="253"/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152"/>
      <c r="AC33" s="2"/>
      <c r="AD33" s="151"/>
      <c r="AE33" s="253"/>
      <c r="AF33" s="1"/>
    </row>
    <row r="34" spans="1:32" ht="15" customHeight="1">
      <c r="A34" s="216" t="s">
        <v>67</v>
      </c>
      <c r="B34" s="217">
        <f aca="true" t="shared" si="1" ref="B34:Q34">AVERAGE(B3:B33)</f>
        <v>3.2951071908963576</v>
      </c>
      <c r="C34" s="217">
        <f t="shared" si="1"/>
        <v>3.0603928438254764</v>
      </c>
      <c r="D34" s="217">
        <f t="shared" si="1"/>
        <v>2.7052142851586853</v>
      </c>
      <c r="E34" s="217">
        <f t="shared" si="1"/>
        <v>2.5736428861107146</v>
      </c>
      <c r="F34" s="217">
        <f t="shared" si="1"/>
        <v>2.126178588984268</v>
      </c>
      <c r="G34" s="217">
        <f t="shared" si="1"/>
        <v>1.9205714528049742</v>
      </c>
      <c r="H34" s="217">
        <f t="shared" si="1"/>
        <v>2.321035743824073</v>
      </c>
      <c r="I34" s="217">
        <f t="shared" si="1"/>
        <v>3.7183571165161475</v>
      </c>
      <c r="J34" s="217">
        <f t="shared" si="1"/>
        <v>5.781071420226779</v>
      </c>
      <c r="K34" s="217">
        <f t="shared" si="1"/>
        <v>7.626785704067776</v>
      </c>
      <c r="L34" s="217">
        <f t="shared" si="1"/>
        <v>8.696928586278643</v>
      </c>
      <c r="M34" s="217">
        <f t="shared" si="1"/>
        <v>9.386607204164777</v>
      </c>
      <c r="N34" s="217">
        <f t="shared" si="1"/>
        <v>8.861535719462804</v>
      </c>
      <c r="O34" s="217">
        <f t="shared" si="1"/>
        <v>8.82875006539481</v>
      </c>
      <c r="P34" s="217">
        <f t="shared" si="1"/>
        <v>8.537428557872772</v>
      </c>
      <c r="Q34" s="217">
        <f t="shared" si="1"/>
        <v>8.190107090132576</v>
      </c>
      <c r="R34" s="217">
        <f>AVERAGE(R3:R33)</f>
        <v>7.596321412495205</v>
      </c>
      <c r="S34" s="217">
        <f aca="true" t="shared" si="2" ref="S34:Y34">AVERAGE(S3:S33)</f>
        <v>6.848071413380759</v>
      </c>
      <c r="T34" s="217">
        <f t="shared" si="2"/>
        <v>6.106857142278126</v>
      </c>
      <c r="U34" s="217">
        <f t="shared" si="2"/>
        <v>5.628607085772923</v>
      </c>
      <c r="V34" s="217">
        <f t="shared" si="2"/>
        <v>5.0931071021727155</v>
      </c>
      <c r="W34" s="217">
        <f t="shared" si="2"/>
        <v>4.440285719398942</v>
      </c>
      <c r="X34" s="217">
        <f t="shared" si="2"/>
        <v>4.164928633852729</v>
      </c>
      <c r="Y34" s="217">
        <f t="shared" si="2"/>
        <v>3.913142849558166</v>
      </c>
      <c r="Z34" s="217">
        <f>AVERAGE(B3:Y33)</f>
        <v>5.4758764922763</v>
      </c>
      <c r="AA34" s="218">
        <f>(AVERAGE(最高))</f>
        <v>10.665535756519862</v>
      </c>
      <c r="AB34" s="219"/>
      <c r="AC34" s="220"/>
      <c r="AD34" s="218">
        <f>(AVERAGE(最低))</f>
        <v>0.9886428729764053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68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69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70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71</v>
      </c>
      <c r="B39" s="199"/>
      <c r="C39" s="199"/>
      <c r="D39" s="153">
        <f>COUNTIF(最低,"&lt;0")</f>
        <v>13</v>
      </c>
      <c r="E39" s="197"/>
      <c r="F39" s="197"/>
      <c r="G39" s="197"/>
      <c r="H39" s="197"/>
      <c r="I39" s="197"/>
    </row>
    <row r="40" spans="1:9" ht="11.25" customHeight="1">
      <c r="A40" s="200" t="s">
        <v>72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73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74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75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76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77</v>
      </c>
      <c r="B45" s="204"/>
      <c r="C45" s="204" t="s">
        <v>4</v>
      </c>
      <c r="D45" s="206" t="s">
        <v>7</v>
      </c>
      <c r="E45" s="197"/>
      <c r="F45" s="205" t="s">
        <v>78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18</v>
      </c>
      <c r="C46" s="3">
        <v>22</v>
      </c>
      <c r="D46" s="159" t="s">
        <v>80</v>
      </c>
      <c r="E46" s="197"/>
      <c r="F46" s="156"/>
      <c r="G46" s="157">
        <f>MIN(最低)</f>
        <v>-2.930999994277954</v>
      </c>
      <c r="H46" s="3">
        <v>15</v>
      </c>
      <c r="I46" s="255" t="s">
        <v>101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2002</v>
      </c>
      <c r="AA1" s="1" t="s">
        <v>2</v>
      </c>
      <c r="AB1" s="226">
        <v>3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8.569999694824219</v>
      </c>
      <c r="C3" s="207">
        <v>8.489999771118164</v>
      </c>
      <c r="D3" s="207">
        <v>8.550000190734863</v>
      </c>
      <c r="E3" s="207">
        <v>8.359999656677246</v>
      </c>
      <c r="F3" s="207">
        <v>8.180000305175781</v>
      </c>
      <c r="G3" s="207">
        <v>8.289999961853027</v>
      </c>
      <c r="H3" s="207">
        <v>8.34000015258789</v>
      </c>
      <c r="I3" s="207">
        <v>8.859999656677246</v>
      </c>
      <c r="J3" s="207">
        <v>9.670000076293945</v>
      </c>
      <c r="K3" s="207">
        <v>10.109999656677246</v>
      </c>
      <c r="L3" s="207">
        <v>11.670000076293945</v>
      </c>
      <c r="M3" s="207">
        <v>10.739999771118164</v>
      </c>
      <c r="N3" s="207">
        <v>10.5</v>
      </c>
      <c r="O3" s="207">
        <v>11.09000015258789</v>
      </c>
      <c r="P3" s="207">
        <v>10.84000015258789</v>
      </c>
      <c r="Q3" s="207">
        <v>10.069999694824219</v>
      </c>
      <c r="R3" s="207">
        <v>9.630000114440918</v>
      </c>
      <c r="S3" s="207">
        <v>9.380000114440918</v>
      </c>
      <c r="T3" s="207">
        <v>8.869999885559082</v>
      </c>
      <c r="U3" s="207">
        <v>8.869999885559082</v>
      </c>
      <c r="V3" s="207">
        <v>9.25</v>
      </c>
      <c r="W3" s="207">
        <v>9.010000228881836</v>
      </c>
      <c r="X3" s="207">
        <v>9.020000457763672</v>
      </c>
      <c r="Y3" s="207">
        <v>9.050000190734863</v>
      </c>
      <c r="Z3" s="214">
        <f aca="true" t="shared" si="0" ref="Z3:Z33">AVERAGE(B3:Y3)</f>
        <v>9.392083326975504</v>
      </c>
      <c r="AA3" s="151">
        <v>12.0600004196167</v>
      </c>
      <c r="AB3" s="152" t="s">
        <v>123</v>
      </c>
      <c r="AC3" s="2">
        <v>1</v>
      </c>
      <c r="AD3" s="151">
        <v>8.09000015258789</v>
      </c>
      <c r="AE3" s="253" t="s">
        <v>124</v>
      </c>
      <c r="AF3" s="1"/>
    </row>
    <row r="4" spans="1:32" ht="11.25" customHeight="1">
      <c r="A4" s="215">
        <v>2</v>
      </c>
      <c r="B4" s="207">
        <v>8.710000038146973</v>
      </c>
      <c r="C4" s="207">
        <v>8.449999809265137</v>
      </c>
      <c r="D4" s="207">
        <v>8.279999732971191</v>
      </c>
      <c r="E4" s="207">
        <v>7.940000057220459</v>
      </c>
      <c r="F4" s="207">
        <v>7.920000076293945</v>
      </c>
      <c r="G4" s="207">
        <v>7.869999885559082</v>
      </c>
      <c r="H4" s="207">
        <v>7.360000133514404</v>
      </c>
      <c r="I4" s="207">
        <v>8.119999885559082</v>
      </c>
      <c r="J4" s="207">
        <v>9.399999618530273</v>
      </c>
      <c r="K4" s="207">
        <v>10.460000038146973</v>
      </c>
      <c r="L4" s="207">
        <v>10.9399995803833</v>
      </c>
      <c r="M4" s="207">
        <v>13.789999961853027</v>
      </c>
      <c r="N4" s="207">
        <v>14.399999618530273</v>
      </c>
      <c r="O4" s="207">
        <v>14.670000076293945</v>
      </c>
      <c r="P4" s="207">
        <v>14.930000305175781</v>
      </c>
      <c r="Q4" s="207">
        <v>14.520000457763672</v>
      </c>
      <c r="R4" s="207">
        <v>13.020000457763672</v>
      </c>
      <c r="S4" s="208">
        <v>12.039999961853027</v>
      </c>
      <c r="T4" s="207">
        <v>10.449999809265137</v>
      </c>
      <c r="U4" s="207">
        <v>9.25</v>
      </c>
      <c r="V4" s="207">
        <v>8.40999984741211</v>
      </c>
      <c r="W4" s="207">
        <v>6.73799991607666</v>
      </c>
      <c r="X4" s="207">
        <v>5.894000053405762</v>
      </c>
      <c r="Y4" s="207">
        <v>5.366000175476074</v>
      </c>
      <c r="Z4" s="214">
        <f t="shared" si="0"/>
        <v>9.955333312352499</v>
      </c>
      <c r="AA4" s="151">
        <v>15.329999923706055</v>
      </c>
      <c r="AB4" s="152" t="s">
        <v>125</v>
      </c>
      <c r="AC4" s="2">
        <v>2</v>
      </c>
      <c r="AD4" s="151">
        <v>5.123000144958496</v>
      </c>
      <c r="AE4" s="253" t="s">
        <v>126</v>
      </c>
      <c r="AF4" s="1"/>
    </row>
    <row r="5" spans="1:32" ht="11.25" customHeight="1">
      <c r="A5" s="215">
        <v>3</v>
      </c>
      <c r="B5" s="207">
        <v>5.3979997634887695</v>
      </c>
      <c r="C5" s="207">
        <v>4.60699987411499</v>
      </c>
      <c r="D5" s="207">
        <v>3.8580000400543213</v>
      </c>
      <c r="E5" s="207">
        <v>3.625999927520752</v>
      </c>
      <c r="F5" s="207">
        <v>3.056999921798706</v>
      </c>
      <c r="G5" s="207">
        <v>2.2880001068115234</v>
      </c>
      <c r="H5" s="207">
        <v>1.718999981880188</v>
      </c>
      <c r="I5" s="207">
        <v>2.615000009536743</v>
      </c>
      <c r="J5" s="207">
        <v>4.124000072479248</v>
      </c>
      <c r="K5" s="207">
        <v>4.770999908447266</v>
      </c>
      <c r="L5" s="207">
        <v>5.414000034332275</v>
      </c>
      <c r="M5" s="207">
        <v>5.1479997634887695</v>
      </c>
      <c r="N5" s="207">
        <v>4.7129998207092285</v>
      </c>
      <c r="O5" s="207">
        <v>4.489999771118164</v>
      </c>
      <c r="P5" s="207">
        <v>4.565999984741211</v>
      </c>
      <c r="Q5" s="207">
        <v>4.269999980926514</v>
      </c>
      <c r="R5" s="207">
        <v>4.048999786376953</v>
      </c>
      <c r="S5" s="207">
        <v>3.6050000190734863</v>
      </c>
      <c r="T5" s="207">
        <v>3.5320000648498535</v>
      </c>
      <c r="U5" s="207">
        <v>3.2269999980926514</v>
      </c>
      <c r="V5" s="207">
        <v>3.1530001163482666</v>
      </c>
      <c r="W5" s="207">
        <v>3.427000045776367</v>
      </c>
      <c r="X5" s="207">
        <v>3.2899999618530273</v>
      </c>
      <c r="Y5" s="207">
        <v>2.9100000858306885</v>
      </c>
      <c r="Z5" s="214">
        <f t="shared" si="0"/>
        <v>3.827374959985415</v>
      </c>
      <c r="AA5" s="151">
        <v>6.629000186920166</v>
      </c>
      <c r="AB5" s="152" t="s">
        <v>127</v>
      </c>
      <c r="AC5" s="2">
        <v>3</v>
      </c>
      <c r="AD5" s="151">
        <v>1.6770000457763672</v>
      </c>
      <c r="AE5" s="253" t="s">
        <v>114</v>
      </c>
      <c r="AF5" s="1"/>
    </row>
    <row r="6" spans="1:32" ht="11.25" customHeight="1">
      <c r="A6" s="215">
        <v>4</v>
      </c>
      <c r="B6" s="207">
        <v>2.372999906539917</v>
      </c>
      <c r="C6" s="207">
        <v>2.7950000762939453</v>
      </c>
      <c r="D6" s="207">
        <v>2.931999921798706</v>
      </c>
      <c r="E6" s="207">
        <v>3.2060000896453857</v>
      </c>
      <c r="F6" s="207">
        <v>2.2669999599456787</v>
      </c>
      <c r="G6" s="207">
        <v>2.0980000495910645</v>
      </c>
      <c r="H6" s="207">
        <v>1.9819999933242798</v>
      </c>
      <c r="I6" s="207">
        <v>4.197000026702881</v>
      </c>
      <c r="J6" s="207">
        <v>5.979000091552734</v>
      </c>
      <c r="K6" s="207">
        <v>8.720000267028809</v>
      </c>
      <c r="L6" s="207">
        <v>10.020000457763672</v>
      </c>
      <c r="M6" s="207">
        <v>9.039999961853027</v>
      </c>
      <c r="N6" s="207">
        <v>9.260000228881836</v>
      </c>
      <c r="O6" s="207">
        <v>8.579999923706055</v>
      </c>
      <c r="P6" s="207">
        <v>8.170000076293945</v>
      </c>
      <c r="Q6" s="207">
        <v>9.279999732971191</v>
      </c>
      <c r="R6" s="207">
        <v>8.680000305175781</v>
      </c>
      <c r="S6" s="207">
        <v>7.849999904632568</v>
      </c>
      <c r="T6" s="207">
        <v>7.449999809265137</v>
      </c>
      <c r="U6" s="207">
        <v>7.28000020980835</v>
      </c>
      <c r="V6" s="207">
        <v>7.090000152587891</v>
      </c>
      <c r="W6" s="207">
        <v>6.611999988555908</v>
      </c>
      <c r="X6" s="207">
        <v>6.1579999923706055</v>
      </c>
      <c r="Y6" s="207">
        <v>5.261000156402588</v>
      </c>
      <c r="Z6" s="214">
        <f t="shared" si="0"/>
        <v>6.1366667201121645</v>
      </c>
      <c r="AA6" s="151">
        <v>10.9399995803833</v>
      </c>
      <c r="AB6" s="152" t="s">
        <v>128</v>
      </c>
      <c r="AC6" s="2">
        <v>4</v>
      </c>
      <c r="AD6" s="151">
        <v>1.6130000352859497</v>
      </c>
      <c r="AE6" s="253" t="s">
        <v>129</v>
      </c>
      <c r="AF6" s="1"/>
    </row>
    <row r="7" spans="1:32" ht="11.25" customHeight="1">
      <c r="A7" s="215">
        <v>5</v>
      </c>
      <c r="B7" s="207">
        <v>3.13100004196167</v>
      </c>
      <c r="C7" s="207">
        <v>2.4670000076293945</v>
      </c>
      <c r="D7" s="207">
        <v>2.497999906539917</v>
      </c>
      <c r="E7" s="207">
        <v>2.118000030517578</v>
      </c>
      <c r="F7" s="207">
        <v>2.7300000190734863</v>
      </c>
      <c r="G7" s="207">
        <v>5.60099983215332</v>
      </c>
      <c r="H7" s="207">
        <v>3.7960000038146973</v>
      </c>
      <c r="I7" s="207">
        <v>7.639999866485596</v>
      </c>
      <c r="J7" s="207">
        <v>8.59000015258789</v>
      </c>
      <c r="K7" s="207">
        <v>9.59000015258789</v>
      </c>
      <c r="L7" s="207">
        <v>10.020000457763672</v>
      </c>
      <c r="M7" s="207">
        <v>10.079999923706055</v>
      </c>
      <c r="N7" s="207">
        <v>11.180000305175781</v>
      </c>
      <c r="O7" s="207">
        <v>11.010000228881836</v>
      </c>
      <c r="P7" s="207">
        <v>10.15999984741211</v>
      </c>
      <c r="Q7" s="207">
        <v>10.079999923706055</v>
      </c>
      <c r="R7" s="207">
        <v>9.350000381469727</v>
      </c>
      <c r="S7" s="207">
        <v>9.170000076293945</v>
      </c>
      <c r="T7" s="207">
        <v>8.989999771118164</v>
      </c>
      <c r="U7" s="207">
        <v>8.960000038146973</v>
      </c>
      <c r="V7" s="207">
        <v>8.899999618530273</v>
      </c>
      <c r="W7" s="207">
        <v>8.65999984741211</v>
      </c>
      <c r="X7" s="207">
        <v>8.680000305175781</v>
      </c>
      <c r="Y7" s="207">
        <v>8.609999656677246</v>
      </c>
      <c r="Z7" s="214">
        <f t="shared" si="0"/>
        <v>7.583791683117549</v>
      </c>
      <c r="AA7" s="151">
        <v>11.350000381469727</v>
      </c>
      <c r="AB7" s="152" t="s">
        <v>130</v>
      </c>
      <c r="AC7" s="2">
        <v>5</v>
      </c>
      <c r="AD7" s="151">
        <v>1.9709999561309814</v>
      </c>
      <c r="AE7" s="253" t="s">
        <v>98</v>
      </c>
      <c r="AF7" s="1"/>
    </row>
    <row r="8" spans="1:32" ht="11.25" customHeight="1">
      <c r="A8" s="215">
        <v>6</v>
      </c>
      <c r="B8" s="207">
        <v>7.75</v>
      </c>
      <c r="C8" s="207">
        <v>7.340000152587891</v>
      </c>
      <c r="D8" s="207">
        <v>7.130000114440918</v>
      </c>
      <c r="E8" s="207">
        <v>7.119999885559082</v>
      </c>
      <c r="F8" s="207">
        <v>7.070000171661377</v>
      </c>
      <c r="G8" s="207">
        <v>7.369999885559082</v>
      </c>
      <c r="H8" s="207">
        <v>7.559999942779541</v>
      </c>
      <c r="I8" s="207">
        <v>7.769999980926514</v>
      </c>
      <c r="J8" s="207">
        <v>7.869999885559082</v>
      </c>
      <c r="K8" s="207">
        <v>8.449999809265137</v>
      </c>
      <c r="L8" s="207">
        <v>8.199999809265137</v>
      </c>
      <c r="M8" s="207">
        <v>7.989999771118164</v>
      </c>
      <c r="N8" s="207">
        <v>9.260000228881836</v>
      </c>
      <c r="O8" s="207">
        <v>7.909999847412109</v>
      </c>
      <c r="P8" s="207">
        <v>7.860000133514404</v>
      </c>
      <c r="Q8" s="207">
        <v>7.610000133514404</v>
      </c>
      <c r="R8" s="207">
        <v>7.199999809265137</v>
      </c>
      <c r="S8" s="207">
        <v>7.21999979019165</v>
      </c>
      <c r="T8" s="207">
        <v>6.941999912261963</v>
      </c>
      <c r="U8" s="207">
        <v>6.932000160217285</v>
      </c>
      <c r="V8" s="207">
        <v>7.110000133514404</v>
      </c>
      <c r="W8" s="207">
        <v>6.936999797821045</v>
      </c>
      <c r="X8" s="207">
        <v>6.960999965667725</v>
      </c>
      <c r="Y8" s="207">
        <v>6.919000148773193</v>
      </c>
      <c r="Z8" s="214">
        <f t="shared" si="0"/>
        <v>7.520041644573212</v>
      </c>
      <c r="AA8" s="151">
        <v>9.619999885559082</v>
      </c>
      <c r="AB8" s="152" t="s">
        <v>46</v>
      </c>
      <c r="AC8" s="2">
        <v>6</v>
      </c>
      <c r="AD8" s="151">
        <v>6.802000045776367</v>
      </c>
      <c r="AE8" s="253" t="s">
        <v>131</v>
      </c>
      <c r="AF8" s="1"/>
    </row>
    <row r="9" spans="1:32" ht="11.25" customHeight="1">
      <c r="A9" s="215">
        <v>7</v>
      </c>
      <c r="B9" s="207">
        <v>6.190000057220459</v>
      </c>
      <c r="C9" s="207">
        <v>5.695000171661377</v>
      </c>
      <c r="D9" s="207">
        <v>5.959000110626221</v>
      </c>
      <c r="E9" s="207">
        <v>5.177000045776367</v>
      </c>
      <c r="F9" s="207">
        <v>2.8359999656677246</v>
      </c>
      <c r="G9" s="207">
        <v>3.0889999866485596</v>
      </c>
      <c r="H9" s="207">
        <v>2.5829999446868896</v>
      </c>
      <c r="I9" s="207">
        <v>4.651000022888184</v>
      </c>
      <c r="J9" s="207">
        <v>7.570000171661377</v>
      </c>
      <c r="K9" s="207">
        <v>11.479999542236328</v>
      </c>
      <c r="L9" s="207">
        <v>13.630000114440918</v>
      </c>
      <c r="M9" s="207">
        <v>14.449999809265137</v>
      </c>
      <c r="N9" s="207">
        <v>13.170000076293945</v>
      </c>
      <c r="O9" s="207">
        <v>13.260000228881836</v>
      </c>
      <c r="P9" s="207">
        <v>12.5</v>
      </c>
      <c r="Q9" s="207">
        <v>11.529999732971191</v>
      </c>
      <c r="R9" s="207">
        <v>9.449999809265137</v>
      </c>
      <c r="S9" s="207">
        <v>7.869999885559082</v>
      </c>
      <c r="T9" s="207">
        <v>6.620999813079834</v>
      </c>
      <c r="U9" s="207">
        <v>6.359000205993652</v>
      </c>
      <c r="V9" s="207">
        <v>5.756999969482422</v>
      </c>
      <c r="W9" s="207">
        <v>4.941999912261963</v>
      </c>
      <c r="X9" s="207">
        <v>4.035999774932861</v>
      </c>
      <c r="Y9" s="207">
        <v>3.2360000610351562</v>
      </c>
      <c r="Z9" s="214">
        <f t="shared" si="0"/>
        <v>7.585041642189026</v>
      </c>
      <c r="AA9" s="151">
        <v>15.020000457763672</v>
      </c>
      <c r="AB9" s="152" t="s">
        <v>102</v>
      </c>
      <c r="AC9" s="2">
        <v>7</v>
      </c>
      <c r="AD9" s="151">
        <v>1.8450000286102295</v>
      </c>
      <c r="AE9" s="253" t="s">
        <v>21</v>
      </c>
      <c r="AF9" s="1"/>
    </row>
    <row r="10" spans="1:32" ht="11.25" customHeight="1">
      <c r="A10" s="215">
        <v>8</v>
      </c>
      <c r="B10" s="207">
        <v>1.7489999532699585</v>
      </c>
      <c r="C10" s="207">
        <v>2.0339999198913574</v>
      </c>
      <c r="D10" s="207">
        <v>0.9589999914169312</v>
      </c>
      <c r="E10" s="207">
        <v>0.1899999976158142</v>
      </c>
      <c r="F10" s="207">
        <v>0.4429999887943268</v>
      </c>
      <c r="G10" s="207">
        <v>2.805000066757202</v>
      </c>
      <c r="H10" s="207">
        <v>3.7119998931884766</v>
      </c>
      <c r="I10" s="207">
        <v>5.146999835968018</v>
      </c>
      <c r="J10" s="207">
        <v>6.1579999923706055</v>
      </c>
      <c r="K10" s="207">
        <v>8.739999771118164</v>
      </c>
      <c r="L10" s="207">
        <v>11.039999961853027</v>
      </c>
      <c r="M10" s="207">
        <v>8.899999618530273</v>
      </c>
      <c r="N10" s="207">
        <v>9.90999984741211</v>
      </c>
      <c r="O10" s="207">
        <v>9.760000228881836</v>
      </c>
      <c r="P10" s="207">
        <v>8.859999656677246</v>
      </c>
      <c r="Q10" s="207">
        <v>8.539999961853027</v>
      </c>
      <c r="R10" s="207">
        <v>8.069999694824219</v>
      </c>
      <c r="S10" s="207">
        <v>7.349999904632568</v>
      </c>
      <c r="T10" s="207">
        <v>6.464000225067139</v>
      </c>
      <c r="U10" s="207">
        <v>5.376999855041504</v>
      </c>
      <c r="V10" s="207">
        <v>4.751999855041504</v>
      </c>
      <c r="W10" s="207">
        <v>4.053999900817871</v>
      </c>
      <c r="X10" s="207">
        <v>3.9839999675750732</v>
      </c>
      <c r="Y10" s="207">
        <v>2.99399995803833</v>
      </c>
      <c r="Z10" s="214">
        <f t="shared" si="0"/>
        <v>5.4996665852765245</v>
      </c>
      <c r="AA10" s="151">
        <v>12.5</v>
      </c>
      <c r="AB10" s="152" t="s">
        <v>132</v>
      </c>
      <c r="AC10" s="2">
        <v>8</v>
      </c>
      <c r="AD10" s="151">
        <v>-0.3479999899864197</v>
      </c>
      <c r="AE10" s="253" t="s">
        <v>98</v>
      </c>
      <c r="AF10" s="1"/>
    </row>
    <row r="11" spans="1:32" ht="11.25" customHeight="1">
      <c r="A11" s="215">
        <v>9</v>
      </c>
      <c r="B11" s="207">
        <v>1.7389999628067017</v>
      </c>
      <c r="C11" s="207">
        <v>0.8330000042915344</v>
      </c>
      <c r="D11" s="207">
        <v>-0.8220000267028809</v>
      </c>
      <c r="E11" s="207">
        <v>-1.4229999780654907</v>
      </c>
      <c r="F11" s="207">
        <v>-1.0329999923706055</v>
      </c>
      <c r="G11" s="207">
        <v>-1.7610000371932983</v>
      </c>
      <c r="H11" s="207">
        <v>-0.2529999911785126</v>
      </c>
      <c r="I11" s="207">
        <v>1.9620000123977661</v>
      </c>
      <c r="J11" s="207">
        <v>6.269999980926514</v>
      </c>
      <c r="K11" s="207">
        <v>9.140000343322754</v>
      </c>
      <c r="L11" s="207">
        <v>12.170000076293945</v>
      </c>
      <c r="M11" s="207">
        <v>13.770000457763672</v>
      </c>
      <c r="N11" s="207">
        <v>13.930000305175781</v>
      </c>
      <c r="O11" s="207">
        <v>13.739999771118164</v>
      </c>
      <c r="P11" s="207">
        <v>11.84000015258789</v>
      </c>
      <c r="Q11" s="207">
        <v>12.670000076293945</v>
      </c>
      <c r="R11" s="207">
        <v>13.390000343322754</v>
      </c>
      <c r="S11" s="207">
        <v>12.039999961853027</v>
      </c>
      <c r="T11" s="207">
        <v>10.760000228881836</v>
      </c>
      <c r="U11" s="207">
        <v>10.020000457763672</v>
      </c>
      <c r="V11" s="207">
        <v>9.789999961853027</v>
      </c>
      <c r="W11" s="207">
        <v>8.350000381469727</v>
      </c>
      <c r="X11" s="207">
        <v>5.829999923706055</v>
      </c>
      <c r="Y11" s="207">
        <v>4.459000110626221</v>
      </c>
      <c r="Z11" s="214">
        <f t="shared" si="0"/>
        <v>6.975458436956008</v>
      </c>
      <c r="AA11" s="151">
        <v>14.619999885559082</v>
      </c>
      <c r="AB11" s="152" t="s">
        <v>133</v>
      </c>
      <c r="AC11" s="2">
        <v>9</v>
      </c>
      <c r="AD11" s="151">
        <v>-2.065999984741211</v>
      </c>
      <c r="AE11" s="253" t="s">
        <v>134</v>
      </c>
      <c r="AF11" s="1"/>
    </row>
    <row r="12" spans="1:32" ht="11.25" customHeight="1">
      <c r="A12" s="223">
        <v>10</v>
      </c>
      <c r="B12" s="209">
        <v>3.3429999351501465</v>
      </c>
      <c r="C12" s="209">
        <v>3.4170000553131104</v>
      </c>
      <c r="D12" s="209">
        <v>2.5199999809265137</v>
      </c>
      <c r="E12" s="209">
        <v>3.4260001182556152</v>
      </c>
      <c r="F12" s="209">
        <v>2.5510001182556152</v>
      </c>
      <c r="G12" s="209">
        <v>2.1610000133514404</v>
      </c>
      <c r="H12" s="209">
        <v>2.6459999084472656</v>
      </c>
      <c r="I12" s="209">
        <v>5.599999904632568</v>
      </c>
      <c r="J12" s="209">
        <v>9.020000457763672</v>
      </c>
      <c r="K12" s="209">
        <v>12.8100004196167</v>
      </c>
      <c r="L12" s="209">
        <v>13.149999618530273</v>
      </c>
      <c r="M12" s="209">
        <v>13.619999885559082</v>
      </c>
      <c r="N12" s="209">
        <v>13.520000457763672</v>
      </c>
      <c r="O12" s="209">
        <v>14.4399995803833</v>
      </c>
      <c r="P12" s="209">
        <v>15.8100004196167</v>
      </c>
      <c r="Q12" s="209">
        <v>13.9399995803833</v>
      </c>
      <c r="R12" s="209">
        <v>13.800000190734863</v>
      </c>
      <c r="S12" s="209">
        <v>12.550000190734863</v>
      </c>
      <c r="T12" s="209">
        <v>11.739999771118164</v>
      </c>
      <c r="U12" s="209">
        <v>12.0600004196167</v>
      </c>
      <c r="V12" s="209">
        <v>9.0600004196167</v>
      </c>
      <c r="W12" s="209">
        <v>8.079999923706055</v>
      </c>
      <c r="X12" s="209">
        <v>7.429999828338623</v>
      </c>
      <c r="Y12" s="209">
        <v>7.539999961853027</v>
      </c>
      <c r="Z12" s="224">
        <f t="shared" si="0"/>
        <v>8.926416714986166</v>
      </c>
      <c r="AA12" s="157">
        <v>16.520000457763672</v>
      </c>
      <c r="AB12" s="210" t="s">
        <v>135</v>
      </c>
      <c r="AC12" s="211">
        <v>10</v>
      </c>
      <c r="AD12" s="157">
        <v>1.4859999418258667</v>
      </c>
      <c r="AE12" s="254" t="s">
        <v>136</v>
      </c>
      <c r="AF12" s="1"/>
    </row>
    <row r="13" spans="1:32" ht="11.25" customHeight="1">
      <c r="A13" s="215">
        <v>11</v>
      </c>
      <c r="B13" s="207">
        <v>7.230000019073486</v>
      </c>
      <c r="C13" s="207">
        <v>7.46999979019165</v>
      </c>
      <c r="D13" s="207">
        <v>7.670000076293945</v>
      </c>
      <c r="E13" s="207">
        <v>7.179999828338623</v>
      </c>
      <c r="F13" s="207">
        <v>6.341000080108643</v>
      </c>
      <c r="G13" s="207">
        <v>5.823999881744385</v>
      </c>
      <c r="H13" s="207">
        <v>5.993000030517578</v>
      </c>
      <c r="I13" s="207">
        <v>8.15999984741211</v>
      </c>
      <c r="J13" s="207">
        <v>9.729999542236328</v>
      </c>
      <c r="K13" s="207">
        <v>11.350000381469727</v>
      </c>
      <c r="L13" s="207">
        <v>13.4399995803833</v>
      </c>
      <c r="M13" s="207">
        <v>11.800000190734863</v>
      </c>
      <c r="N13" s="207">
        <v>11.25</v>
      </c>
      <c r="O13" s="207">
        <v>10.84000015258789</v>
      </c>
      <c r="P13" s="207">
        <v>10.720000267028809</v>
      </c>
      <c r="Q13" s="207">
        <v>10.449999809265137</v>
      </c>
      <c r="R13" s="207">
        <v>9.739999771118164</v>
      </c>
      <c r="S13" s="207">
        <v>9.600000381469727</v>
      </c>
      <c r="T13" s="207">
        <v>9.579999923706055</v>
      </c>
      <c r="U13" s="207">
        <v>8.529999732971191</v>
      </c>
      <c r="V13" s="207">
        <v>8.829999923706055</v>
      </c>
      <c r="W13" s="207">
        <v>9.069999694824219</v>
      </c>
      <c r="X13" s="207">
        <v>9.029999732971191</v>
      </c>
      <c r="Y13" s="207">
        <v>6.980999946594238</v>
      </c>
      <c r="Z13" s="214">
        <f t="shared" si="0"/>
        <v>9.033708274364471</v>
      </c>
      <c r="AA13" s="151">
        <v>13.649999618530273</v>
      </c>
      <c r="AB13" s="152" t="s">
        <v>123</v>
      </c>
      <c r="AC13" s="2">
        <v>11</v>
      </c>
      <c r="AD13" s="151">
        <v>5.1479997634887695</v>
      </c>
      <c r="AE13" s="253" t="s">
        <v>79</v>
      </c>
      <c r="AF13" s="1"/>
    </row>
    <row r="14" spans="1:32" ht="11.25" customHeight="1">
      <c r="A14" s="215">
        <v>12</v>
      </c>
      <c r="B14" s="207">
        <v>7.150000095367432</v>
      </c>
      <c r="C14" s="207">
        <v>5.958000183105469</v>
      </c>
      <c r="D14" s="207">
        <v>4.934000015258789</v>
      </c>
      <c r="E14" s="207">
        <v>4.438000202178955</v>
      </c>
      <c r="F14" s="207">
        <v>5.566999912261963</v>
      </c>
      <c r="G14" s="207">
        <v>2.3919999599456787</v>
      </c>
      <c r="H14" s="207">
        <v>2.8459999561309814</v>
      </c>
      <c r="I14" s="207">
        <v>6.14900016784668</v>
      </c>
      <c r="J14" s="207">
        <v>10.470000267028809</v>
      </c>
      <c r="K14" s="207">
        <v>13.399999618530273</v>
      </c>
      <c r="L14" s="207">
        <v>14.65999984741211</v>
      </c>
      <c r="M14" s="207">
        <v>14.90999984741211</v>
      </c>
      <c r="N14" s="207">
        <v>14.869999885559082</v>
      </c>
      <c r="O14" s="207">
        <v>13.670000076293945</v>
      </c>
      <c r="P14" s="207">
        <v>13.5</v>
      </c>
      <c r="Q14" s="207">
        <v>12.470000267028809</v>
      </c>
      <c r="R14" s="207">
        <v>11.90999984741211</v>
      </c>
      <c r="S14" s="207">
        <v>10.880000114440918</v>
      </c>
      <c r="T14" s="207">
        <v>10.069999694824219</v>
      </c>
      <c r="U14" s="207">
        <v>9.520000457763672</v>
      </c>
      <c r="V14" s="207">
        <v>8.829999923706055</v>
      </c>
      <c r="W14" s="207">
        <v>8.520000457763672</v>
      </c>
      <c r="X14" s="207">
        <v>7.420000076293945</v>
      </c>
      <c r="Y14" s="207">
        <v>6.984000205993652</v>
      </c>
      <c r="Z14" s="214">
        <f t="shared" si="0"/>
        <v>9.229916711648306</v>
      </c>
      <c r="AA14" s="151">
        <v>16.540000915527344</v>
      </c>
      <c r="AB14" s="152" t="s">
        <v>137</v>
      </c>
      <c r="AC14" s="2">
        <v>12</v>
      </c>
      <c r="AD14" s="151">
        <v>2.1600000858306885</v>
      </c>
      <c r="AE14" s="253" t="s">
        <v>138</v>
      </c>
      <c r="AF14" s="1"/>
    </row>
    <row r="15" spans="1:32" ht="11.25" customHeight="1">
      <c r="A15" s="215">
        <v>13</v>
      </c>
      <c r="B15" s="207">
        <v>7.260000228881836</v>
      </c>
      <c r="C15" s="207">
        <v>6.215000152587891</v>
      </c>
      <c r="D15" s="207">
        <v>5.940000057220459</v>
      </c>
      <c r="E15" s="207">
        <v>5.158999919891357</v>
      </c>
      <c r="F15" s="207">
        <v>5.539000034332275</v>
      </c>
      <c r="G15" s="207">
        <v>4.769000053405762</v>
      </c>
      <c r="H15" s="207">
        <v>7.099999904632568</v>
      </c>
      <c r="I15" s="207">
        <v>8.3100004196167</v>
      </c>
      <c r="J15" s="207">
        <v>7.940000057220459</v>
      </c>
      <c r="K15" s="207">
        <v>10.729999542236328</v>
      </c>
      <c r="L15" s="207">
        <v>12.170000076293945</v>
      </c>
      <c r="M15" s="207">
        <v>13.289999961853027</v>
      </c>
      <c r="N15" s="207">
        <v>12.9399995803833</v>
      </c>
      <c r="O15" s="207">
        <v>10.979999542236328</v>
      </c>
      <c r="P15" s="207">
        <v>10.510000228881836</v>
      </c>
      <c r="Q15" s="207">
        <v>10.649999618530273</v>
      </c>
      <c r="R15" s="207">
        <v>10.220000267028809</v>
      </c>
      <c r="S15" s="207">
        <v>9.699999809265137</v>
      </c>
      <c r="T15" s="207">
        <v>9.100000381469727</v>
      </c>
      <c r="U15" s="207">
        <v>7.630000114440918</v>
      </c>
      <c r="V15" s="207">
        <v>7.429999828338623</v>
      </c>
      <c r="W15" s="207">
        <v>5.992000102996826</v>
      </c>
      <c r="X15" s="207">
        <v>5.960999965667725</v>
      </c>
      <c r="Y15" s="207">
        <v>5.51800012588501</v>
      </c>
      <c r="Z15" s="214">
        <f t="shared" si="0"/>
        <v>8.377208332220713</v>
      </c>
      <c r="AA15" s="151">
        <v>14.350000381469727</v>
      </c>
      <c r="AB15" s="152" t="s">
        <v>139</v>
      </c>
      <c r="AC15" s="2">
        <v>13</v>
      </c>
      <c r="AD15" s="151">
        <v>4.050000190734863</v>
      </c>
      <c r="AE15" s="253" t="s">
        <v>140</v>
      </c>
      <c r="AF15" s="1"/>
    </row>
    <row r="16" spans="1:32" ht="11.25" customHeight="1">
      <c r="A16" s="215">
        <v>14</v>
      </c>
      <c r="B16" s="207">
        <v>5.98199987411499</v>
      </c>
      <c r="C16" s="207">
        <v>6.109000205993652</v>
      </c>
      <c r="D16" s="207">
        <v>6.605999946594238</v>
      </c>
      <c r="E16" s="207">
        <v>7.130000114440918</v>
      </c>
      <c r="F16" s="207">
        <v>1.656000018119812</v>
      </c>
      <c r="G16" s="207">
        <v>1.8559999465942383</v>
      </c>
      <c r="H16" s="207">
        <v>2.5840001106262207</v>
      </c>
      <c r="I16" s="207">
        <v>5.539000034332275</v>
      </c>
      <c r="J16" s="207">
        <v>9.640000343322754</v>
      </c>
      <c r="K16" s="207">
        <v>12.829999923706055</v>
      </c>
      <c r="L16" s="207">
        <v>14.65999984741211</v>
      </c>
      <c r="M16" s="207">
        <v>16.8799991607666</v>
      </c>
      <c r="N16" s="207">
        <v>16.09000015258789</v>
      </c>
      <c r="O16" s="207">
        <v>16.309999465942383</v>
      </c>
      <c r="P16" s="207">
        <v>17.649999618530273</v>
      </c>
      <c r="Q16" s="207">
        <v>17.510000228881836</v>
      </c>
      <c r="R16" s="207">
        <v>16.31999969482422</v>
      </c>
      <c r="S16" s="207">
        <v>14.479999542236328</v>
      </c>
      <c r="T16" s="207">
        <v>13.770000457763672</v>
      </c>
      <c r="U16" s="207">
        <v>13.350000381469727</v>
      </c>
      <c r="V16" s="207">
        <v>13.100000381469727</v>
      </c>
      <c r="W16" s="207">
        <v>12.539999961853027</v>
      </c>
      <c r="X16" s="207">
        <v>12.350000381469727</v>
      </c>
      <c r="Y16" s="207">
        <v>11.859999656677246</v>
      </c>
      <c r="Z16" s="214">
        <f t="shared" si="0"/>
        <v>11.11674997707208</v>
      </c>
      <c r="AA16" s="151">
        <v>18.399999618530273</v>
      </c>
      <c r="AB16" s="152" t="s">
        <v>141</v>
      </c>
      <c r="AC16" s="2">
        <v>14</v>
      </c>
      <c r="AD16" s="151">
        <v>1.496999979019165</v>
      </c>
      <c r="AE16" s="253" t="s">
        <v>142</v>
      </c>
      <c r="AF16" s="1"/>
    </row>
    <row r="17" spans="1:32" ht="11.25" customHeight="1">
      <c r="A17" s="215">
        <v>15</v>
      </c>
      <c r="B17" s="207">
        <v>11.25</v>
      </c>
      <c r="C17" s="207">
        <v>11.949999809265137</v>
      </c>
      <c r="D17" s="207">
        <v>12.079999923706055</v>
      </c>
      <c r="E17" s="207">
        <v>11.800000190734863</v>
      </c>
      <c r="F17" s="207">
        <v>11.34000015258789</v>
      </c>
      <c r="G17" s="207">
        <v>11.680000305175781</v>
      </c>
      <c r="H17" s="207">
        <v>12.579999923706055</v>
      </c>
      <c r="I17" s="207">
        <v>13.8100004196167</v>
      </c>
      <c r="J17" s="207">
        <v>14.529999732971191</v>
      </c>
      <c r="K17" s="207">
        <v>13.800000190734863</v>
      </c>
      <c r="L17" s="207">
        <v>13.899999618530273</v>
      </c>
      <c r="M17" s="207">
        <v>14.279999732971191</v>
      </c>
      <c r="N17" s="207">
        <v>15.0600004196167</v>
      </c>
      <c r="O17" s="207">
        <v>16.280000686645508</v>
      </c>
      <c r="P17" s="207">
        <v>17.190000534057617</v>
      </c>
      <c r="Q17" s="207">
        <v>17.239999771118164</v>
      </c>
      <c r="R17" s="207">
        <v>17.219999313354492</v>
      </c>
      <c r="S17" s="207">
        <v>15.9399995803833</v>
      </c>
      <c r="T17" s="207">
        <v>13.760000228881836</v>
      </c>
      <c r="U17" s="207">
        <v>14.010000228881836</v>
      </c>
      <c r="V17" s="207">
        <v>13.960000038146973</v>
      </c>
      <c r="W17" s="207">
        <v>11.90999984741211</v>
      </c>
      <c r="X17" s="207">
        <v>10.300000190734863</v>
      </c>
      <c r="Y17" s="207">
        <v>9.220000267028809</v>
      </c>
      <c r="Z17" s="214">
        <f t="shared" si="0"/>
        <v>13.545416712760925</v>
      </c>
      <c r="AA17" s="151">
        <v>17.760000228881836</v>
      </c>
      <c r="AB17" s="152" t="s">
        <v>143</v>
      </c>
      <c r="AC17" s="2">
        <v>15</v>
      </c>
      <c r="AD17" s="151">
        <v>9.210000038146973</v>
      </c>
      <c r="AE17" s="253" t="s">
        <v>35</v>
      </c>
      <c r="AF17" s="1"/>
    </row>
    <row r="18" spans="1:32" ht="11.25" customHeight="1">
      <c r="A18" s="215">
        <v>16</v>
      </c>
      <c r="B18" s="207">
        <v>9.25</v>
      </c>
      <c r="C18" s="207">
        <v>8.65999984741211</v>
      </c>
      <c r="D18" s="207">
        <v>7.900000095367432</v>
      </c>
      <c r="E18" s="207">
        <v>9.369999885559082</v>
      </c>
      <c r="F18" s="207">
        <v>9.210000038146973</v>
      </c>
      <c r="G18" s="207">
        <v>9.789999961853027</v>
      </c>
      <c r="H18" s="207">
        <v>9.300000190734863</v>
      </c>
      <c r="I18" s="207">
        <v>9.869999885559082</v>
      </c>
      <c r="J18" s="207">
        <v>10.630000114440918</v>
      </c>
      <c r="K18" s="207">
        <v>10.640000343322754</v>
      </c>
      <c r="L18" s="207">
        <v>10.84000015258789</v>
      </c>
      <c r="M18" s="207">
        <v>11.460000038146973</v>
      </c>
      <c r="N18" s="207">
        <v>11.949999809265137</v>
      </c>
      <c r="O18" s="207">
        <v>11.960000038146973</v>
      </c>
      <c r="P18" s="207">
        <v>11.920000076293945</v>
      </c>
      <c r="Q18" s="207">
        <v>12.09000015258789</v>
      </c>
      <c r="R18" s="207">
        <v>11.84000015258789</v>
      </c>
      <c r="S18" s="207">
        <v>11.170000076293945</v>
      </c>
      <c r="T18" s="207">
        <v>10.619999885559082</v>
      </c>
      <c r="U18" s="207">
        <v>10.65999984741211</v>
      </c>
      <c r="V18" s="207">
        <v>8.859999656677246</v>
      </c>
      <c r="W18" s="207">
        <v>8.34000015258789</v>
      </c>
      <c r="X18" s="207">
        <v>6.460000038146973</v>
      </c>
      <c r="Y18" s="207">
        <v>7.5</v>
      </c>
      <c r="Z18" s="214">
        <f t="shared" si="0"/>
        <v>10.012083351612091</v>
      </c>
      <c r="AA18" s="151">
        <v>13.59000015258789</v>
      </c>
      <c r="AB18" s="152" t="s">
        <v>144</v>
      </c>
      <c r="AC18" s="2">
        <v>16</v>
      </c>
      <c r="AD18" s="151">
        <v>6.144000053405762</v>
      </c>
      <c r="AE18" s="253" t="s">
        <v>145</v>
      </c>
      <c r="AF18" s="1"/>
    </row>
    <row r="19" spans="1:32" ht="11.25" customHeight="1">
      <c r="A19" s="215">
        <v>17</v>
      </c>
      <c r="B19" s="207">
        <v>6.664000034332275</v>
      </c>
      <c r="C19" s="207">
        <v>7.590000152587891</v>
      </c>
      <c r="D19" s="207">
        <v>5.103000164031982</v>
      </c>
      <c r="E19" s="207">
        <v>5.821000099182129</v>
      </c>
      <c r="F19" s="207">
        <v>5.294000148773193</v>
      </c>
      <c r="G19" s="207">
        <v>5.242000102996826</v>
      </c>
      <c r="H19" s="207">
        <v>5.729000091552734</v>
      </c>
      <c r="I19" s="207">
        <v>8.539999961853027</v>
      </c>
      <c r="J19" s="207">
        <v>11.779999732971191</v>
      </c>
      <c r="K19" s="207">
        <v>14.800000190734863</v>
      </c>
      <c r="L19" s="207">
        <v>17.25</v>
      </c>
      <c r="M19" s="207">
        <v>17.030000686645508</v>
      </c>
      <c r="N19" s="207">
        <v>18.81999969482422</v>
      </c>
      <c r="O19" s="207">
        <v>15.75</v>
      </c>
      <c r="P19" s="207">
        <v>16.540000915527344</v>
      </c>
      <c r="Q19" s="207">
        <v>19.309999465942383</v>
      </c>
      <c r="R19" s="207">
        <v>17.899999618530273</v>
      </c>
      <c r="S19" s="207">
        <v>16.420000076293945</v>
      </c>
      <c r="T19" s="207">
        <v>15.649999618530273</v>
      </c>
      <c r="U19" s="207">
        <v>15.210000038146973</v>
      </c>
      <c r="V19" s="207">
        <v>13.390000343322754</v>
      </c>
      <c r="W19" s="207">
        <v>12.649999618530273</v>
      </c>
      <c r="X19" s="207">
        <v>12.149999618530273</v>
      </c>
      <c r="Y19" s="207">
        <v>11.899999618530273</v>
      </c>
      <c r="Z19" s="214">
        <f t="shared" si="0"/>
        <v>12.355541666348776</v>
      </c>
      <c r="AA19" s="151">
        <v>20</v>
      </c>
      <c r="AB19" s="152" t="s">
        <v>146</v>
      </c>
      <c r="AC19" s="2">
        <v>17</v>
      </c>
      <c r="AD19" s="151">
        <v>4.448999881744385</v>
      </c>
      <c r="AE19" s="253" t="s">
        <v>105</v>
      </c>
      <c r="AF19" s="1"/>
    </row>
    <row r="20" spans="1:32" ht="11.25" customHeight="1">
      <c r="A20" s="215">
        <v>18</v>
      </c>
      <c r="B20" s="207">
        <v>10.380000114440918</v>
      </c>
      <c r="C20" s="207">
        <v>9.4399995803833</v>
      </c>
      <c r="D20" s="207">
        <v>8.699999809265137</v>
      </c>
      <c r="E20" s="207">
        <v>7.760000228881836</v>
      </c>
      <c r="F20" s="207">
        <v>7.130000114440918</v>
      </c>
      <c r="G20" s="207">
        <v>8.479999542236328</v>
      </c>
      <c r="H20" s="207">
        <v>7.389999866485596</v>
      </c>
      <c r="I20" s="207">
        <v>8.210000038146973</v>
      </c>
      <c r="J20" s="207">
        <v>13.5600004196167</v>
      </c>
      <c r="K20" s="207">
        <v>15.710000038146973</v>
      </c>
      <c r="L20" s="207">
        <v>15.15999984741211</v>
      </c>
      <c r="M20" s="207">
        <v>15.029999732971191</v>
      </c>
      <c r="N20" s="207">
        <v>14.359999656677246</v>
      </c>
      <c r="O20" s="207">
        <v>14.619999885559082</v>
      </c>
      <c r="P20" s="207">
        <v>13.600000381469727</v>
      </c>
      <c r="Q20" s="207">
        <v>11.279999732971191</v>
      </c>
      <c r="R20" s="207">
        <v>9.270000457763672</v>
      </c>
      <c r="S20" s="207">
        <v>9.739999771118164</v>
      </c>
      <c r="T20" s="207">
        <v>9.199999809265137</v>
      </c>
      <c r="U20" s="207">
        <v>8.5</v>
      </c>
      <c r="V20" s="207">
        <v>8.319999694824219</v>
      </c>
      <c r="W20" s="207">
        <v>7.599999904632568</v>
      </c>
      <c r="X20" s="207">
        <v>6.611999988555908</v>
      </c>
      <c r="Y20" s="207">
        <v>5.525000095367432</v>
      </c>
      <c r="Z20" s="214">
        <f t="shared" si="0"/>
        <v>10.232374946276346</v>
      </c>
      <c r="AA20" s="151">
        <v>16.18000030517578</v>
      </c>
      <c r="AB20" s="152" t="s">
        <v>147</v>
      </c>
      <c r="AC20" s="2">
        <v>18</v>
      </c>
      <c r="AD20" s="151">
        <v>5.493000030517578</v>
      </c>
      <c r="AE20" s="253" t="s">
        <v>35</v>
      </c>
      <c r="AF20" s="1"/>
    </row>
    <row r="21" spans="1:32" ht="11.25" customHeight="1">
      <c r="A21" s="215">
        <v>19</v>
      </c>
      <c r="B21" s="207">
        <v>5.546999931335449</v>
      </c>
      <c r="C21" s="207">
        <v>4.861999988555908</v>
      </c>
      <c r="D21" s="207">
        <v>4.376999855041504</v>
      </c>
      <c r="E21" s="207">
        <v>4.630000114440918</v>
      </c>
      <c r="F21" s="207">
        <v>2.868000030517578</v>
      </c>
      <c r="G21" s="207">
        <v>2.868000030517578</v>
      </c>
      <c r="H21" s="207">
        <v>4.64300012588501</v>
      </c>
      <c r="I21" s="207">
        <v>7.630000114440918</v>
      </c>
      <c r="J21" s="207">
        <v>9.270000457763672</v>
      </c>
      <c r="K21" s="207">
        <v>11.270000457763672</v>
      </c>
      <c r="L21" s="207">
        <v>11.4399995803833</v>
      </c>
      <c r="M21" s="207">
        <v>11.380000114440918</v>
      </c>
      <c r="N21" s="207">
        <v>11.609999656677246</v>
      </c>
      <c r="O21" s="207">
        <v>12.369999885559082</v>
      </c>
      <c r="P21" s="207">
        <v>13.069999694824219</v>
      </c>
      <c r="Q21" s="207">
        <v>13.4399995803833</v>
      </c>
      <c r="R21" s="207">
        <v>12.960000038146973</v>
      </c>
      <c r="S21" s="207">
        <v>12.149999618530273</v>
      </c>
      <c r="T21" s="207">
        <v>11.289999961853027</v>
      </c>
      <c r="U21" s="207">
        <v>10.640000343322754</v>
      </c>
      <c r="V21" s="207">
        <v>9.989999771118164</v>
      </c>
      <c r="W21" s="207">
        <v>10.420000076293945</v>
      </c>
      <c r="X21" s="207">
        <v>10.279999732971191</v>
      </c>
      <c r="Y21" s="207">
        <v>9.4399995803833</v>
      </c>
      <c r="Z21" s="214">
        <f t="shared" si="0"/>
        <v>9.101874947547913</v>
      </c>
      <c r="AA21" s="151">
        <v>13.609999656677246</v>
      </c>
      <c r="AB21" s="152" t="s">
        <v>148</v>
      </c>
      <c r="AC21" s="2">
        <v>19</v>
      </c>
      <c r="AD21" s="151">
        <v>2.752000093460083</v>
      </c>
      <c r="AE21" s="253" t="s">
        <v>149</v>
      </c>
      <c r="AF21" s="1"/>
    </row>
    <row r="22" spans="1:32" ht="11.25" customHeight="1">
      <c r="A22" s="223">
        <v>20</v>
      </c>
      <c r="B22" s="209">
        <v>9.420000076293945</v>
      </c>
      <c r="C22" s="209">
        <v>9.239999771118164</v>
      </c>
      <c r="D22" s="209">
        <v>6.875</v>
      </c>
      <c r="E22" s="209">
        <v>6.485000133514404</v>
      </c>
      <c r="F22" s="209">
        <v>6.421999931335449</v>
      </c>
      <c r="G22" s="209">
        <v>6.3379998207092285</v>
      </c>
      <c r="H22" s="209">
        <v>8.34000015258789</v>
      </c>
      <c r="I22" s="209">
        <v>10.65999984741211</v>
      </c>
      <c r="J22" s="209">
        <v>12.489999771118164</v>
      </c>
      <c r="K22" s="209">
        <v>14.329999923706055</v>
      </c>
      <c r="L22" s="209">
        <v>12.25</v>
      </c>
      <c r="M22" s="209">
        <v>12.199999809265137</v>
      </c>
      <c r="N22" s="209">
        <v>12.300000190734863</v>
      </c>
      <c r="O22" s="209">
        <v>12.329999923706055</v>
      </c>
      <c r="P22" s="209">
        <v>12.100000381469727</v>
      </c>
      <c r="Q22" s="209">
        <v>12.149999618530273</v>
      </c>
      <c r="R22" s="209">
        <v>11.979999542236328</v>
      </c>
      <c r="S22" s="209">
        <v>11.630000114440918</v>
      </c>
      <c r="T22" s="209">
        <v>11.069999694824219</v>
      </c>
      <c r="U22" s="209">
        <v>10.8100004196167</v>
      </c>
      <c r="V22" s="209">
        <v>10.520000457763672</v>
      </c>
      <c r="W22" s="209">
        <v>8.329999923706055</v>
      </c>
      <c r="X22" s="209">
        <v>8.149999618530273</v>
      </c>
      <c r="Y22" s="209">
        <v>7.360000133514404</v>
      </c>
      <c r="Z22" s="224">
        <f t="shared" si="0"/>
        <v>10.157499969005585</v>
      </c>
      <c r="AA22" s="157">
        <v>14.380000114440918</v>
      </c>
      <c r="AB22" s="210" t="s">
        <v>150</v>
      </c>
      <c r="AC22" s="211">
        <v>20</v>
      </c>
      <c r="AD22" s="157">
        <v>6.169000148773193</v>
      </c>
      <c r="AE22" s="254" t="s">
        <v>151</v>
      </c>
      <c r="AF22" s="1"/>
    </row>
    <row r="23" spans="1:32" ht="11.25" customHeight="1">
      <c r="A23" s="215">
        <v>21</v>
      </c>
      <c r="B23" s="207">
        <v>5.544000148773193</v>
      </c>
      <c r="C23" s="207">
        <v>5.935999870300293</v>
      </c>
      <c r="D23" s="207">
        <v>3.6579999923706055</v>
      </c>
      <c r="E23" s="207">
        <v>3.319999933242798</v>
      </c>
      <c r="F23" s="207">
        <v>3.7109999656677246</v>
      </c>
      <c r="G23" s="207">
        <v>3.005000114440918</v>
      </c>
      <c r="H23" s="207">
        <v>4.125999927520752</v>
      </c>
      <c r="I23" s="207">
        <v>7.929999828338623</v>
      </c>
      <c r="J23" s="207">
        <v>12.569999694824219</v>
      </c>
      <c r="K23" s="207">
        <v>13.449999809265137</v>
      </c>
      <c r="L23" s="207">
        <v>14.479999542236328</v>
      </c>
      <c r="M23" s="207">
        <v>16.540000915527344</v>
      </c>
      <c r="N23" s="207">
        <v>20.489999771118164</v>
      </c>
      <c r="O23" s="207">
        <v>19.56999969482422</v>
      </c>
      <c r="P23" s="207">
        <v>18.950000762939453</v>
      </c>
      <c r="Q23" s="207">
        <v>19.110000610351562</v>
      </c>
      <c r="R23" s="207">
        <v>18.5</v>
      </c>
      <c r="S23" s="207">
        <v>18.239999771118164</v>
      </c>
      <c r="T23" s="207">
        <v>17.739999771118164</v>
      </c>
      <c r="U23" s="207">
        <v>17.260000228881836</v>
      </c>
      <c r="V23" s="207">
        <v>16.979999542236328</v>
      </c>
      <c r="W23" s="207">
        <v>16.530000686645508</v>
      </c>
      <c r="X23" s="207">
        <v>16.010000228881836</v>
      </c>
      <c r="Y23" s="207">
        <v>15.289999961853027</v>
      </c>
      <c r="Z23" s="214">
        <f t="shared" si="0"/>
        <v>12.872500032186508</v>
      </c>
      <c r="AA23" s="151">
        <v>21.309999465942383</v>
      </c>
      <c r="AB23" s="152" t="s">
        <v>152</v>
      </c>
      <c r="AC23" s="2">
        <v>21</v>
      </c>
      <c r="AD23" s="151">
        <v>2.825000047683716</v>
      </c>
      <c r="AE23" s="253" t="s">
        <v>55</v>
      </c>
      <c r="AF23" s="1"/>
    </row>
    <row r="24" spans="1:32" ht="11.25" customHeight="1">
      <c r="A24" s="215">
        <v>22</v>
      </c>
      <c r="B24" s="207">
        <v>13.0600004196167</v>
      </c>
      <c r="C24" s="207">
        <v>12.350000381469727</v>
      </c>
      <c r="D24" s="207">
        <v>11.390000343322754</v>
      </c>
      <c r="E24" s="207">
        <v>10.729999542236328</v>
      </c>
      <c r="F24" s="207">
        <v>10.380000114440918</v>
      </c>
      <c r="G24" s="207">
        <v>10.300000190734863</v>
      </c>
      <c r="H24" s="207">
        <v>11.229999542236328</v>
      </c>
      <c r="I24" s="207">
        <v>13.050000190734863</v>
      </c>
      <c r="J24" s="207">
        <v>13.619999885559082</v>
      </c>
      <c r="K24" s="207">
        <v>15.0600004196167</v>
      </c>
      <c r="L24" s="207">
        <v>13.65999984741211</v>
      </c>
      <c r="M24" s="207">
        <v>13.510000228881836</v>
      </c>
      <c r="N24" s="207">
        <v>13.75</v>
      </c>
      <c r="O24" s="207">
        <v>13.130000114440918</v>
      </c>
      <c r="P24" s="207">
        <v>12.869999885559082</v>
      </c>
      <c r="Q24" s="207">
        <v>11.529999732971191</v>
      </c>
      <c r="R24" s="207">
        <v>10.460000038146973</v>
      </c>
      <c r="S24" s="207">
        <v>10.25</v>
      </c>
      <c r="T24" s="207">
        <v>10.239999771118164</v>
      </c>
      <c r="U24" s="207">
        <v>9.9399995803833</v>
      </c>
      <c r="V24" s="207">
        <v>9.479999542236328</v>
      </c>
      <c r="W24" s="207">
        <v>9.210000038146973</v>
      </c>
      <c r="X24" s="207">
        <v>9.079999923706055</v>
      </c>
      <c r="Y24" s="207">
        <v>8.680000305175781</v>
      </c>
      <c r="Z24" s="214">
        <f t="shared" si="0"/>
        <v>11.540000001589457</v>
      </c>
      <c r="AA24" s="151">
        <v>15.550000190734863</v>
      </c>
      <c r="AB24" s="152" t="s">
        <v>153</v>
      </c>
      <c r="AC24" s="2">
        <v>22</v>
      </c>
      <c r="AD24" s="151">
        <v>8.619999885559082</v>
      </c>
      <c r="AE24" s="253" t="s">
        <v>66</v>
      </c>
      <c r="AF24" s="1"/>
    </row>
    <row r="25" spans="1:32" ht="11.25" customHeight="1">
      <c r="A25" s="215">
        <v>23</v>
      </c>
      <c r="B25" s="207">
        <v>7.449999809265137</v>
      </c>
      <c r="C25" s="207">
        <v>6.589000225067139</v>
      </c>
      <c r="D25" s="207">
        <v>5.724999904632568</v>
      </c>
      <c r="E25" s="207">
        <v>5.640999794006348</v>
      </c>
      <c r="F25" s="207">
        <v>5.388000011444092</v>
      </c>
      <c r="G25" s="207">
        <v>5.242000102996826</v>
      </c>
      <c r="H25" s="207">
        <v>5.494999885559082</v>
      </c>
      <c r="I25" s="207">
        <v>6.107999801635742</v>
      </c>
      <c r="J25" s="207">
        <v>7.519999980926514</v>
      </c>
      <c r="K25" s="207">
        <v>7.769999980926514</v>
      </c>
      <c r="L25" s="207">
        <v>8.699999809265137</v>
      </c>
      <c r="M25" s="207">
        <v>8.960000038146973</v>
      </c>
      <c r="N25" s="207">
        <v>9.59000015258789</v>
      </c>
      <c r="O25" s="207">
        <v>8.829999923706055</v>
      </c>
      <c r="P25" s="207">
        <v>5.830999851226807</v>
      </c>
      <c r="Q25" s="207">
        <v>6.9670000076293945</v>
      </c>
      <c r="R25" s="207">
        <v>7.809999942779541</v>
      </c>
      <c r="S25" s="207">
        <v>7.010000228881836</v>
      </c>
      <c r="T25" s="207">
        <v>6.044000148773193</v>
      </c>
      <c r="U25" s="207">
        <v>5.136000156402588</v>
      </c>
      <c r="V25" s="207">
        <v>4.302999973297119</v>
      </c>
      <c r="W25" s="207">
        <v>4.007999897003174</v>
      </c>
      <c r="X25" s="207">
        <v>3.2060000896453857</v>
      </c>
      <c r="Y25" s="207">
        <v>2.2880001068115234</v>
      </c>
      <c r="Z25" s="214">
        <f t="shared" si="0"/>
        <v>6.317124992609024</v>
      </c>
      <c r="AA25" s="151">
        <v>10.109999656677246</v>
      </c>
      <c r="AB25" s="152" t="s">
        <v>154</v>
      </c>
      <c r="AC25" s="2">
        <v>23</v>
      </c>
      <c r="AD25" s="151">
        <v>2.2780001163482666</v>
      </c>
      <c r="AE25" s="253" t="s">
        <v>35</v>
      </c>
      <c r="AF25" s="1"/>
    </row>
    <row r="26" spans="1:32" ht="11.25" customHeight="1">
      <c r="A26" s="215">
        <v>24</v>
      </c>
      <c r="B26" s="207">
        <v>1.9299999475479126</v>
      </c>
      <c r="C26" s="207">
        <v>2.3310000896453857</v>
      </c>
      <c r="D26" s="207">
        <v>1.3079999685287476</v>
      </c>
      <c r="E26" s="207">
        <v>2.816999912261963</v>
      </c>
      <c r="F26" s="207">
        <v>0.48500001430511475</v>
      </c>
      <c r="G26" s="207">
        <v>0.6010000109672546</v>
      </c>
      <c r="H26" s="207">
        <v>1.1710000038146973</v>
      </c>
      <c r="I26" s="207">
        <v>5.170000076293945</v>
      </c>
      <c r="J26" s="207">
        <v>8.739999771118164</v>
      </c>
      <c r="K26" s="207">
        <v>10.350000381469727</v>
      </c>
      <c r="L26" s="207">
        <v>12.579999923706055</v>
      </c>
      <c r="M26" s="207">
        <v>12.319999694824219</v>
      </c>
      <c r="N26" s="207">
        <v>9.739999771118164</v>
      </c>
      <c r="O26" s="207">
        <v>9.930000305175781</v>
      </c>
      <c r="P26" s="207">
        <v>9.569999694824219</v>
      </c>
      <c r="Q26" s="207">
        <v>9.600000381469727</v>
      </c>
      <c r="R26" s="207">
        <v>9.699999809265137</v>
      </c>
      <c r="S26" s="207">
        <v>7.079999923706055</v>
      </c>
      <c r="T26" s="207">
        <v>6.993000030517578</v>
      </c>
      <c r="U26" s="207">
        <v>6.761000156402588</v>
      </c>
      <c r="V26" s="207">
        <v>5.90500020980835</v>
      </c>
      <c r="W26" s="207">
        <v>4.808000087738037</v>
      </c>
      <c r="X26" s="207">
        <v>4.2270002365112305</v>
      </c>
      <c r="Y26" s="207">
        <v>2.9200000762939453</v>
      </c>
      <c r="Z26" s="214">
        <f t="shared" si="0"/>
        <v>6.1265416865547495</v>
      </c>
      <c r="AA26" s="151">
        <v>14.6899995803833</v>
      </c>
      <c r="AB26" s="152" t="s">
        <v>102</v>
      </c>
      <c r="AC26" s="2">
        <v>24</v>
      </c>
      <c r="AD26" s="151">
        <v>0.11599999666213989</v>
      </c>
      <c r="AE26" s="253" t="s">
        <v>155</v>
      </c>
      <c r="AF26" s="1"/>
    </row>
    <row r="27" spans="1:32" ht="11.25" customHeight="1">
      <c r="A27" s="215">
        <v>25</v>
      </c>
      <c r="B27" s="207">
        <v>3.184000015258789</v>
      </c>
      <c r="C27" s="207">
        <v>2.0139999389648438</v>
      </c>
      <c r="D27" s="207">
        <v>2.0460000038146973</v>
      </c>
      <c r="E27" s="207">
        <v>0.6850000023841858</v>
      </c>
      <c r="F27" s="207">
        <v>0.7799999713897705</v>
      </c>
      <c r="G27" s="207">
        <v>1.128999948501587</v>
      </c>
      <c r="H27" s="207">
        <v>3.947000026702881</v>
      </c>
      <c r="I27" s="207">
        <v>6.122000217437744</v>
      </c>
      <c r="J27" s="207">
        <v>8.5</v>
      </c>
      <c r="K27" s="207">
        <v>8.470000267028809</v>
      </c>
      <c r="L27" s="207">
        <v>8.75</v>
      </c>
      <c r="M27" s="207">
        <v>9.65999984741211</v>
      </c>
      <c r="N27" s="207">
        <v>8.9399995803833</v>
      </c>
      <c r="O27" s="207">
        <v>9.489999771118164</v>
      </c>
      <c r="P27" s="207">
        <v>9.020000457763672</v>
      </c>
      <c r="Q27" s="207">
        <v>9.140000343322754</v>
      </c>
      <c r="R27" s="207">
        <v>8.630000114440918</v>
      </c>
      <c r="S27" s="207">
        <v>8.399999618530273</v>
      </c>
      <c r="T27" s="207">
        <v>8.4399995803833</v>
      </c>
      <c r="U27" s="207">
        <v>8.329999923706055</v>
      </c>
      <c r="V27" s="207">
        <v>8.300000190734863</v>
      </c>
      <c r="W27" s="207">
        <v>6.789999961853027</v>
      </c>
      <c r="X27" s="207">
        <v>4.5329999923706055</v>
      </c>
      <c r="Y27" s="207">
        <v>5.165999889373779</v>
      </c>
      <c r="Z27" s="214">
        <f t="shared" si="0"/>
        <v>6.269416652619839</v>
      </c>
      <c r="AA27" s="151">
        <v>10.199999809265137</v>
      </c>
      <c r="AB27" s="152" t="s">
        <v>156</v>
      </c>
      <c r="AC27" s="2">
        <v>25</v>
      </c>
      <c r="AD27" s="151">
        <v>0.6010000109672546</v>
      </c>
      <c r="AE27" s="253" t="s">
        <v>157</v>
      </c>
      <c r="AF27" s="1"/>
    </row>
    <row r="28" spans="1:32" ht="11.25" customHeight="1">
      <c r="A28" s="215">
        <v>26</v>
      </c>
      <c r="B28" s="207">
        <v>4.51200008392334</v>
      </c>
      <c r="C28" s="207">
        <v>2.624000072479248</v>
      </c>
      <c r="D28" s="207">
        <v>3.2790000438690186</v>
      </c>
      <c r="E28" s="207">
        <v>3.510999917984009</v>
      </c>
      <c r="F28" s="207">
        <v>4.006999969482422</v>
      </c>
      <c r="G28" s="207">
        <v>4.502999782562256</v>
      </c>
      <c r="H28" s="207">
        <v>6.127999782562256</v>
      </c>
      <c r="I28" s="207">
        <v>8.069999694824219</v>
      </c>
      <c r="J28" s="207">
        <v>9.550000190734863</v>
      </c>
      <c r="K28" s="207">
        <v>11.010000228881836</v>
      </c>
      <c r="L28" s="207">
        <v>12.119999885559082</v>
      </c>
      <c r="M28" s="207">
        <v>11.819999694824219</v>
      </c>
      <c r="N28" s="207">
        <v>11.979999542236328</v>
      </c>
      <c r="O28" s="207">
        <v>12.319999694824219</v>
      </c>
      <c r="P28" s="207">
        <v>11.65999984741211</v>
      </c>
      <c r="Q28" s="207">
        <v>10.600000381469727</v>
      </c>
      <c r="R28" s="207">
        <v>10.289999961853027</v>
      </c>
      <c r="S28" s="207">
        <v>9.989999771118164</v>
      </c>
      <c r="T28" s="207">
        <v>9.859999656677246</v>
      </c>
      <c r="U28" s="207">
        <v>10.180000305175781</v>
      </c>
      <c r="V28" s="207">
        <v>9.529999732971191</v>
      </c>
      <c r="W28" s="207">
        <v>9.25</v>
      </c>
      <c r="X28" s="207">
        <v>9.329999923706055</v>
      </c>
      <c r="Y28" s="207">
        <v>9.34000015258789</v>
      </c>
      <c r="Z28" s="214">
        <f t="shared" si="0"/>
        <v>8.560999929904938</v>
      </c>
      <c r="AA28" s="151">
        <v>12.529999732971191</v>
      </c>
      <c r="AB28" s="152" t="s">
        <v>158</v>
      </c>
      <c r="AC28" s="2">
        <v>26</v>
      </c>
      <c r="AD28" s="151">
        <v>1.8020000457763672</v>
      </c>
      <c r="AE28" s="253" t="s">
        <v>159</v>
      </c>
      <c r="AF28" s="1"/>
    </row>
    <row r="29" spans="1:32" ht="11.25" customHeight="1">
      <c r="A29" s="215">
        <v>27</v>
      </c>
      <c r="B29" s="207">
        <v>9.170000076293945</v>
      </c>
      <c r="C29" s="207">
        <v>9.130000114440918</v>
      </c>
      <c r="D29" s="207">
        <v>8.970000267028809</v>
      </c>
      <c r="E29" s="207">
        <v>8.079999923706055</v>
      </c>
      <c r="F29" s="207">
        <v>8.109999656677246</v>
      </c>
      <c r="G29" s="207">
        <v>8.09000015258789</v>
      </c>
      <c r="H29" s="207">
        <v>9.420000076293945</v>
      </c>
      <c r="I29" s="207">
        <v>9.529999732971191</v>
      </c>
      <c r="J29" s="207">
        <v>10.859999656677246</v>
      </c>
      <c r="K29" s="207">
        <v>10.84000015258789</v>
      </c>
      <c r="L29" s="207">
        <v>10.670000076293945</v>
      </c>
      <c r="M29" s="207">
        <v>10.670000076293945</v>
      </c>
      <c r="N29" s="207">
        <v>10.140000343322754</v>
      </c>
      <c r="O29" s="207">
        <v>9.869999885559082</v>
      </c>
      <c r="P29" s="207">
        <v>9.5</v>
      </c>
      <c r="Q29" s="207">
        <v>9.420000076293945</v>
      </c>
      <c r="R29" s="207">
        <v>9.109999656677246</v>
      </c>
      <c r="S29" s="207">
        <v>8.149999618530273</v>
      </c>
      <c r="T29" s="207">
        <v>8.239999771118164</v>
      </c>
      <c r="U29" s="207">
        <v>7.639999866485596</v>
      </c>
      <c r="V29" s="207">
        <v>6.9710001945495605</v>
      </c>
      <c r="W29" s="207">
        <v>6.538000106811523</v>
      </c>
      <c r="X29" s="207">
        <v>5.589000225067139</v>
      </c>
      <c r="Y29" s="207">
        <v>4.660999774932861</v>
      </c>
      <c r="Z29" s="214">
        <f t="shared" si="0"/>
        <v>8.723708311716715</v>
      </c>
      <c r="AA29" s="151">
        <v>11.069999694824219</v>
      </c>
      <c r="AB29" s="152" t="s">
        <v>160</v>
      </c>
      <c r="AC29" s="2">
        <v>27</v>
      </c>
      <c r="AD29" s="151">
        <v>4.618000030517578</v>
      </c>
      <c r="AE29" s="253" t="s">
        <v>51</v>
      </c>
      <c r="AF29" s="1"/>
    </row>
    <row r="30" spans="1:32" ht="11.25" customHeight="1">
      <c r="A30" s="215">
        <v>28</v>
      </c>
      <c r="B30" s="207">
        <v>4.091000080108643</v>
      </c>
      <c r="C30" s="207">
        <v>3.880000114440918</v>
      </c>
      <c r="D30" s="207">
        <v>2.994999885559082</v>
      </c>
      <c r="E30" s="207">
        <v>2.805000066757202</v>
      </c>
      <c r="F30" s="207">
        <v>2.6679999828338623</v>
      </c>
      <c r="G30" s="207">
        <v>1.9079999923706055</v>
      </c>
      <c r="H30" s="207">
        <v>4.830999851226807</v>
      </c>
      <c r="I30" s="207">
        <v>6.5289998054504395</v>
      </c>
      <c r="J30" s="207">
        <v>8.59000015258789</v>
      </c>
      <c r="K30" s="207">
        <v>9.720000267028809</v>
      </c>
      <c r="L30" s="207">
        <v>11.09000015258789</v>
      </c>
      <c r="M30" s="207">
        <v>10.039999961853027</v>
      </c>
      <c r="N30" s="207">
        <v>9.739999771118164</v>
      </c>
      <c r="O30" s="207">
        <v>9.4399995803833</v>
      </c>
      <c r="P30" s="207">
        <v>9.760000228881836</v>
      </c>
      <c r="Q30" s="207">
        <v>10.130000114440918</v>
      </c>
      <c r="R30" s="207">
        <v>9.949999809265137</v>
      </c>
      <c r="S30" s="207">
        <v>9.390000343322754</v>
      </c>
      <c r="T30" s="207">
        <v>8.819999694824219</v>
      </c>
      <c r="U30" s="207">
        <v>8.130000114440918</v>
      </c>
      <c r="V30" s="207">
        <v>8.119999885559082</v>
      </c>
      <c r="W30" s="207">
        <v>7.949999809265137</v>
      </c>
      <c r="X30" s="207">
        <v>8.579999923706055</v>
      </c>
      <c r="Y30" s="207">
        <v>9.010000228881836</v>
      </c>
      <c r="Z30" s="214">
        <f t="shared" si="0"/>
        <v>7.4236249923706055</v>
      </c>
      <c r="AA30" s="151">
        <v>11.470000267028809</v>
      </c>
      <c r="AB30" s="152" t="s">
        <v>161</v>
      </c>
      <c r="AC30" s="2">
        <v>28</v>
      </c>
      <c r="AD30" s="151">
        <v>1.6230000257492065</v>
      </c>
      <c r="AE30" s="253" t="s">
        <v>162</v>
      </c>
      <c r="AF30" s="1"/>
    </row>
    <row r="31" spans="1:32" ht="11.25" customHeight="1">
      <c r="A31" s="215">
        <v>29</v>
      </c>
      <c r="B31" s="207">
        <v>8.350000381469727</v>
      </c>
      <c r="C31" s="207">
        <v>9.75</v>
      </c>
      <c r="D31" s="207">
        <v>8.729999542236328</v>
      </c>
      <c r="E31" s="207">
        <v>9.899999618530273</v>
      </c>
      <c r="F31" s="207">
        <v>10.479999542236328</v>
      </c>
      <c r="G31" s="207">
        <v>10.720000267028809</v>
      </c>
      <c r="H31" s="207">
        <v>10.510000228881836</v>
      </c>
      <c r="I31" s="207">
        <v>9.399999618530273</v>
      </c>
      <c r="J31" s="207">
        <v>10.40999984741211</v>
      </c>
      <c r="K31" s="207">
        <v>11.220000267028809</v>
      </c>
      <c r="L31" s="207">
        <v>11.199999809265137</v>
      </c>
      <c r="M31" s="207">
        <v>11.270000457763672</v>
      </c>
      <c r="N31" s="207">
        <v>11.489999771118164</v>
      </c>
      <c r="O31" s="207">
        <v>12.399999618530273</v>
      </c>
      <c r="P31" s="207">
        <v>13.4399995803833</v>
      </c>
      <c r="Q31" s="207">
        <v>13.819999694824219</v>
      </c>
      <c r="R31" s="207">
        <v>13.989999771118164</v>
      </c>
      <c r="S31" s="207">
        <v>14.229999542236328</v>
      </c>
      <c r="T31" s="207">
        <v>14.380000114440918</v>
      </c>
      <c r="U31" s="207">
        <v>14.25</v>
      </c>
      <c r="V31" s="207">
        <v>13.90999984741211</v>
      </c>
      <c r="W31" s="207">
        <v>13.539999961853027</v>
      </c>
      <c r="X31" s="207">
        <v>13.319999694824219</v>
      </c>
      <c r="Y31" s="207">
        <v>13.260000228881836</v>
      </c>
      <c r="Z31" s="214">
        <f t="shared" si="0"/>
        <v>11.832083225250244</v>
      </c>
      <c r="AA31" s="151">
        <v>14.449999809265137</v>
      </c>
      <c r="AB31" s="152" t="s">
        <v>163</v>
      </c>
      <c r="AC31" s="2">
        <v>29</v>
      </c>
      <c r="AD31" s="151">
        <v>8.239999771118164</v>
      </c>
      <c r="AE31" s="253" t="s">
        <v>164</v>
      </c>
      <c r="AF31" s="1"/>
    </row>
    <row r="32" spans="1:32" ht="11.25" customHeight="1">
      <c r="A32" s="215">
        <v>30</v>
      </c>
      <c r="B32" s="207">
        <v>13.369999885559082</v>
      </c>
      <c r="C32" s="207">
        <v>13.239999771118164</v>
      </c>
      <c r="D32" s="207">
        <v>13.3100004196167</v>
      </c>
      <c r="E32" s="207">
        <v>13.359999656677246</v>
      </c>
      <c r="F32" s="207">
        <v>13.619999885559082</v>
      </c>
      <c r="G32" s="207">
        <v>13.600000381469727</v>
      </c>
      <c r="H32" s="207">
        <v>12.069999694824219</v>
      </c>
      <c r="I32" s="207">
        <v>12.770000457763672</v>
      </c>
      <c r="J32" s="207">
        <v>14.0600004196167</v>
      </c>
      <c r="K32" s="207">
        <v>16.170000076293945</v>
      </c>
      <c r="L32" s="207">
        <v>17.90999984741211</v>
      </c>
      <c r="M32" s="207">
        <v>18.030000686645508</v>
      </c>
      <c r="N32" s="207">
        <v>17.829999923706055</v>
      </c>
      <c r="O32" s="207">
        <v>17.8799991607666</v>
      </c>
      <c r="P32" s="207">
        <v>18.59000015258789</v>
      </c>
      <c r="Q32" s="207">
        <v>18.110000610351562</v>
      </c>
      <c r="R32" s="207">
        <v>17.1200008392334</v>
      </c>
      <c r="S32" s="207">
        <v>15.479999542236328</v>
      </c>
      <c r="T32" s="207">
        <v>14.329999923706055</v>
      </c>
      <c r="U32" s="207">
        <v>12.390000343322754</v>
      </c>
      <c r="V32" s="207">
        <v>11.100000381469727</v>
      </c>
      <c r="W32" s="207">
        <v>11.699999809265137</v>
      </c>
      <c r="X32" s="207">
        <v>10.819999694824219</v>
      </c>
      <c r="Y32" s="207">
        <v>10.289999961853027</v>
      </c>
      <c r="Z32" s="214">
        <f t="shared" si="0"/>
        <v>14.464583396911621</v>
      </c>
      <c r="AA32" s="151">
        <v>18.639999389648438</v>
      </c>
      <c r="AB32" s="152" t="s">
        <v>165</v>
      </c>
      <c r="AC32" s="2">
        <v>30</v>
      </c>
      <c r="AD32" s="151">
        <v>9.9399995803833</v>
      </c>
      <c r="AE32" s="253" t="s">
        <v>166</v>
      </c>
      <c r="AF32" s="1"/>
    </row>
    <row r="33" spans="1:32" ht="11.25" customHeight="1">
      <c r="A33" s="215">
        <v>31</v>
      </c>
      <c r="B33" s="207">
        <v>9.84000015258789</v>
      </c>
      <c r="C33" s="207">
        <v>10.1899995803833</v>
      </c>
      <c r="D33" s="207">
        <v>10.319999694824219</v>
      </c>
      <c r="E33" s="207">
        <v>11.0600004196167</v>
      </c>
      <c r="F33" s="207">
        <v>10.569999694824219</v>
      </c>
      <c r="G33" s="207">
        <v>9.989999771118164</v>
      </c>
      <c r="H33" s="207">
        <v>10.84000015258789</v>
      </c>
      <c r="I33" s="207">
        <v>11.460000038146973</v>
      </c>
      <c r="J33" s="207">
        <v>11.869999885559082</v>
      </c>
      <c r="K33" s="207">
        <v>13.420000076293945</v>
      </c>
      <c r="L33" s="207">
        <v>12.9399995803833</v>
      </c>
      <c r="M33" s="207">
        <v>13.5</v>
      </c>
      <c r="N33" s="207">
        <v>13.829999923706055</v>
      </c>
      <c r="O33" s="207">
        <v>14.069999694824219</v>
      </c>
      <c r="P33" s="207">
        <v>13.100000381469727</v>
      </c>
      <c r="Q33" s="207">
        <v>12.569999694824219</v>
      </c>
      <c r="R33" s="207">
        <v>11.579999923706055</v>
      </c>
      <c r="S33" s="207">
        <v>10.9399995803833</v>
      </c>
      <c r="T33" s="207">
        <v>10.850000381469727</v>
      </c>
      <c r="U33" s="207">
        <v>10.34000015258789</v>
      </c>
      <c r="V33" s="207">
        <v>9.270000457763672</v>
      </c>
      <c r="W33" s="207">
        <v>8.479999542236328</v>
      </c>
      <c r="X33" s="207">
        <v>8.4399995803833</v>
      </c>
      <c r="Y33" s="207">
        <v>7.860000133514404</v>
      </c>
      <c r="Z33" s="214">
        <f t="shared" si="0"/>
        <v>11.13874993721644</v>
      </c>
      <c r="AA33" s="151">
        <v>14.989999771118164</v>
      </c>
      <c r="AB33" s="152" t="s">
        <v>167</v>
      </c>
      <c r="AC33" s="2">
        <v>31</v>
      </c>
      <c r="AD33" s="151">
        <v>7.840000152587891</v>
      </c>
      <c r="AE33" s="253" t="s">
        <v>35</v>
      </c>
      <c r="AF33" s="1"/>
    </row>
    <row r="34" spans="1:32" ht="15" customHeight="1">
      <c r="A34" s="216" t="s">
        <v>67</v>
      </c>
      <c r="B34" s="217">
        <f aca="true" t="shared" si="1" ref="B34:Q34">AVERAGE(B3:B33)</f>
        <v>6.760870991214629</v>
      </c>
      <c r="C34" s="217">
        <f t="shared" si="1"/>
        <v>6.505032241344452</v>
      </c>
      <c r="D34" s="217">
        <f t="shared" si="1"/>
        <v>5.928387095851283</v>
      </c>
      <c r="E34" s="217">
        <f t="shared" si="1"/>
        <v>5.852322559202871</v>
      </c>
      <c r="F34" s="217">
        <f t="shared" si="1"/>
        <v>5.406032251734888</v>
      </c>
      <c r="G34" s="217">
        <f t="shared" si="1"/>
        <v>5.423806453904798</v>
      </c>
      <c r="H34" s="217">
        <f t="shared" si="1"/>
        <v>5.990903209294042</v>
      </c>
      <c r="I34" s="217">
        <f t="shared" si="1"/>
        <v>7.728354819359318</v>
      </c>
      <c r="J34" s="217">
        <f t="shared" si="1"/>
        <v>9.70906452978811</v>
      </c>
      <c r="K34" s="217">
        <f t="shared" si="1"/>
        <v>11.31003233694261</v>
      </c>
      <c r="L34" s="217">
        <f t="shared" si="1"/>
        <v>12.133032168111493</v>
      </c>
      <c r="M34" s="217">
        <f t="shared" si="1"/>
        <v>12.326064509730186</v>
      </c>
      <c r="N34" s="217">
        <f t="shared" si="1"/>
        <v>12.471387047921457</v>
      </c>
      <c r="O34" s="217">
        <f t="shared" si="1"/>
        <v>12.289999900325652</v>
      </c>
      <c r="P34" s="217">
        <f t="shared" si="1"/>
        <v>12.084742053862541</v>
      </c>
      <c r="Q34" s="217">
        <f t="shared" si="1"/>
        <v>11.938612876399871</v>
      </c>
      <c r="R34" s="217">
        <f>AVERAGE(R3:R33)</f>
        <v>11.391580627810571</v>
      </c>
      <c r="S34" s="217">
        <f aca="true" t="shared" si="2" ref="S34:Y34">AVERAGE(S3:S33)</f>
        <v>10.643386994638751</v>
      </c>
      <c r="T34" s="217">
        <f t="shared" si="2"/>
        <v>10.060193477138396</v>
      </c>
      <c r="U34" s="217">
        <f t="shared" si="2"/>
        <v>9.598451729743712</v>
      </c>
      <c r="V34" s="217">
        <f t="shared" si="2"/>
        <v>9.044225808112852</v>
      </c>
      <c r="W34" s="217">
        <f t="shared" si="2"/>
        <v>8.418903212393484</v>
      </c>
      <c r="X34" s="217">
        <f t="shared" si="2"/>
        <v>7.842935454460882</v>
      </c>
      <c r="Y34" s="217">
        <f t="shared" si="2"/>
        <v>7.335419385663925</v>
      </c>
      <c r="Z34" s="217">
        <f>AVERAGE(B3:Y33)</f>
        <v>9.091405905622949</v>
      </c>
      <c r="AA34" s="218">
        <f>(AVERAGE(最高))</f>
        <v>14.130935468981344</v>
      </c>
      <c r="AB34" s="219"/>
      <c r="AC34" s="220"/>
      <c r="AD34" s="218">
        <f>(AVERAGE(最低))</f>
        <v>3.928000009828998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68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69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70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71</v>
      </c>
      <c r="B39" s="199"/>
      <c r="C39" s="199"/>
      <c r="D39" s="153">
        <f>COUNTIF(最低,"&lt;0")</f>
        <v>2</v>
      </c>
      <c r="E39" s="197"/>
      <c r="F39" s="197"/>
      <c r="G39" s="197"/>
      <c r="H39" s="197"/>
      <c r="I39" s="197"/>
    </row>
    <row r="40" spans="1:9" ht="11.25" customHeight="1">
      <c r="A40" s="200" t="s">
        <v>72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73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74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75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76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77</v>
      </c>
      <c r="B45" s="204"/>
      <c r="C45" s="204" t="s">
        <v>4</v>
      </c>
      <c r="D45" s="206" t="s">
        <v>7</v>
      </c>
      <c r="E45" s="197"/>
      <c r="F45" s="205" t="s">
        <v>78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21.309999465942383</v>
      </c>
      <c r="C46" s="3">
        <v>21</v>
      </c>
      <c r="D46" s="159" t="s">
        <v>152</v>
      </c>
      <c r="E46" s="197"/>
      <c r="F46" s="156"/>
      <c r="G46" s="157">
        <f>MIN(最低)</f>
        <v>-2.065999984741211</v>
      </c>
      <c r="H46" s="3">
        <v>9</v>
      </c>
      <c r="I46" s="255" t="s">
        <v>134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2002</v>
      </c>
      <c r="AA1" s="1" t="s">
        <v>2</v>
      </c>
      <c r="AB1" s="226">
        <v>4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7.860000133514404</v>
      </c>
      <c r="C3" s="207">
        <v>8.390000343322754</v>
      </c>
      <c r="D3" s="207">
        <v>8.760000228881836</v>
      </c>
      <c r="E3" s="207">
        <v>7.96999979019165</v>
      </c>
      <c r="F3" s="207">
        <v>6.730999946594238</v>
      </c>
      <c r="G3" s="207">
        <v>6.446000099182129</v>
      </c>
      <c r="H3" s="207">
        <v>8.069999694824219</v>
      </c>
      <c r="I3" s="207">
        <v>10.380000114440918</v>
      </c>
      <c r="J3" s="207">
        <v>12.970000267028809</v>
      </c>
      <c r="K3" s="207">
        <v>15.270000457763672</v>
      </c>
      <c r="L3" s="207">
        <v>16.229999542236328</v>
      </c>
      <c r="M3" s="207">
        <v>15.390000343322754</v>
      </c>
      <c r="N3" s="207">
        <v>14.920000076293945</v>
      </c>
      <c r="O3" s="207">
        <v>14.729999542236328</v>
      </c>
      <c r="P3" s="207">
        <v>14.569999694824219</v>
      </c>
      <c r="Q3" s="207">
        <v>14.260000228881836</v>
      </c>
      <c r="R3" s="207">
        <v>13.850000381469727</v>
      </c>
      <c r="S3" s="207">
        <v>13.479999542236328</v>
      </c>
      <c r="T3" s="207">
        <v>13.180000305175781</v>
      </c>
      <c r="U3" s="207">
        <v>12.9399995803833</v>
      </c>
      <c r="V3" s="207">
        <v>12.5600004196167</v>
      </c>
      <c r="W3" s="207">
        <v>12.239999771118164</v>
      </c>
      <c r="X3" s="207">
        <v>11.369999885559082</v>
      </c>
      <c r="Y3" s="207">
        <v>11.3100004196167</v>
      </c>
      <c r="Z3" s="214">
        <f aca="true" t="shared" si="0" ref="Z3:Z32">AVERAGE(B3:Y3)</f>
        <v>11.828208367029825</v>
      </c>
      <c r="AA3" s="151">
        <v>17.5</v>
      </c>
      <c r="AB3" s="152" t="s">
        <v>168</v>
      </c>
      <c r="AC3" s="2">
        <v>1</v>
      </c>
      <c r="AD3" s="151">
        <v>6.234000205993652</v>
      </c>
      <c r="AE3" s="253" t="s">
        <v>169</v>
      </c>
      <c r="AF3" s="1"/>
    </row>
    <row r="4" spans="1:32" ht="11.25" customHeight="1">
      <c r="A4" s="215">
        <v>2</v>
      </c>
      <c r="B4" s="207">
        <v>11.130000114440918</v>
      </c>
      <c r="C4" s="207">
        <v>10.010000228881836</v>
      </c>
      <c r="D4" s="207">
        <v>8.699999809265137</v>
      </c>
      <c r="E4" s="207">
        <v>8.5</v>
      </c>
      <c r="F4" s="207">
        <v>7.739999771118164</v>
      </c>
      <c r="G4" s="207">
        <v>11.6899995803833</v>
      </c>
      <c r="H4" s="207">
        <v>13.039999961853027</v>
      </c>
      <c r="I4" s="207">
        <v>14.270000457763672</v>
      </c>
      <c r="J4" s="207">
        <v>16.93000030517578</v>
      </c>
      <c r="K4" s="207">
        <v>19.719999313354492</v>
      </c>
      <c r="L4" s="207">
        <v>20.520000457763672</v>
      </c>
      <c r="M4" s="207">
        <v>24.280000686645508</v>
      </c>
      <c r="N4" s="207">
        <v>19.139999389648438</v>
      </c>
      <c r="O4" s="207">
        <v>19.68000030517578</v>
      </c>
      <c r="P4" s="207">
        <v>18.68000030517578</v>
      </c>
      <c r="Q4" s="207">
        <v>17.969999313354492</v>
      </c>
      <c r="R4" s="207">
        <v>15.819999694824219</v>
      </c>
      <c r="S4" s="208">
        <v>14.5600004196167</v>
      </c>
      <c r="T4" s="207">
        <v>13.90999984741211</v>
      </c>
      <c r="U4" s="207">
        <v>13.319999694824219</v>
      </c>
      <c r="V4" s="207">
        <v>12.390000343322754</v>
      </c>
      <c r="W4" s="207">
        <v>11.90999984741211</v>
      </c>
      <c r="X4" s="207">
        <v>11.770000457763672</v>
      </c>
      <c r="Y4" s="207">
        <v>11.390000343322754</v>
      </c>
      <c r="Z4" s="214">
        <f t="shared" si="0"/>
        <v>14.461250027020773</v>
      </c>
      <c r="AA4" s="151">
        <v>24.829999923706055</v>
      </c>
      <c r="AB4" s="152" t="s">
        <v>42</v>
      </c>
      <c r="AC4" s="2">
        <v>2</v>
      </c>
      <c r="AD4" s="151">
        <v>7.690000057220459</v>
      </c>
      <c r="AE4" s="253" t="s">
        <v>170</v>
      </c>
      <c r="AF4" s="1"/>
    </row>
    <row r="5" spans="1:32" ht="11.25" customHeight="1">
      <c r="A5" s="215">
        <v>3</v>
      </c>
      <c r="B5" s="207">
        <v>10.739999771118164</v>
      </c>
      <c r="C5" s="207">
        <v>10.449999809265137</v>
      </c>
      <c r="D5" s="207">
        <v>9.210000038146973</v>
      </c>
      <c r="E5" s="207">
        <v>8.960000038146973</v>
      </c>
      <c r="F5" s="207">
        <v>8.460000038146973</v>
      </c>
      <c r="G5" s="207">
        <v>9.010000228881836</v>
      </c>
      <c r="H5" s="207">
        <v>12.229999542236328</v>
      </c>
      <c r="I5" s="207">
        <v>12.479999542236328</v>
      </c>
      <c r="J5" s="207">
        <v>15.989999771118164</v>
      </c>
      <c r="K5" s="207">
        <v>16.780000686645508</v>
      </c>
      <c r="L5" s="207">
        <v>17.43000030517578</v>
      </c>
      <c r="M5" s="207">
        <v>18.31999969482422</v>
      </c>
      <c r="N5" s="207">
        <v>17.850000381469727</v>
      </c>
      <c r="O5" s="207">
        <v>17.65999984741211</v>
      </c>
      <c r="P5" s="207">
        <v>18.09000015258789</v>
      </c>
      <c r="Q5" s="207">
        <v>17.520000457763672</v>
      </c>
      <c r="R5" s="207">
        <v>18.200000762939453</v>
      </c>
      <c r="S5" s="207">
        <v>17.799999237060547</v>
      </c>
      <c r="T5" s="207">
        <v>18.030000686645508</v>
      </c>
      <c r="U5" s="207">
        <v>17.940000534057617</v>
      </c>
      <c r="V5" s="207">
        <v>16.75</v>
      </c>
      <c r="W5" s="207">
        <v>14.84000015258789</v>
      </c>
      <c r="X5" s="207">
        <v>14.65999984741211</v>
      </c>
      <c r="Y5" s="207">
        <v>13.539999961853027</v>
      </c>
      <c r="Z5" s="214">
        <f t="shared" si="0"/>
        <v>14.705833395322164</v>
      </c>
      <c r="AA5" s="151">
        <v>18.770000457763672</v>
      </c>
      <c r="AB5" s="152" t="s">
        <v>171</v>
      </c>
      <c r="AC5" s="2">
        <v>3</v>
      </c>
      <c r="AD5" s="151">
        <v>8.3100004196167</v>
      </c>
      <c r="AE5" s="253" t="s">
        <v>172</v>
      </c>
      <c r="AF5" s="1"/>
    </row>
    <row r="6" spans="1:32" ht="11.25" customHeight="1">
      <c r="A6" s="215">
        <v>4</v>
      </c>
      <c r="B6" s="207">
        <v>13</v>
      </c>
      <c r="C6" s="207">
        <v>13.34000015258789</v>
      </c>
      <c r="D6" s="207">
        <v>11.899999618530273</v>
      </c>
      <c r="E6" s="207">
        <v>11.210000038146973</v>
      </c>
      <c r="F6" s="207">
        <v>11.399999618530273</v>
      </c>
      <c r="G6" s="207">
        <v>9.119999885559082</v>
      </c>
      <c r="H6" s="207">
        <v>8.75</v>
      </c>
      <c r="I6" s="207">
        <v>9.039999961853027</v>
      </c>
      <c r="J6" s="207">
        <v>11.34000015258789</v>
      </c>
      <c r="K6" s="207">
        <v>14.09000015258789</v>
      </c>
      <c r="L6" s="207">
        <v>15.6899995803833</v>
      </c>
      <c r="M6" s="207">
        <v>13.489999771118164</v>
      </c>
      <c r="N6" s="207">
        <v>12.350000381469727</v>
      </c>
      <c r="O6" s="207">
        <v>11.869999885559082</v>
      </c>
      <c r="P6" s="207">
        <v>11.130000114440918</v>
      </c>
      <c r="Q6" s="207">
        <v>10.6899995803833</v>
      </c>
      <c r="R6" s="207">
        <v>10.09000015258789</v>
      </c>
      <c r="S6" s="207">
        <v>9.25</v>
      </c>
      <c r="T6" s="207">
        <v>11.489999771118164</v>
      </c>
      <c r="U6" s="207">
        <v>11.40999984741211</v>
      </c>
      <c r="V6" s="207">
        <v>10.619999885559082</v>
      </c>
      <c r="W6" s="207">
        <v>9.819999694824219</v>
      </c>
      <c r="X6" s="207">
        <v>9.15999984741211</v>
      </c>
      <c r="Y6" s="207">
        <v>8.680000305175781</v>
      </c>
      <c r="Z6" s="214">
        <f t="shared" si="0"/>
        <v>11.205416599909464</v>
      </c>
      <c r="AA6" s="151">
        <v>16.700000762939453</v>
      </c>
      <c r="AB6" s="152" t="s">
        <v>173</v>
      </c>
      <c r="AC6" s="2">
        <v>4</v>
      </c>
      <c r="AD6" s="151">
        <v>8.510000228881836</v>
      </c>
      <c r="AE6" s="253" t="s">
        <v>174</v>
      </c>
      <c r="AF6" s="1"/>
    </row>
    <row r="7" spans="1:32" ht="11.25" customHeight="1">
      <c r="A7" s="215">
        <v>5</v>
      </c>
      <c r="B7" s="207">
        <v>8.460000038146973</v>
      </c>
      <c r="C7" s="207">
        <v>8.34000015258789</v>
      </c>
      <c r="D7" s="207">
        <v>8.069999694824219</v>
      </c>
      <c r="E7" s="207">
        <v>8.119999885559082</v>
      </c>
      <c r="F7" s="207">
        <v>8.260000228881836</v>
      </c>
      <c r="G7" s="207">
        <v>8.670000076293945</v>
      </c>
      <c r="H7" s="207">
        <v>9.850000381469727</v>
      </c>
      <c r="I7" s="207">
        <v>11.399999618530273</v>
      </c>
      <c r="J7" s="207">
        <v>12.699999809265137</v>
      </c>
      <c r="K7" s="207">
        <v>14.229999542236328</v>
      </c>
      <c r="L7" s="207">
        <v>14.670000076293945</v>
      </c>
      <c r="M7" s="207">
        <v>16.309999465942383</v>
      </c>
      <c r="N7" s="207">
        <v>13.15999984741211</v>
      </c>
      <c r="O7" s="207">
        <v>12.199999809265137</v>
      </c>
      <c r="P7" s="207">
        <v>10.59000015258789</v>
      </c>
      <c r="Q7" s="207">
        <v>9.649999618530273</v>
      </c>
      <c r="R7" s="207">
        <v>8.649999618530273</v>
      </c>
      <c r="S7" s="207">
        <v>8.239999771118164</v>
      </c>
      <c r="T7" s="207">
        <v>7.929999828338623</v>
      </c>
      <c r="U7" s="207">
        <v>7.679999828338623</v>
      </c>
      <c r="V7" s="207">
        <v>7.510000228881836</v>
      </c>
      <c r="W7" s="207">
        <v>6.570000171661377</v>
      </c>
      <c r="X7" s="207">
        <v>8.779999732971191</v>
      </c>
      <c r="Y7" s="207">
        <v>7.460000038146973</v>
      </c>
      <c r="Z7" s="214">
        <f t="shared" si="0"/>
        <v>9.895833233992258</v>
      </c>
      <c r="AA7" s="151">
        <v>17.15999984741211</v>
      </c>
      <c r="AB7" s="152" t="s">
        <v>156</v>
      </c>
      <c r="AC7" s="2">
        <v>5</v>
      </c>
      <c r="AD7" s="151">
        <v>6.169000148773193</v>
      </c>
      <c r="AE7" s="253" t="s">
        <v>175</v>
      </c>
      <c r="AF7" s="1"/>
    </row>
    <row r="8" spans="1:32" ht="11.25" customHeight="1">
      <c r="A8" s="215">
        <v>6</v>
      </c>
      <c r="B8" s="207">
        <v>6.284999847412109</v>
      </c>
      <c r="C8" s="207">
        <v>5.894999980926514</v>
      </c>
      <c r="D8" s="207">
        <v>6.548999786376953</v>
      </c>
      <c r="E8" s="207">
        <v>5.926000118255615</v>
      </c>
      <c r="F8" s="207">
        <v>5.060999870300293</v>
      </c>
      <c r="G8" s="207">
        <v>5.440999984741211</v>
      </c>
      <c r="H8" s="207">
        <v>8.989999771118164</v>
      </c>
      <c r="I8" s="207">
        <v>10.369999885559082</v>
      </c>
      <c r="J8" s="207">
        <v>10.960000038146973</v>
      </c>
      <c r="K8" s="207">
        <v>11.640000343322754</v>
      </c>
      <c r="L8" s="207">
        <v>11.920000076293945</v>
      </c>
      <c r="M8" s="207">
        <v>11.520000457763672</v>
      </c>
      <c r="N8" s="207">
        <v>10.579999923706055</v>
      </c>
      <c r="O8" s="207">
        <v>10.890000343322754</v>
      </c>
      <c r="P8" s="207">
        <v>10.229999542236328</v>
      </c>
      <c r="Q8" s="207">
        <v>10.270000457763672</v>
      </c>
      <c r="R8" s="207">
        <v>9.609999656677246</v>
      </c>
      <c r="S8" s="207">
        <v>9.460000038146973</v>
      </c>
      <c r="T8" s="207">
        <v>9.09000015258789</v>
      </c>
      <c r="U8" s="207">
        <v>8.970000267028809</v>
      </c>
      <c r="V8" s="207">
        <v>8.9399995803833</v>
      </c>
      <c r="W8" s="207">
        <v>8.960000038146973</v>
      </c>
      <c r="X8" s="207">
        <v>8.949999809265137</v>
      </c>
      <c r="Y8" s="207">
        <v>9.020000457763672</v>
      </c>
      <c r="Z8" s="214">
        <f t="shared" si="0"/>
        <v>8.980291684468588</v>
      </c>
      <c r="AA8" s="151">
        <v>12.569999694824219</v>
      </c>
      <c r="AB8" s="152" t="s">
        <v>176</v>
      </c>
      <c r="AC8" s="2">
        <v>6</v>
      </c>
      <c r="AD8" s="151">
        <v>4.184999942779541</v>
      </c>
      <c r="AE8" s="253" t="s">
        <v>155</v>
      </c>
      <c r="AF8" s="1"/>
    </row>
    <row r="9" spans="1:32" ht="11.25" customHeight="1">
      <c r="A9" s="215">
        <v>7</v>
      </c>
      <c r="B9" s="207">
        <v>9.130000114440918</v>
      </c>
      <c r="C9" s="207">
        <v>8.8100004196167</v>
      </c>
      <c r="D9" s="207">
        <v>7.389999866485596</v>
      </c>
      <c r="E9" s="207">
        <v>7.25</v>
      </c>
      <c r="F9" s="207">
        <v>7.630000114440918</v>
      </c>
      <c r="G9" s="207">
        <v>7.690000057220459</v>
      </c>
      <c r="H9" s="207">
        <v>8.069999694824219</v>
      </c>
      <c r="I9" s="207">
        <v>7.690000057220459</v>
      </c>
      <c r="J9" s="207">
        <v>8.720000267028809</v>
      </c>
      <c r="K9" s="207">
        <v>9.470000267028809</v>
      </c>
      <c r="L9" s="207">
        <v>11.050000190734863</v>
      </c>
      <c r="M9" s="207">
        <v>12.15999984741211</v>
      </c>
      <c r="N9" s="207">
        <v>13.800000190734863</v>
      </c>
      <c r="O9" s="207">
        <v>12.5</v>
      </c>
      <c r="P9" s="207">
        <v>12.390000343322754</v>
      </c>
      <c r="Q9" s="207">
        <v>13.119999885559082</v>
      </c>
      <c r="R9" s="207">
        <v>13.020000457763672</v>
      </c>
      <c r="S9" s="207">
        <v>12.899999618530273</v>
      </c>
      <c r="T9" s="207">
        <v>12.920000076293945</v>
      </c>
      <c r="U9" s="207">
        <v>13.65999984741211</v>
      </c>
      <c r="V9" s="207">
        <v>13.670000076293945</v>
      </c>
      <c r="W9" s="207">
        <v>13.4399995803833</v>
      </c>
      <c r="X9" s="207">
        <v>13.4399995803833</v>
      </c>
      <c r="Y9" s="207">
        <v>13.9399995803833</v>
      </c>
      <c r="Z9" s="214">
        <f t="shared" si="0"/>
        <v>10.994166672229767</v>
      </c>
      <c r="AA9" s="151">
        <v>14.079999923706055</v>
      </c>
      <c r="AB9" s="152" t="s">
        <v>177</v>
      </c>
      <c r="AC9" s="2">
        <v>7</v>
      </c>
      <c r="AD9" s="151">
        <v>6.705999851226807</v>
      </c>
      <c r="AE9" s="253" t="s">
        <v>178</v>
      </c>
      <c r="AF9" s="1"/>
    </row>
    <row r="10" spans="1:32" ht="11.25" customHeight="1">
      <c r="A10" s="215">
        <v>8</v>
      </c>
      <c r="B10" s="207">
        <v>13.930000305175781</v>
      </c>
      <c r="C10" s="207">
        <v>13.34000015258789</v>
      </c>
      <c r="D10" s="207">
        <v>13.65999984741211</v>
      </c>
      <c r="E10" s="207">
        <v>13.350000381469727</v>
      </c>
      <c r="F10" s="207">
        <v>13.09000015258789</v>
      </c>
      <c r="G10" s="207">
        <v>12.760000228881836</v>
      </c>
      <c r="H10" s="207">
        <v>13.529999732971191</v>
      </c>
      <c r="I10" s="207">
        <v>14.479999542236328</v>
      </c>
      <c r="J10" s="207">
        <v>15.170000076293945</v>
      </c>
      <c r="K10" s="207">
        <v>16.079999923706055</v>
      </c>
      <c r="L10" s="207">
        <v>16.770000457763672</v>
      </c>
      <c r="M10" s="207">
        <v>17.770000457763672</v>
      </c>
      <c r="N10" s="207">
        <v>19.1200008392334</v>
      </c>
      <c r="O10" s="207">
        <v>17.540000915527344</v>
      </c>
      <c r="P10" s="207">
        <v>17.799999237060547</v>
      </c>
      <c r="Q10" s="207">
        <v>16.68000030517578</v>
      </c>
      <c r="R10" s="207">
        <v>16.829999923706055</v>
      </c>
      <c r="S10" s="207">
        <v>15.619999885559082</v>
      </c>
      <c r="T10" s="207">
        <v>15.180000305175781</v>
      </c>
      <c r="U10" s="207">
        <v>14.529999732971191</v>
      </c>
      <c r="V10" s="207">
        <v>14.84000015258789</v>
      </c>
      <c r="W10" s="207">
        <v>13.6899995803833</v>
      </c>
      <c r="X10" s="207">
        <v>12.369999885559082</v>
      </c>
      <c r="Y10" s="207">
        <v>13.869999885559082</v>
      </c>
      <c r="Z10" s="214">
        <f t="shared" si="0"/>
        <v>15.083333412806192</v>
      </c>
      <c r="AA10" s="151">
        <v>19.81999969482422</v>
      </c>
      <c r="AB10" s="152" t="s">
        <v>179</v>
      </c>
      <c r="AC10" s="2">
        <v>8</v>
      </c>
      <c r="AD10" s="151">
        <v>12.260000228881836</v>
      </c>
      <c r="AE10" s="253" t="s">
        <v>180</v>
      </c>
      <c r="AF10" s="1"/>
    </row>
    <row r="11" spans="1:32" ht="11.25" customHeight="1">
      <c r="A11" s="215">
        <v>9</v>
      </c>
      <c r="B11" s="207">
        <v>13.989999771118164</v>
      </c>
      <c r="C11" s="207">
        <v>13.970000267028809</v>
      </c>
      <c r="D11" s="207">
        <v>13.399999618530273</v>
      </c>
      <c r="E11" s="207">
        <v>14.90999984741211</v>
      </c>
      <c r="F11" s="207">
        <v>15.069999694824219</v>
      </c>
      <c r="G11" s="207">
        <v>13.550000190734863</v>
      </c>
      <c r="H11" s="207">
        <v>15.109999656677246</v>
      </c>
      <c r="I11" s="207">
        <v>13.90999984741211</v>
      </c>
      <c r="J11" s="207">
        <v>13.829999923706055</v>
      </c>
      <c r="K11" s="207">
        <v>12.109999656677246</v>
      </c>
      <c r="L11" s="207">
        <v>12.329999923706055</v>
      </c>
      <c r="M11" s="207">
        <v>11.6899995803833</v>
      </c>
      <c r="N11" s="207">
        <v>10.90999984741211</v>
      </c>
      <c r="O11" s="207">
        <v>10.539999961853027</v>
      </c>
      <c r="P11" s="207">
        <v>10.270000457763672</v>
      </c>
      <c r="Q11" s="207">
        <v>9.420000076293945</v>
      </c>
      <c r="R11" s="207">
        <v>9.130000114440918</v>
      </c>
      <c r="S11" s="207">
        <v>8.569999694824219</v>
      </c>
      <c r="T11" s="207">
        <v>8.520000457763672</v>
      </c>
      <c r="U11" s="207">
        <v>8.449999809265137</v>
      </c>
      <c r="V11" s="207">
        <v>8.510000228881836</v>
      </c>
      <c r="W11" s="207">
        <v>8.479999542236328</v>
      </c>
      <c r="X11" s="207">
        <v>8.470000267028809</v>
      </c>
      <c r="Y11" s="207">
        <v>8.5</v>
      </c>
      <c r="Z11" s="214">
        <f t="shared" si="0"/>
        <v>11.401666601498922</v>
      </c>
      <c r="AA11" s="151">
        <v>15.720000267028809</v>
      </c>
      <c r="AB11" s="152" t="s">
        <v>181</v>
      </c>
      <c r="AC11" s="2">
        <v>9</v>
      </c>
      <c r="AD11" s="151">
        <v>8.3100004196167</v>
      </c>
      <c r="AE11" s="253" t="s">
        <v>182</v>
      </c>
      <c r="AF11" s="1"/>
    </row>
    <row r="12" spans="1:32" ht="11.25" customHeight="1">
      <c r="A12" s="223">
        <v>10</v>
      </c>
      <c r="B12" s="209">
        <v>8.489999771118164</v>
      </c>
      <c r="C12" s="209">
        <v>8.579999923706055</v>
      </c>
      <c r="D12" s="209">
        <v>8.430000305175781</v>
      </c>
      <c r="E12" s="209">
        <v>8.479999542236328</v>
      </c>
      <c r="F12" s="209">
        <v>8.489999771118164</v>
      </c>
      <c r="G12" s="209">
        <v>8.649999618530273</v>
      </c>
      <c r="H12" s="209">
        <v>8.890000343322754</v>
      </c>
      <c r="I12" s="209">
        <v>9.539999961853027</v>
      </c>
      <c r="J12" s="209">
        <v>10.289999961853027</v>
      </c>
      <c r="K12" s="209">
        <v>10.600000381469727</v>
      </c>
      <c r="L12" s="209">
        <v>11.039999961853027</v>
      </c>
      <c r="M12" s="209">
        <v>11.479999542236328</v>
      </c>
      <c r="N12" s="209">
        <v>11.800000190734863</v>
      </c>
      <c r="O12" s="209">
        <v>10.949999809265137</v>
      </c>
      <c r="P12" s="209">
        <v>11.050000190734863</v>
      </c>
      <c r="Q12" s="209">
        <v>11.050000190734863</v>
      </c>
      <c r="R12" s="209">
        <v>11.010000228881836</v>
      </c>
      <c r="S12" s="209">
        <v>10.550000190734863</v>
      </c>
      <c r="T12" s="209">
        <v>10.430000305175781</v>
      </c>
      <c r="U12" s="209">
        <v>10.300000190734863</v>
      </c>
      <c r="V12" s="209">
        <v>10.34000015258789</v>
      </c>
      <c r="W12" s="209">
        <v>10.25</v>
      </c>
      <c r="X12" s="209">
        <v>10.489999771118164</v>
      </c>
      <c r="Y12" s="209">
        <v>10.0600004196167</v>
      </c>
      <c r="Z12" s="224">
        <f t="shared" si="0"/>
        <v>10.051666696866354</v>
      </c>
      <c r="AA12" s="157">
        <v>12.350000381469727</v>
      </c>
      <c r="AB12" s="210" t="s">
        <v>154</v>
      </c>
      <c r="AC12" s="211">
        <v>10</v>
      </c>
      <c r="AD12" s="157">
        <v>8.380000114440918</v>
      </c>
      <c r="AE12" s="254" t="s">
        <v>183</v>
      </c>
      <c r="AF12" s="1"/>
    </row>
    <row r="13" spans="1:32" ht="11.25" customHeight="1">
      <c r="A13" s="215">
        <v>11</v>
      </c>
      <c r="B13" s="207">
        <v>9.739999771118164</v>
      </c>
      <c r="C13" s="207">
        <v>10.420000076293945</v>
      </c>
      <c r="D13" s="207">
        <v>9.510000228881836</v>
      </c>
      <c r="E13" s="207">
        <v>10.550000190734863</v>
      </c>
      <c r="F13" s="207">
        <v>9.069999694824219</v>
      </c>
      <c r="G13" s="207">
        <v>9.210000038146973</v>
      </c>
      <c r="H13" s="207">
        <v>9.399999618530273</v>
      </c>
      <c r="I13" s="207">
        <v>12.149999618530273</v>
      </c>
      <c r="J13" s="207">
        <v>12.640000343322754</v>
      </c>
      <c r="K13" s="207">
        <v>12.0600004196167</v>
      </c>
      <c r="L13" s="207">
        <v>12.770000457763672</v>
      </c>
      <c r="M13" s="207">
        <v>13.699999809265137</v>
      </c>
      <c r="N13" s="207">
        <v>13.989999771118164</v>
      </c>
      <c r="O13" s="207">
        <v>13.600000381469727</v>
      </c>
      <c r="P13" s="207">
        <v>13.720000267028809</v>
      </c>
      <c r="Q13" s="207">
        <v>13.520000457763672</v>
      </c>
      <c r="R13" s="207">
        <v>12.84000015258789</v>
      </c>
      <c r="S13" s="207">
        <v>12.789999961853027</v>
      </c>
      <c r="T13" s="207">
        <v>12.609999656677246</v>
      </c>
      <c r="U13" s="207">
        <v>12.579999923706055</v>
      </c>
      <c r="V13" s="207">
        <v>12.609999656677246</v>
      </c>
      <c r="W13" s="207">
        <v>12.510000228881836</v>
      </c>
      <c r="X13" s="207">
        <v>12.529999732971191</v>
      </c>
      <c r="Y13" s="207">
        <v>12.510000228881836</v>
      </c>
      <c r="Z13" s="214">
        <f t="shared" si="0"/>
        <v>11.959583361943563</v>
      </c>
      <c r="AA13" s="151">
        <v>14.850000381469727</v>
      </c>
      <c r="AB13" s="152" t="s">
        <v>52</v>
      </c>
      <c r="AC13" s="2">
        <v>11</v>
      </c>
      <c r="AD13" s="151">
        <v>9</v>
      </c>
      <c r="AE13" s="253" t="s">
        <v>81</v>
      </c>
      <c r="AF13" s="1"/>
    </row>
    <row r="14" spans="1:32" ht="11.25" customHeight="1">
      <c r="A14" s="215">
        <v>12</v>
      </c>
      <c r="B14" s="207">
        <v>12.109999656677246</v>
      </c>
      <c r="C14" s="207">
        <v>11.699999809265137</v>
      </c>
      <c r="D14" s="207">
        <v>11.430000305175781</v>
      </c>
      <c r="E14" s="207">
        <v>10.600000381469727</v>
      </c>
      <c r="F14" s="207">
        <v>10.0600004196167</v>
      </c>
      <c r="G14" s="207">
        <v>10.34000015258789</v>
      </c>
      <c r="H14" s="207">
        <v>10.5</v>
      </c>
      <c r="I14" s="207">
        <v>10.670000076293945</v>
      </c>
      <c r="J14" s="207">
        <v>10.630000114440918</v>
      </c>
      <c r="K14" s="207">
        <v>11.25</v>
      </c>
      <c r="L14" s="207">
        <v>11.75</v>
      </c>
      <c r="M14" s="207">
        <v>11.630000114440918</v>
      </c>
      <c r="N14" s="207">
        <v>11.829999923706055</v>
      </c>
      <c r="O14" s="207">
        <v>12.319999694824219</v>
      </c>
      <c r="P14" s="207">
        <v>12.289999961853027</v>
      </c>
      <c r="Q14" s="207">
        <v>12.890000343322754</v>
      </c>
      <c r="R14" s="207">
        <v>12.979999542236328</v>
      </c>
      <c r="S14" s="207">
        <v>11.770000457763672</v>
      </c>
      <c r="T14" s="207">
        <v>10.850000381469727</v>
      </c>
      <c r="U14" s="207">
        <v>9.539999961853027</v>
      </c>
      <c r="V14" s="207">
        <v>8.90999984741211</v>
      </c>
      <c r="W14" s="207">
        <v>8.600000381469727</v>
      </c>
      <c r="X14" s="207">
        <v>8.100000381469727</v>
      </c>
      <c r="Y14" s="207">
        <v>7.360000133514404</v>
      </c>
      <c r="Z14" s="214">
        <f t="shared" si="0"/>
        <v>10.837916751702627</v>
      </c>
      <c r="AA14" s="151">
        <v>13.5</v>
      </c>
      <c r="AB14" s="152" t="s">
        <v>184</v>
      </c>
      <c r="AC14" s="2">
        <v>12</v>
      </c>
      <c r="AD14" s="151">
        <v>7.190000057220459</v>
      </c>
      <c r="AE14" s="253" t="s">
        <v>51</v>
      </c>
      <c r="AF14" s="1"/>
    </row>
    <row r="15" spans="1:32" ht="11.25" customHeight="1">
      <c r="A15" s="215">
        <v>13</v>
      </c>
      <c r="B15" s="207">
        <v>6.554999828338623</v>
      </c>
      <c r="C15" s="207">
        <v>6.914000034332275</v>
      </c>
      <c r="D15" s="207">
        <v>6.48199987411499</v>
      </c>
      <c r="E15" s="207">
        <v>4.783999919891357</v>
      </c>
      <c r="F15" s="207">
        <v>3.697999954223633</v>
      </c>
      <c r="G15" s="207">
        <v>4.584000110626221</v>
      </c>
      <c r="H15" s="207">
        <v>6.26200008392334</v>
      </c>
      <c r="I15" s="207">
        <v>10</v>
      </c>
      <c r="J15" s="207">
        <v>11.979999542236328</v>
      </c>
      <c r="K15" s="207">
        <v>13.170000076293945</v>
      </c>
      <c r="L15" s="207">
        <v>13.390000343322754</v>
      </c>
      <c r="M15" s="207">
        <v>13.539999961853027</v>
      </c>
      <c r="N15" s="207">
        <v>12.760000228881836</v>
      </c>
      <c r="O15" s="207">
        <v>13.069999694824219</v>
      </c>
      <c r="P15" s="207">
        <v>12.770000457763672</v>
      </c>
      <c r="Q15" s="207">
        <v>12.989999771118164</v>
      </c>
      <c r="R15" s="207">
        <v>13.199999809265137</v>
      </c>
      <c r="S15" s="207">
        <v>12.470000267028809</v>
      </c>
      <c r="T15" s="207">
        <v>11.899999618530273</v>
      </c>
      <c r="U15" s="207">
        <v>11.25</v>
      </c>
      <c r="V15" s="207">
        <v>11.329999923706055</v>
      </c>
      <c r="W15" s="207">
        <v>9.699999809265137</v>
      </c>
      <c r="X15" s="207">
        <v>9.149999618530273</v>
      </c>
      <c r="Y15" s="207">
        <v>9.050000190734863</v>
      </c>
      <c r="Z15" s="214">
        <f t="shared" si="0"/>
        <v>10.041624963283539</v>
      </c>
      <c r="AA15" s="151">
        <v>14.4399995803833</v>
      </c>
      <c r="AB15" s="152" t="s">
        <v>185</v>
      </c>
      <c r="AC15" s="2">
        <v>13</v>
      </c>
      <c r="AD15" s="151">
        <v>3.3610000610351562</v>
      </c>
      <c r="AE15" s="253" t="s">
        <v>124</v>
      </c>
      <c r="AF15" s="1"/>
    </row>
    <row r="16" spans="1:32" ht="11.25" customHeight="1">
      <c r="A16" s="215">
        <v>14</v>
      </c>
      <c r="B16" s="207">
        <v>7.739999771118164</v>
      </c>
      <c r="C16" s="207">
        <v>7.769999980926514</v>
      </c>
      <c r="D16" s="207">
        <v>8.329999923706055</v>
      </c>
      <c r="E16" s="207">
        <v>7.150000095367432</v>
      </c>
      <c r="F16" s="207">
        <v>6.559999942779541</v>
      </c>
      <c r="G16" s="207">
        <v>6.434000015258789</v>
      </c>
      <c r="H16" s="207">
        <v>7.96999979019165</v>
      </c>
      <c r="I16" s="207">
        <v>10.8100004196167</v>
      </c>
      <c r="J16" s="207">
        <v>13.760000228881836</v>
      </c>
      <c r="K16" s="207">
        <v>14.600000381469727</v>
      </c>
      <c r="L16" s="207">
        <v>16.690000534057617</v>
      </c>
      <c r="M16" s="207">
        <v>15.479999542236328</v>
      </c>
      <c r="N16" s="207">
        <v>14.729999542236328</v>
      </c>
      <c r="O16" s="207">
        <v>14.880000114440918</v>
      </c>
      <c r="P16" s="207">
        <v>15.039999961853027</v>
      </c>
      <c r="Q16" s="207">
        <v>15.0600004196167</v>
      </c>
      <c r="R16" s="207">
        <v>14.520000457763672</v>
      </c>
      <c r="S16" s="207">
        <v>14.270000457763672</v>
      </c>
      <c r="T16" s="207">
        <v>13.930000305175781</v>
      </c>
      <c r="U16" s="207">
        <v>13.890000343322754</v>
      </c>
      <c r="V16" s="207">
        <v>13.1899995803833</v>
      </c>
      <c r="W16" s="207">
        <v>12.720000267028809</v>
      </c>
      <c r="X16" s="207">
        <v>11.680000305175781</v>
      </c>
      <c r="Y16" s="207">
        <v>10.40999984741211</v>
      </c>
      <c r="Z16" s="214">
        <f t="shared" si="0"/>
        <v>11.983916759490967</v>
      </c>
      <c r="AA16" s="151">
        <v>17.579999923706055</v>
      </c>
      <c r="AB16" s="152" t="s">
        <v>186</v>
      </c>
      <c r="AC16" s="2">
        <v>14</v>
      </c>
      <c r="AD16" s="151">
        <v>5.926000118255615</v>
      </c>
      <c r="AE16" s="253" t="s">
        <v>187</v>
      </c>
      <c r="AF16" s="1"/>
    </row>
    <row r="17" spans="1:32" ht="11.25" customHeight="1">
      <c r="A17" s="215">
        <v>15</v>
      </c>
      <c r="B17" s="207">
        <v>10.380000114440918</v>
      </c>
      <c r="C17" s="207">
        <v>9.6899995803833</v>
      </c>
      <c r="D17" s="207">
        <v>9.850000381469727</v>
      </c>
      <c r="E17" s="207">
        <v>9.180000305175781</v>
      </c>
      <c r="F17" s="207">
        <v>9.239999771118164</v>
      </c>
      <c r="G17" s="207">
        <v>9.729999542236328</v>
      </c>
      <c r="H17" s="207">
        <v>10.479999542236328</v>
      </c>
      <c r="I17" s="207">
        <v>12.920000076293945</v>
      </c>
      <c r="J17" s="207">
        <v>16.799999237060547</v>
      </c>
      <c r="K17" s="207">
        <v>20.299999237060547</v>
      </c>
      <c r="L17" s="207">
        <v>22.899999618530273</v>
      </c>
      <c r="M17" s="207">
        <v>20.3700008392334</v>
      </c>
      <c r="N17" s="207">
        <v>19.579999923706055</v>
      </c>
      <c r="O17" s="207">
        <v>19.270000457763672</v>
      </c>
      <c r="P17" s="207">
        <v>20.440000534057617</v>
      </c>
      <c r="Q17" s="207">
        <v>20.81999969482422</v>
      </c>
      <c r="R17" s="207">
        <v>24.81999969482422</v>
      </c>
      <c r="S17" s="207">
        <v>22.56999969482422</v>
      </c>
      <c r="T17" s="207">
        <v>21.270000457763672</v>
      </c>
      <c r="U17" s="207">
        <v>20.420000076293945</v>
      </c>
      <c r="V17" s="207">
        <v>19.649999618530273</v>
      </c>
      <c r="W17" s="207">
        <v>19.389999389648438</v>
      </c>
      <c r="X17" s="207">
        <v>18.729999542236328</v>
      </c>
      <c r="Y17" s="207">
        <v>18.149999618530273</v>
      </c>
      <c r="Z17" s="214">
        <f t="shared" si="0"/>
        <v>16.956249872843426</v>
      </c>
      <c r="AA17" s="151">
        <v>25.139999389648438</v>
      </c>
      <c r="AB17" s="152" t="s">
        <v>188</v>
      </c>
      <c r="AC17" s="2">
        <v>15</v>
      </c>
      <c r="AD17" s="151">
        <v>8.8100004196167</v>
      </c>
      <c r="AE17" s="253" t="s">
        <v>189</v>
      </c>
      <c r="AF17" s="1"/>
    </row>
    <row r="18" spans="1:32" ht="11.25" customHeight="1">
      <c r="A18" s="215">
        <v>16</v>
      </c>
      <c r="B18" s="207">
        <v>17.760000228881836</v>
      </c>
      <c r="C18" s="207">
        <v>17.5</v>
      </c>
      <c r="D18" s="207">
        <v>17.600000381469727</v>
      </c>
      <c r="E18" s="207">
        <v>17.3799991607666</v>
      </c>
      <c r="F18" s="207">
        <v>17.149999618530273</v>
      </c>
      <c r="G18" s="207">
        <v>17.190000534057617</v>
      </c>
      <c r="H18" s="207">
        <v>18.540000915527344</v>
      </c>
      <c r="I18" s="207">
        <v>19.399999618530273</v>
      </c>
      <c r="J18" s="207">
        <v>21.280000686645508</v>
      </c>
      <c r="K18" s="207">
        <v>22.739999771118164</v>
      </c>
      <c r="L18" s="207">
        <v>24.1200008392334</v>
      </c>
      <c r="M18" s="207">
        <v>24.399999618530273</v>
      </c>
      <c r="N18" s="207">
        <v>25.510000228881836</v>
      </c>
      <c r="O18" s="207">
        <v>23.90999984741211</v>
      </c>
      <c r="P18" s="207">
        <v>22.799999237060547</v>
      </c>
      <c r="Q18" s="207">
        <v>21.68000030517578</v>
      </c>
      <c r="R18" s="207">
        <v>20.989999771118164</v>
      </c>
      <c r="S18" s="207">
        <v>20.75</v>
      </c>
      <c r="T18" s="207">
        <v>20.469999313354492</v>
      </c>
      <c r="U18" s="207">
        <v>20.049999237060547</v>
      </c>
      <c r="V18" s="207">
        <v>19.600000381469727</v>
      </c>
      <c r="W18" s="207">
        <v>19.43000030517578</v>
      </c>
      <c r="X18" s="207">
        <v>19.5</v>
      </c>
      <c r="Y18" s="207">
        <v>19.579999923706055</v>
      </c>
      <c r="Z18" s="214">
        <f t="shared" si="0"/>
        <v>20.388749996821087</v>
      </c>
      <c r="AA18" s="151">
        <v>26.219999313354492</v>
      </c>
      <c r="AB18" s="152" t="s">
        <v>190</v>
      </c>
      <c r="AC18" s="2">
        <v>16</v>
      </c>
      <c r="AD18" s="151">
        <v>16.790000915527344</v>
      </c>
      <c r="AE18" s="253" t="s">
        <v>191</v>
      </c>
      <c r="AF18" s="1"/>
    </row>
    <row r="19" spans="1:32" ht="11.25" customHeight="1">
      <c r="A19" s="215">
        <v>17</v>
      </c>
      <c r="B19" s="207">
        <v>18.93000030517578</v>
      </c>
      <c r="C19" s="207">
        <v>19.200000762939453</v>
      </c>
      <c r="D19" s="207">
        <v>18.969999313354492</v>
      </c>
      <c r="E19" s="207">
        <v>18.709999084472656</v>
      </c>
      <c r="F19" s="207">
        <v>18.469999313354492</v>
      </c>
      <c r="G19" s="207">
        <v>18.84000015258789</v>
      </c>
      <c r="H19" s="207">
        <v>19.860000610351562</v>
      </c>
      <c r="I19" s="207">
        <v>21.59000015258789</v>
      </c>
      <c r="J19" s="207">
        <v>22.59000015258789</v>
      </c>
      <c r="K19" s="207">
        <v>23.760000228881836</v>
      </c>
      <c r="L19" s="207">
        <v>24.25</v>
      </c>
      <c r="M19" s="207">
        <v>25.350000381469727</v>
      </c>
      <c r="N19" s="207">
        <v>24.309999465942383</v>
      </c>
      <c r="O19" s="207">
        <v>23.649999618530273</v>
      </c>
      <c r="P19" s="207">
        <v>23.43000030517578</v>
      </c>
      <c r="Q19" s="207">
        <v>23.43000030517578</v>
      </c>
      <c r="R19" s="207">
        <v>22.860000610351562</v>
      </c>
      <c r="S19" s="207">
        <v>22.290000915527344</v>
      </c>
      <c r="T19" s="207">
        <v>20.309999465942383</v>
      </c>
      <c r="U19" s="207">
        <v>14.100000381469727</v>
      </c>
      <c r="V19" s="207">
        <v>13.119999885559082</v>
      </c>
      <c r="W19" s="207">
        <v>11.5600004196167</v>
      </c>
      <c r="X19" s="207">
        <v>10.25</v>
      </c>
      <c r="Y19" s="207">
        <v>10.739999771118164</v>
      </c>
      <c r="Z19" s="214">
        <f t="shared" si="0"/>
        <v>19.607083400090534</v>
      </c>
      <c r="AA19" s="151">
        <v>25.479999542236328</v>
      </c>
      <c r="AB19" s="152" t="s">
        <v>50</v>
      </c>
      <c r="AC19" s="2">
        <v>17</v>
      </c>
      <c r="AD19" s="151">
        <v>10.180000305175781</v>
      </c>
      <c r="AE19" s="253" t="s">
        <v>192</v>
      </c>
      <c r="AF19" s="1"/>
    </row>
    <row r="20" spans="1:32" ht="11.25" customHeight="1">
      <c r="A20" s="215">
        <v>18</v>
      </c>
      <c r="B20" s="207">
        <v>11.260000228881836</v>
      </c>
      <c r="C20" s="207">
        <v>11.800000190734863</v>
      </c>
      <c r="D20" s="207">
        <v>12.0600004196167</v>
      </c>
      <c r="E20" s="207">
        <v>11.989999771118164</v>
      </c>
      <c r="F20" s="207">
        <v>12.760000228881836</v>
      </c>
      <c r="G20" s="207">
        <v>12.65999984741211</v>
      </c>
      <c r="H20" s="207">
        <v>13.130000114440918</v>
      </c>
      <c r="I20" s="207">
        <v>13.640000343322754</v>
      </c>
      <c r="J20" s="207">
        <v>14.640000343322754</v>
      </c>
      <c r="K20" s="207">
        <v>15.270000457763672</v>
      </c>
      <c r="L20" s="207">
        <v>16.200000762939453</v>
      </c>
      <c r="M20" s="207">
        <v>16.100000381469727</v>
      </c>
      <c r="N20" s="207">
        <v>15.399999618530273</v>
      </c>
      <c r="O20" s="207">
        <v>15.65999984741211</v>
      </c>
      <c r="P20" s="207">
        <v>15.329999923706055</v>
      </c>
      <c r="Q20" s="207">
        <v>15.140000343322754</v>
      </c>
      <c r="R20" s="207">
        <v>14.619999885559082</v>
      </c>
      <c r="S20" s="207">
        <v>14.510000228881836</v>
      </c>
      <c r="T20" s="207">
        <v>14.039999961853027</v>
      </c>
      <c r="U20" s="207">
        <v>13.819999694824219</v>
      </c>
      <c r="V20" s="207">
        <v>13.920000076293945</v>
      </c>
      <c r="W20" s="207">
        <v>13.3100004196167</v>
      </c>
      <c r="X20" s="207">
        <v>13.029999732971191</v>
      </c>
      <c r="Y20" s="207">
        <v>12.479999542236328</v>
      </c>
      <c r="Z20" s="214">
        <f t="shared" si="0"/>
        <v>13.865416765213013</v>
      </c>
      <c r="AA20" s="151">
        <v>17.170000076293945</v>
      </c>
      <c r="AB20" s="152" t="s">
        <v>193</v>
      </c>
      <c r="AC20" s="2">
        <v>18</v>
      </c>
      <c r="AD20" s="151">
        <v>10.619999885559082</v>
      </c>
      <c r="AE20" s="253" t="s">
        <v>194</v>
      </c>
      <c r="AF20" s="1"/>
    </row>
    <row r="21" spans="1:32" ht="11.25" customHeight="1">
      <c r="A21" s="215">
        <v>19</v>
      </c>
      <c r="B21" s="207">
        <v>11.890000343322754</v>
      </c>
      <c r="C21" s="207">
        <v>11.779999732971191</v>
      </c>
      <c r="D21" s="207">
        <v>11.579999923706055</v>
      </c>
      <c r="E21" s="207">
        <v>10.8100004196167</v>
      </c>
      <c r="F21" s="207">
        <v>10.350000381469727</v>
      </c>
      <c r="G21" s="207">
        <v>10.430000305175781</v>
      </c>
      <c r="H21" s="207">
        <v>11.529999732971191</v>
      </c>
      <c r="I21" s="207">
        <v>13.5600004196167</v>
      </c>
      <c r="J21" s="207">
        <v>14.579999923706055</v>
      </c>
      <c r="K21" s="207">
        <v>14.699999809265137</v>
      </c>
      <c r="L21" s="207">
        <v>14.90999984741211</v>
      </c>
      <c r="M21" s="207">
        <v>15</v>
      </c>
      <c r="N21" s="207">
        <v>14.420000076293945</v>
      </c>
      <c r="O21" s="207">
        <v>14.5</v>
      </c>
      <c r="P21" s="207">
        <v>14.1899995803833</v>
      </c>
      <c r="Q21" s="207">
        <v>14.819999694824219</v>
      </c>
      <c r="R21" s="207">
        <v>14.260000228881836</v>
      </c>
      <c r="S21" s="207">
        <v>14.010000228881836</v>
      </c>
      <c r="T21" s="207">
        <v>13.729999542236328</v>
      </c>
      <c r="U21" s="207">
        <v>13.760000228881836</v>
      </c>
      <c r="V21" s="207">
        <v>13.859999656677246</v>
      </c>
      <c r="W21" s="207">
        <v>13.140000343322754</v>
      </c>
      <c r="X21" s="207">
        <v>11.5600004196167</v>
      </c>
      <c r="Y21" s="207">
        <v>10.619999885559082</v>
      </c>
      <c r="Z21" s="214">
        <f t="shared" si="0"/>
        <v>13.082916696866354</v>
      </c>
      <c r="AA21" s="151">
        <v>15.800000190734863</v>
      </c>
      <c r="AB21" s="152" t="s">
        <v>117</v>
      </c>
      <c r="AC21" s="2">
        <v>19</v>
      </c>
      <c r="AD21" s="151">
        <v>10.210000038146973</v>
      </c>
      <c r="AE21" s="253" t="s">
        <v>195</v>
      </c>
      <c r="AF21" s="1"/>
    </row>
    <row r="22" spans="1:32" ht="11.25" customHeight="1">
      <c r="A22" s="223">
        <v>20</v>
      </c>
      <c r="B22" s="209">
        <v>11.729999542236328</v>
      </c>
      <c r="C22" s="209">
        <v>11.899999618530273</v>
      </c>
      <c r="D22" s="209">
        <v>12.100000381469727</v>
      </c>
      <c r="E22" s="209">
        <v>12.210000038146973</v>
      </c>
      <c r="F22" s="209">
        <v>11.869999885559082</v>
      </c>
      <c r="G22" s="209">
        <v>12.479999542236328</v>
      </c>
      <c r="H22" s="209">
        <v>12.15999984741211</v>
      </c>
      <c r="I22" s="209">
        <v>14.40999984741211</v>
      </c>
      <c r="J22" s="209">
        <v>16.1200008392334</v>
      </c>
      <c r="K22" s="209">
        <v>16.15999984741211</v>
      </c>
      <c r="L22" s="209">
        <v>16.600000381469727</v>
      </c>
      <c r="M22" s="209">
        <v>17.030000686645508</v>
      </c>
      <c r="N22" s="209">
        <v>15.649999618530273</v>
      </c>
      <c r="O22" s="209">
        <v>15.619999885559082</v>
      </c>
      <c r="P22" s="209">
        <v>15.680000305175781</v>
      </c>
      <c r="Q22" s="209">
        <v>15.720000267028809</v>
      </c>
      <c r="R22" s="209">
        <v>15.3100004196167</v>
      </c>
      <c r="S22" s="209">
        <v>15.119999885559082</v>
      </c>
      <c r="T22" s="209">
        <v>14.930000305175781</v>
      </c>
      <c r="U22" s="209">
        <v>14.630000114440918</v>
      </c>
      <c r="V22" s="209">
        <v>14.470000267028809</v>
      </c>
      <c r="W22" s="209">
        <v>14.4399995803833</v>
      </c>
      <c r="X22" s="209">
        <v>14.279999732971191</v>
      </c>
      <c r="Y22" s="209">
        <v>14.210000038146973</v>
      </c>
      <c r="Z22" s="224">
        <f t="shared" si="0"/>
        <v>14.367916703224182</v>
      </c>
      <c r="AA22" s="157">
        <v>17.559999465942383</v>
      </c>
      <c r="AB22" s="210" t="s">
        <v>50</v>
      </c>
      <c r="AC22" s="211">
        <v>20</v>
      </c>
      <c r="AD22" s="157">
        <v>10.210000038146973</v>
      </c>
      <c r="AE22" s="254" t="s">
        <v>196</v>
      </c>
      <c r="AF22" s="1"/>
    </row>
    <row r="23" spans="1:32" ht="11.25" customHeight="1">
      <c r="A23" s="215">
        <v>21</v>
      </c>
      <c r="B23" s="207">
        <v>13.880000114440918</v>
      </c>
      <c r="C23" s="207">
        <v>13.460000038146973</v>
      </c>
      <c r="D23" s="207">
        <v>13.619999885559082</v>
      </c>
      <c r="E23" s="207">
        <v>13.649999618530273</v>
      </c>
      <c r="F23" s="207">
        <v>11.949999809265137</v>
      </c>
      <c r="G23" s="207">
        <v>14.100000381469727</v>
      </c>
      <c r="H23" s="207">
        <v>14.779999732971191</v>
      </c>
      <c r="I23" s="207">
        <v>15.4399995803833</v>
      </c>
      <c r="J23" s="207">
        <v>16.139999389648438</v>
      </c>
      <c r="K23" s="207">
        <v>16.979999542236328</v>
      </c>
      <c r="L23" s="207">
        <v>17.1299991607666</v>
      </c>
      <c r="M23" s="207">
        <v>16.6200008392334</v>
      </c>
      <c r="N23" s="207">
        <v>15.800000190734863</v>
      </c>
      <c r="O23" s="207">
        <v>15.649999618530273</v>
      </c>
      <c r="P23" s="207">
        <v>15.34000015258789</v>
      </c>
      <c r="Q23" s="207">
        <v>14.9399995803833</v>
      </c>
      <c r="R23" s="207">
        <v>14.569999694824219</v>
      </c>
      <c r="S23" s="207">
        <v>14.199999809265137</v>
      </c>
      <c r="T23" s="207">
        <v>13.520000457763672</v>
      </c>
      <c r="U23" s="207">
        <v>13.40999984741211</v>
      </c>
      <c r="V23" s="207">
        <v>13.40999984741211</v>
      </c>
      <c r="W23" s="207">
        <v>12.84000015258789</v>
      </c>
      <c r="X23" s="207">
        <v>13.020000457763672</v>
      </c>
      <c r="Y23" s="207">
        <v>13.270000457763672</v>
      </c>
      <c r="Z23" s="214">
        <f t="shared" si="0"/>
        <v>14.488333264986673</v>
      </c>
      <c r="AA23" s="151">
        <v>17.6299991607666</v>
      </c>
      <c r="AB23" s="152" t="s">
        <v>137</v>
      </c>
      <c r="AC23" s="2">
        <v>21</v>
      </c>
      <c r="AD23" s="151">
        <v>11.710000038146973</v>
      </c>
      <c r="AE23" s="253" t="s">
        <v>197</v>
      </c>
      <c r="AF23" s="1"/>
    </row>
    <row r="24" spans="1:32" ht="11.25" customHeight="1">
      <c r="A24" s="215">
        <v>22</v>
      </c>
      <c r="B24" s="207">
        <v>13.140000343322754</v>
      </c>
      <c r="C24" s="207">
        <v>13.289999961853027</v>
      </c>
      <c r="D24" s="207">
        <v>13.729999542236328</v>
      </c>
      <c r="E24" s="207">
        <v>13.40999984741211</v>
      </c>
      <c r="F24" s="207">
        <v>13.279999732971191</v>
      </c>
      <c r="G24" s="207">
        <v>13.520000457763672</v>
      </c>
      <c r="H24" s="207">
        <v>14.3100004196167</v>
      </c>
      <c r="I24" s="207">
        <v>15.479999542236328</v>
      </c>
      <c r="J24" s="207">
        <v>16.559999465942383</v>
      </c>
      <c r="K24" s="207">
        <v>16.780000686645508</v>
      </c>
      <c r="L24" s="207">
        <v>17.190000534057617</v>
      </c>
      <c r="M24" s="207">
        <v>17.34000015258789</v>
      </c>
      <c r="N24" s="207">
        <v>16.690000534057617</v>
      </c>
      <c r="O24" s="207">
        <v>16.81999969482422</v>
      </c>
      <c r="P24" s="207">
        <v>16.350000381469727</v>
      </c>
      <c r="Q24" s="207">
        <v>15.770000457763672</v>
      </c>
      <c r="R24" s="207">
        <v>15.40999984741211</v>
      </c>
      <c r="S24" s="207">
        <v>14.4399995803833</v>
      </c>
      <c r="T24" s="207">
        <v>14.229999542236328</v>
      </c>
      <c r="U24" s="207">
        <v>14.149999618530273</v>
      </c>
      <c r="V24" s="207">
        <v>14</v>
      </c>
      <c r="W24" s="207">
        <v>13.789999961853027</v>
      </c>
      <c r="X24" s="207">
        <v>13.329999923706055</v>
      </c>
      <c r="Y24" s="207">
        <v>12.979999542236328</v>
      </c>
      <c r="Z24" s="214">
        <f t="shared" si="0"/>
        <v>14.832916657129923</v>
      </c>
      <c r="AA24" s="151">
        <v>17.760000228881836</v>
      </c>
      <c r="AB24" s="152" t="s">
        <v>198</v>
      </c>
      <c r="AC24" s="2">
        <v>22</v>
      </c>
      <c r="AD24" s="151">
        <v>12.930000305175781</v>
      </c>
      <c r="AE24" s="253" t="s">
        <v>35</v>
      </c>
      <c r="AF24" s="1"/>
    </row>
    <row r="25" spans="1:32" ht="11.25" customHeight="1">
      <c r="A25" s="215">
        <v>23</v>
      </c>
      <c r="B25" s="207">
        <v>12.65999984741211</v>
      </c>
      <c r="C25" s="207">
        <v>12.220000267028809</v>
      </c>
      <c r="D25" s="207">
        <v>11.770000457763672</v>
      </c>
      <c r="E25" s="207">
        <v>11.720000267028809</v>
      </c>
      <c r="F25" s="207">
        <v>11.420000076293945</v>
      </c>
      <c r="G25" s="207">
        <v>12.460000038146973</v>
      </c>
      <c r="H25" s="207">
        <v>13.630000114440918</v>
      </c>
      <c r="I25" s="207">
        <v>14.229999542236328</v>
      </c>
      <c r="J25" s="207">
        <v>15.5</v>
      </c>
      <c r="K25" s="207">
        <v>16.18000030517578</v>
      </c>
      <c r="L25" s="207">
        <v>16.40999984741211</v>
      </c>
      <c r="M25" s="207">
        <v>16.18000030517578</v>
      </c>
      <c r="N25" s="207">
        <v>16.1299991607666</v>
      </c>
      <c r="O25" s="207">
        <v>16.34000015258789</v>
      </c>
      <c r="P25" s="207">
        <v>16.280000686645508</v>
      </c>
      <c r="Q25" s="207">
        <v>15.270000457763672</v>
      </c>
      <c r="R25" s="207">
        <v>14.359999656677246</v>
      </c>
      <c r="S25" s="207">
        <v>13.720000267028809</v>
      </c>
      <c r="T25" s="207">
        <v>13.529999732971191</v>
      </c>
      <c r="U25" s="207">
        <v>13.359999656677246</v>
      </c>
      <c r="V25" s="207">
        <v>13.4399995803833</v>
      </c>
      <c r="W25" s="207">
        <v>13.399999618530273</v>
      </c>
      <c r="X25" s="207">
        <v>12.829999923706055</v>
      </c>
      <c r="Y25" s="207">
        <v>12.630000114440918</v>
      </c>
      <c r="Z25" s="214">
        <f t="shared" si="0"/>
        <v>13.986250003178915</v>
      </c>
      <c r="AA25" s="151">
        <v>17.270000457763672</v>
      </c>
      <c r="AB25" s="152" t="s">
        <v>199</v>
      </c>
      <c r="AC25" s="2">
        <v>23</v>
      </c>
      <c r="AD25" s="151">
        <v>11.359999656677246</v>
      </c>
      <c r="AE25" s="253" t="s">
        <v>109</v>
      </c>
      <c r="AF25" s="1"/>
    </row>
    <row r="26" spans="1:32" ht="11.25" customHeight="1">
      <c r="A26" s="215">
        <v>24</v>
      </c>
      <c r="B26" s="207">
        <v>12.529999732971191</v>
      </c>
      <c r="C26" s="207">
        <v>12.470000267028809</v>
      </c>
      <c r="D26" s="207">
        <v>12.800000190734863</v>
      </c>
      <c r="E26" s="207">
        <v>11</v>
      </c>
      <c r="F26" s="207">
        <v>11.15999984741211</v>
      </c>
      <c r="G26" s="207">
        <v>11.550000190734863</v>
      </c>
      <c r="H26" s="207">
        <v>12.289999961853027</v>
      </c>
      <c r="I26" s="207">
        <v>13.819999694824219</v>
      </c>
      <c r="J26" s="207">
        <v>16.149999618530273</v>
      </c>
      <c r="K26" s="207">
        <v>16.229999542236328</v>
      </c>
      <c r="L26" s="207">
        <v>17.219999313354492</v>
      </c>
      <c r="M26" s="207">
        <v>17.81999969482422</v>
      </c>
      <c r="N26" s="207">
        <v>17.760000228881836</v>
      </c>
      <c r="O26" s="207">
        <v>17.639999389648438</v>
      </c>
      <c r="P26" s="207">
        <v>16.950000762939453</v>
      </c>
      <c r="Q26" s="207">
        <v>16.459999084472656</v>
      </c>
      <c r="R26" s="207">
        <v>16.420000076293945</v>
      </c>
      <c r="S26" s="207">
        <v>15.460000038146973</v>
      </c>
      <c r="T26" s="207">
        <v>14.899999618530273</v>
      </c>
      <c r="U26" s="207">
        <v>14.600000381469727</v>
      </c>
      <c r="V26" s="207">
        <v>14.220000267028809</v>
      </c>
      <c r="W26" s="207">
        <v>14.399999618530273</v>
      </c>
      <c r="X26" s="207">
        <v>14.8100004196167</v>
      </c>
      <c r="Y26" s="207">
        <v>14.760000228881836</v>
      </c>
      <c r="Z26" s="214">
        <f t="shared" si="0"/>
        <v>14.725833257039389</v>
      </c>
      <c r="AA26" s="151">
        <v>18.229999542236328</v>
      </c>
      <c r="AB26" s="152" t="s">
        <v>200</v>
      </c>
      <c r="AC26" s="2">
        <v>24</v>
      </c>
      <c r="AD26" s="151">
        <v>10.369999885559082</v>
      </c>
      <c r="AE26" s="253" t="s">
        <v>201</v>
      </c>
      <c r="AF26" s="1"/>
    </row>
    <row r="27" spans="1:32" ht="11.25" customHeight="1">
      <c r="A27" s="215">
        <v>25</v>
      </c>
      <c r="B27" s="207">
        <v>14.880000114440918</v>
      </c>
      <c r="C27" s="207">
        <v>15.0600004196167</v>
      </c>
      <c r="D27" s="207">
        <v>14.789999961853027</v>
      </c>
      <c r="E27" s="207">
        <v>14.079999923706055</v>
      </c>
      <c r="F27" s="207">
        <v>13.8100004196167</v>
      </c>
      <c r="G27" s="207">
        <v>14.529999732971191</v>
      </c>
      <c r="H27" s="207">
        <v>15.670000076293945</v>
      </c>
      <c r="I27" s="207">
        <v>16.209999084472656</v>
      </c>
      <c r="J27" s="207">
        <v>16.8799991607666</v>
      </c>
      <c r="K27" s="207">
        <v>16.649999618530273</v>
      </c>
      <c r="L27" s="207">
        <v>17.149999618530273</v>
      </c>
      <c r="M27" s="207">
        <v>16.8700008392334</v>
      </c>
      <c r="N27" s="207">
        <v>16.850000381469727</v>
      </c>
      <c r="O27" s="207">
        <v>16.1299991607666</v>
      </c>
      <c r="P27" s="207">
        <v>15.390000343322754</v>
      </c>
      <c r="Q27" s="207">
        <v>14.75</v>
      </c>
      <c r="R27" s="207">
        <v>14</v>
      </c>
      <c r="S27" s="207">
        <v>13.930000305175781</v>
      </c>
      <c r="T27" s="207">
        <v>13.710000038146973</v>
      </c>
      <c r="U27" s="207">
        <v>13.779999732971191</v>
      </c>
      <c r="V27" s="207">
        <v>13.329999923706055</v>
      </c>
      <c r="W27" s="207">
        <v>11.65999984741211</v>
      </c>
      <c r="X27" s="207">
        <v>11.039999961853027</v>
      </c>
      <c r="Y27" s="207">
        <v>10.760000228881836</v>
      </c>
      <c r="Z27" s="214">
        <f t="shared" si="0"/>
        <v>14.662916620572409</v>
      </c>
      <c r="AA27" s="151">
        <v>17.479999542236328</v>
      </c>
      <c r="AB27" s="152" t="s">
        <v>202</v>
      </c>
      <c r="AC27" s="2">
        <v>25</v>
      </c>
      <c r="AD27" s="151">
        <v>10.699999809265137</v>
      </c>
      <c r="AE27" s="253" t="s">
        <v>203</v>
      </c>
      <c r="AF27" s="1"/>
    </row>
    <row r="28" spans="1:32" ht="11.25" customHeight="1">
      <c r="A28" s="215">
        <v>26</v>
      </c>
      <c r="B28" s="207">
        <v>10.859999656677246</v>
      </c>
      <c r="C28" s="207">
        <v>11.489999771118164</v>
      </c>
      <c r="D28" s="207">
        <v>11.609999656677246</v>
      </c>
      <c r="E28" s="207">
        <v>11</v>
      </c>
      <c r="F28" s="207">
        <v>9.449999809265137</v>
      </c>
      <c r="G28" s="207">
        <v>10.239999771118164</v>
      </c>
      <c r="H28" s="207">
        <v>9.920000076293945</v>
      </c>
      <c r="I28" s="207">
        <v>10.25</v>
      </c>
      <c r="J28" s="207">
        <v>10.699999809265137</v>
      </c>
      <c r="K28" s="207">
        <v>11.020000457763672</v>
      </c>
      <c r="L28" s="207">
        <v>11.739999771118164</v>
      </c>
      <c r="M28" s="207">
        <v>11.170000076293945</v>
      </c>
      <c r="N28" s="207">
        <v>11.979999542236328</v>
      </c>
      <c r="O28" s="207">
        <v>11.5</v>
      </c>
      <c r="P28" s="207">
        <v>11.5600004196167</v>
      </c>
      <c r="Q28" s="207">
        <v>11.119999885559082</v>
      </c>
      <c r="R28" s="207">
        <v>10.869999885559082</v>
      </c>
      <c r="S28" s="207">
        <v>10.489999771118164</v>
      </c>
      <c r="T28" s="207">
        <v>10.130000114440918</v>
      </c>
      <c r="U28" s="207">
        <v>9.520000457763672</v>
      </c>
      <c r="V28" s="207">
        <v>9.069999694824219</v>
      </c>
      <c r="W28" s="207">
        <v>8.970000267028809</v>
      </c>
      <c r="X28" s="207">
        <v>8.979999542236328</v>
      </c>
      <c r="Y28" s="207">
        <v>8.680000305175781</v>
      </c>
      <c r="Z28" s="214">
        <f t="shared" si="0"/>
        <v>10.513333280881247</v>
      </c>
      <c r="AA28" s="151">
        <v>12.449999809265137</v>
      </c>
      <c r="AB28" s="152" t="s">
        <v>204</v>
      </c>
      <c r="AC28" s="2">
        <v>26</v>
      </c>
      <c r="AD28" s="151">
        <v>8.470000267028809</v>
      </c>
      <c r="AE28" s="253" t="s">
        <v>205</v>
      </c>
      <c r="AF28" s="1"/>
    </row>
    <row r="29" spans="1:32" ht="11.25" customHeight="1">
      <c r="A29" s="215">
        <v>27</v>
      </c>
      <c r="B29" s="207">
        <v>8.100000381469727</v>
      </c>
      <c r="C29" s="207">
        <v>7.619999885559082</v>
      </c>
      <c r="D29" s="207">
        <v>7.46999979019165</v>
      </c>
      <c r="E29" s="207">
        <v>7.170000076293945</v>
      </c>
      <c r="F29" s="207">
        <v>6.703000068664551</v>
      </c>
      <c r="G29" s="207">
        <v>8.949999809265137</v>
      </c>
      <c r="H29" s="207">
        <v>9.65999984741211</v>
      </c>
      <c r="I29" s="207">
        <v>10.579999923706055</v>
      </c>
      <c r="J29" s="207">
        <v>11.930000305175781</v>
      </c>
      <c r="K29" s="207">
        <v>12.9399995803833</v>
      </c>
      <c r="L29" s="207">
        <v>13.1899995803833</v>
      </c>
      <c r="M29" s="207">
        <v>13.869999885559082</v>
      </c>
      <c r="N29" s="207">
        <v>12.630000114440918</v>
      </c>
      <c r="O29" s="207">
        <v>12.510000228881836</v>
      </c>
      <c r="P29" s="207">
        <v>11.859999656677246</v>
      </c>
      <c r="Q29" s="207">
        <v>11.369999885559082</v>
      </c>
      <c r="R29" s="207">
        <v>10.720000267028809</v>
      </c>
      <c r="S29" s="207">
        <v>10.239999771118164</v>
      </c>
      <c r="T29" s="207">
        <v>9.979999542236328</v>
      </c>
      <c r="U29" s="207">
        <v>9.300000190734863</v>
      </c>
      <c r="V29" s="207">
        <v>9.109999656677246</v>
      </c>
      <c r="W29" s="207">
        <v>8.930000305175781</v>
      </c>
      <c r="X29" s="207">
        <v>8.579999923706055</v>
      </c>
      <c r="Y29" s="207">
        <v>7.300000190734863</v>
      </c>
      <c r="Z29" s="214">
        <f t="shared" si="0"/>
        <v>10.029708286126455</v>
      </c>
      <c r="AA29" s="151">
        <v>14.079999923706055</v>
      </c>
      <c r="AB29" s="152" t="s">
        <v>206</v>
      </c>
      <c r="AC29" s="2">
        <v>27</v>
      </c>
      <c r="AD29" s="151">
        <v>6.38700008392334</v>
      </c>
      <c r="AE29" s="253" t="s">
        <v>207</v>
      </c>
      <c r="AF29" s="1"/>
    </row>
    <row r="30" spans="1:32" ht="11.25" customHeight="1">
      <c r="A30" s="215">
        <v>28</v>
      </c>
      <c r="B30" s="207">
        <v>6.486999988555908</v>
      </c>
      <c r="C30" s="207">
        <v>5.558000087738037</v>
      </c>
      <c r="D30" s="207">
        <v>7.300000190734863</v>
      </c>
      <c r="E30" s="207">
        <v>5.801000118255615</v>
      </c>
      <c r="F30" s="207">
        <v>4.428999900817871</v>
      </c>
      <c r="G30" s="207">
        <v>8.529999732971191</v>
      </c>
      <c r="H30" s="207">
        <v>10.199999809265137</v>
      </c>
      <c r="I30" s="207">
        <v>11.59000015258789</v>
      </c>
      <c r="J30" s="207">
        <v>12.0600004196167</v>
      </c>
      <c r="K30" s="207">
        <v>13.359999656677246</v>
      </c>
      <c r="L30" s="207">
        <v>13.5</v>
      </c>
      <c r="M30" s="207">
        <v>13.630000114440918</v>
      </c>
      <c r="N30" s="207">
        <v>13.100000381469727</v>
      </c>
      <c r="O30" s="207">
        <v>13.970000267028809</v>
      </c>
      <c r="P30" s="207">
        <v>13.109999656677246</v>
      </c>
      <c r="Q30" s="207">
        <v>12.649999618530273</v>
      </c>
      <c r="R30" s="207">
        <v>11.9399995803833</v>
      </c>
      <c r="S30" s="207">
        <v>11.4399995803833</v>
      </c>
      <c r="T30" s="207">
        <v>10.84000015258789</v>
      </c>
      <c r="U30" s="207">
        <v>9.859999656677246</v>
      </c>
      <c r="V30" s="207">
        <v>9.680000305175781</v>
      </c>
      <c r="W30" s="207">
        <v>8.529999732971191</v>
      </c>
      <c r="X30" s="207">
        <v>7.019999980926514</v>
      </c>
      <c r="Y30" s="207">
        <v>5.756999969482422</v>
      </c>
      <c r="Z30" s="214">
        <f t="shared" si="0"/>
        <v>10.014249960581461</v>
      </c>
      <c r="AA30" s="151">
        <v>14.260000228881836</v>
      </c>
      <c r="AB30" s="152" t="s">
        <v>208</v>
      </c>
      <c r="AC30" s="2">
        <v>28</v>
      </c>
      <c r="AD30" s="151">
        <v>4.313000202178955</v>
      </c>
      <c r="AE30" s="253" t="s">
        <v>209</v>
      </c>
      <c r="AF30" s="1"/>
    </row>
    <row r="31" spans="1:32" ht="11.25" customHeight="1">
      <c r="A31" s="215">
        <v>29</v>
      </c>
      <c r="B31" s="207">
        <v>5.250999927520752</v>
      </c>
      <c r="C31" s="207">
        <v>4.881999969482422</v>
      </c>
      <c r="D31" s="207">
        <v>4.440000057220459</v>
      </c>
      <c r="E31" s="207">
        <v>4.1020002365112305</v>
      </c>
      <c r="F31" s="207">
        <v>4.039000034332275</v>
      </c>
      <c r="G31" s="207">
        <v>5.019999980926514</v>
      </c>
      <c r="H31" s="207">
        <v>8.0600004196167</v>
      </c>
      <c r="I31" s="207">
        <v>12.520000457763672</v>
      </c>
      <c r="J31" s="207">
        <v>16.06999969482422</v>
      </c>
      <c r="K31" s="207">
        <v>18.170000076293945</v>
      </c>
      <c r="L31" s="207">
        <v>19.139999389648438</v>
      </c>
      <c r="M31" s="207">
        <v>18.170000076293945</v>
      </c>
      <c r="N31" s="207">
        <v>17.68000030517578</v>
      </c>
      <c r="O31" s="207">
        <v>17.899999618530273</v>
      </c>
      <c r="P31" s="207">
        <v>17.989999771118164</v>
      </c>
      <c r="Q31" s="207">
        <v>15.630000114440918</v>
      </c>
      <c r="R31" s="207">
        <v>14.520000457763672</v>
      </c>
      <c r="S31" s="207">
        <v>13.539999961853027</v>
      </c>
      <c r="T31" s="207">
        <v>13</v>
      </c>
      <c r="U31" s="207">
        <v>12.670000076293945</v>
      </c>
      <c r="V31" s="207">
        <v>13.3100004196167</v>
      </c>
      <c r="W31" s="207">
        <v>13.210000038146973</v>
      </c>
      <c r="X31" s="207">
        <v>13.210000038146973</v>
      </c>
      <c r="Y31" s="207">
        <v>11.739999771118164</v>
      </c>
      <c r="Z31" s="214">
        <f t="shared" si="0"/>
        <v>12.261000037193298</v>
      </c>
      <c r="AA31" s="151">
        <v>21</v>
      </c>
      <c r="AB31" s="152" t="s">
        <v>210</v>
      </c>
      <c r="AC31" s="2">
        <v>29</v>
      </c>
      <c r="AD31" s="151">
        <v>3.9119999408721924</v>
      </c>
      <c r="AE31" s="253" t="s">
        <v>211</v>
      </c>
      <c r="AF31" s="1"/>
    </row>
    <row r="32" spans="1:32" ht="11.25" customHeight="1">
      <c r="A32" s="215">
        <v>30</v>
      </c>
      <c r="B32" s="207">
        <v>11.460000038146973</v>
      </c>
      <c r="C32" s="207">
        <v>11.710000038146973</v>
      </c>
      <c r="D32" s="207">
        <v>11.869999885559082</v>
      </c>
      <c r="E32" s="207">
        <v>12.949999809265137</v>
      </c>
      <c r="F32" s="207">
        <v>13.279999732971191</v>
      </c>
      <c r="G32" s="207">
        <v>13.880000114440918</v>
      </c>
      <c r="H32" s="207">
        <v>14.760000228881836</v>
      </c>
      <c r="I32" s="207">
        <v>15.130000114440918</v>
      </c>
      <c r="J32" s="207">
        <v>16.40999984741211</v>
      </c>
      <c r="K32" s="207">
        <v>16.899999618530273</v>
      </c>
      <c r="L32" s="207">
        <v>17.760000228881836</v>
      </c>
      <c r="M32" s="207">
        <v>17.860000610351562</v>
      </c>
      <c r="N32" s="207">
        <v>17.850000381469727</v>
      </c>
      <c r="O32" s="207">
        <v>17.290000915527344</v>
      </c>
      <c r="P32" s="207">
        <v>16.860000610351562</v>
      </c>
      <c r="Q32" s="207">
        <v>16.81999969482422</v>
      </c>
      <c r="R32" s="207">
        <v>16.43000030517578</v>
      </c>
      <c r="S32" s="207">
        <v>16.270000457763672</v>
      </c>
      <c r="T32" s="207">
        <v>16.040000915527344</v>
      </c>
      <c r="U32" s="207">
        <v>15.949999809265137</v>
      </c>
      <c r="V32" s="207">
        <v>15.8100004196167</v>
      </c>
      <c r="W32" s="207">
        <v>15.710000038146973</v>
      </c>
      <c r="X32" s="207">
        <v>15.539999961853027</v>
      </c>
      <c r="Y32" s="207">
        <v>15.430000305175781</v>
      </c>
      <c r="Z32" s="214">
        <f t="shared" si="0"/>
        <v>15.415416836738586</v>
      </c>
      <c r="AA32" s="151">
        <v>18.100000381469727</v>
      </c>
      <c r="AB32" s="152" t="s">
        <v>212</v>
      </c>
      <c r="AC32" s="2">
        <v>30</v>
      </c>
      <c r="AD32" s="151">
        <v>11.109999656677246</v>
      </c>
      <c r="AE32" s="253" t="s">
        <v>213</v>
      </c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152"/>
      <c r="AC33" s="2"/>
      <c r="AD33" s="151"/>
      <c r="AE33" s="253"/>
      <c r="AF33" s="1"/>
    </row>
    <row r="34" spans="1:32" ht="15" customHeight="1">
      <c r="A34" s="216" t="s">
        <v>67</v>
      </c>
      <c r="B34" s="217">
        <f aca="true" t="shared" si="1" ref="B34:Q34">AVERAGE(B3:B33)</f>
        <v>11.011933326721191</v>
      </c>
      <c r="C34" s="217">
        <f t="shared" si="1"/>
        <v>10.918633397420248</v>
      </c>
      <c r="D34" s="217">
        <f t="shared" si="1"/>
        <v>10.779366652170816</v>
      </c>
      <c r="E34" s="217">
        <f t="shared" si="1"/>
        <v>10.43076663017273</v>
      </c>
      <c r="F34" s="217">
        <f t="shared" si="1"/>
        <v>10.022699928283691</v>
      </c>
      <c r="G34" s="217">
        <f t="shared" si="1"/>
        <v>10.590166680018108</v>
      </c>
      <c r="H34" s="217">
        <f t="shared" si="1"/>
        <v>11.654733324050904</v>
      </c>
      <c r="I34" s="217">
        <f t="shared" si="1"/>
        <v>12.931999921798706</v>
      </c>
      <c r="J34" s="217">
        <f t="shared" si="1"/>
        <v>14.41066665649414</v>
      </c>
      <c r="K34" s="217">
        <f t="shared" si="1"/>
        <v>15.307000001271566</v>
      </c>
      <c r="L34" s="217">
        <f t="shared" si="1"/>
        <v>16.055333360036215</v>
      </c>
      <c r="M34" s="217">
        <f t="shared" si="1"/>
        <v>16.151333459218343</v>
      </c>
      <c r="N34" s="217">
        <f t="shared" si="1"/>
        <v>15.609333356221518</v>
      </c>
      <c r="O34" s="217">
        <f t="shared" si="1"/>
        <v>15.359666633605958</v>
      </c>
      <c r="P34" s="217">
        <f t="shared" si="1"/>
        <v>15.072666772206624</v>
      </c>
      <c r="Q34" s="217">
        <f t="shared" si="1"/>
        <v>14.716000016530355</v>
      </c>
      <c r="R34" s="217">
        <f>AVERAGE(R3:R33)</f>
        <v>14.395000044504801</v>
      </c>
      <c r="S34" s="217">
        <f aca="true" t="shared" si="2" ref="S34:Y34">AVERAGE(S3:S33)</f>
        <v>13.823666667938232</v>
      </c>
      <c r="T34" s="217">
        <f t="shared" si="2"/>
        <v>13.486666695276897</v>
      </c>
      <c r="U34" s="217">
        <f t="shared" si="2"/>
        <v>12.994666624069215</v>
      </c>
      <c r="V34" s="217">
        <f t="shared" si="2"/>
        <v>12.739000002543131</v>
      </c>
      <c r="W34" s="217">
        <f t="shared" si="2"/>
        <v>12.214666636784871</v>
      </c>
      <c r="X34" s="217">
        <f t="shared" si="2"/>
        <v>11.887666622797648</v>
      </c>
      <c r="Y34" s="217">
        <f t="shared" si="2"/>
        <v>11.539566723505656</v>
      </c>
      <c r="Z34" s="217">
        <f>AVERAGE(B3:Y33)</f>
        <v>13.087633338901732</v>
      </c>
      <c r="AA34" s="218">
        <f>(AVERAGE(最高))</f>
        <v>17.516666603088378</v>
      </c>
      <c r="AB34" s="219"/>
      <c r="AC34" s="220"/>
      <c r="AD34" s="218">
        <f>(AVERAGE(最低))</f>
        <v>8.677100110054017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68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69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70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71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72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73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74</v>
      </c>
      <c r="B42" s="201"/>
      <c r="C42" s="201"/>
      <c r="D42" s="154">
        <f>COUNTIF(最高,"&gt;=25")</f>
        <v>3</v>
      </c>
      <c r="E42" s="197"/>
      <c r="F42" s="197"/>
      <c r="G42" s="197"/>
      <c r="H42" s="197"/>
      <c r="I42" s="197"/>
    </row>
    <row r="43" spans="1:9" ht="11.25" customHeight="1">
      <c r="A43" s="202" t="s">
        <v>75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76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77</v>
      </c>
      <c r="B45" s="204"/>
      <c r="C45" s="204" t="s">
        <v>4</v>
      </c>
      <c r="D45" s="206" t="s">
        <v>7</v>
      </c>
      <c r="E45" s="197"/>
      <c r="F45" s="205" t="s">
        <v>78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26.219999313354492</v>
      </c>
      <c r="C46" s="3">
        <v>16</v>
      </c>
      <c r="D46" s="159" t="s">
        <v>190</v>
      </c>
      <c r="E46" s="197"/>
      <c r="F46" s="156"/>
      <c r="G46" s="157">
        <f>MIN(最低)</f>
        <v>3.3610000610351562</v>
      </c>
      <c r="H46" s="3">
        <v>13</v>
      </c>
      <c r="I46" s="255" t="s">
        <v>124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255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94"/>
      <c r="I48" s="195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2002</v>
      </c>
      <c r="AA1" s="1" t="s">
        <v>2</v>
      </c>
      <c r="AB1" s="226">
        <v>5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15.470000267028809</v>
      </c>
      <c r="C3" s="207">
        <v>15.300000190734863</v>
      </c>
      <c r="D3" s="207">
        <v>15.130000114440918</v>
      </c>
      <c r="E3" s="207">
        <v>15.069999694824219</v>
      </c>
      <c r="F3" s="207">
        <v>15.069999694824219</v>
      </c>
      <c r="G3" s="207">
        <v>15.180000305175781</v>
      </c>
      <c r="H3" s="207">
        <v>15.880000114440918</v>
      </c>
      <c r="I3" s="207">
        <v>16.520000457763672</v>
      </c>
      <c r="J3" s="207">
        <v>17.690000534057617</v>
      </c>
      <c r="K3" s="207">
        <v>17.030000686645508</v>
      </c>
      <c r="L3" s="207">
        <v>17.209999084472656</v>
      </c>
      <c r="M3" s="207">
        <v>16.100000381469727</v>
      </c>
      <c r="N3" s="207">
        <v>16.420000076293945</v>
      </c>
      <c r="O3" s="207">
        <v>15.319999694824219</v>
      </c>
      <c r="P3" s="207">
        <v>15.3100004196167</v>
      </c>
      <c r="Q3" s="207">
        <v>15.220000267028809</v>
      </c>
      <c r="R3" s="207">
        <v>14.729999542236328</v>
      </c>
      <c r="S3" s="207">
        <v>14.369999885559082</v>
      </c>
      <c r="T3" s="207">
        <v>13.90999984741211</v>
      </c>
      <c r="U3" s="207">
        <v>13.260000228881836</v>
      </c>
      <c r="V3" s="207">
        <v>13.600000381469727</v>
      </c>
      <c r="W3" s="207">
        <v>13.010000228881836</v>
      </c>
      <c r="X3" s="207">
        <v>11.529999732971191</v>
      </c>
      <c r="Y3" s="207">
        <v>11.960000038146973</v>
      </c>
      <c r="Z3" s="214">
        <f aca="true" t="shared" si="0" ref="Z3:Z33">AVERAGE(B3:Y3)</f>
        <v>15.012083411216736</v>
      </c>
      <c r="AA3" s="151">
        <v>17.979999542236328</v>
      </c>
      <c r="AB3" s="152" t="s">
        <v>202</v>
      </c>
      <c r="AC3" s="2">
        <v>1</v>
      </c>
      <c r="AD3" s="151">
        <v>11.479999542236328</v>
      </c>
      <c r="AE3" s="253" t="s">
        <v>214</v>
      </c>
      <c r="AF3" s="1"/>
    </row>
    <row r="4" spans="1:32" ht="11.25" customHeight="1">
      <c r="A4" s="215">
        <v>2</v>
      </c>
      <c r="B4" s="207">
        <v>10.640000343322754</v>
      </c>
      <c r="C4" s="207">
        <v>9.699999809265137</v>
      </c>
      <c r="D4" s="207">
        <v>11.1899995803833</v>
      </c>
      <c r="E4" s="207">
        <v>10.739999771118164</v>
      </c>
      <c r="F4" s="207">
        <v>10.859999656677246</v>
      </c>
      <c r="G4" s="207">
        <v>11.670000076293945</v>
      </c>
      <c r="H4" s="207">
        <v>13.039999961853027</v>
      </c>
      <c r="I4" s="207">
        <v>14.649999618530273</v>
      </c>
      <c r="J4" s="207">
        <v>15.550000190734863</v>
      </c>
      <c r="K4" s="207">
        <v>16.65999984741211</v>
      </c>
      <c r="L4" s="207">
        <v>16.649999618530273</v>
      </c>
      <c r="M4" s="207">
        <v>16.6299991607666</v>
      </c>
      <c r="N4" s="207">
        <v>16.299999237060547</v>
      </c>
      <c r="O4" s="207">
        <v>16.31999969482422</v>
      </c>
      <c r="P4" s="207">
        <v>16.290000915527344</v>
      </c>
      <c r="Q4" s="207">
        <v>15.869999885559082</v>
      </c>
      <c r="R4" s="207">
        <v>16.1299991607666</v>
      </c>
      <c r="S4" s="208">
        <v>15.460000038146973</v>
      </c>
      <c r="T4" s="207">
        <v>15.210000038146973</v>
      </c>
      <c r="U4" s="207">
        <v>13.680000305175781</v>
      </c>
      <c r="V4" s="207">
        <v>13.449999809265137</v>
      </c>
      <c r="W4" s="207">
        <v>13.010000228881836</v>
      </c>
      <c r="X4" s="207">
        <v>11.109999656677246</v>
      </c>
      <c r="Y4" s="207">
        <v>10.069999694824219</v>
      </c>
      <c r="Z4" s="214">
        <f t="shared" si="0"/>
        <v>13.786666512489319</v>
      </c>
      <c r="AA4" s="151">
        <v>18.06999969482422</v>
      </c>
      <c r="AB4" s="152" t="s">
        <v>113</v>
      </c>
      <c r="AC4" s="2">
        <v>2</v>
      </c>
      <c r="AD4" s="151">
        <v>9.319999694824219</v>
      </c>
      <c r="AE4" s="253" t="s">
        <v>215</v>
      </c>
      <c r="AF4" s="1"/>
    </row>
    <row r="5" spans="1:32" ht="11.25" customHeight="1">
      <c r="A5" s="215">
        <v>3</v>
      </c>
      <c r="B5" s="207">
        <v>11.229999542236328</v>
      </c>
      <c r="C5" s="207">
        <v>10.319999694824219</v>
      </c>
      <c r="D5" s="207">
        <v>9.680000305175781</v>
      </c>
      <c r="E5" s="207">
        <v>8.989999771118164</v>
      </c>
      <c r="F5" s="207">
        <v>8.6899995803833</v>
      </c>
      <c r="G5" s="207">
        <v>10.119999885559082</v>
      </c>
      <c r="H5" s="207">
        <v>13.300000190734863</v>
      </c>
      <c r="I5" s="207">
        <v>16.34000015258789</v>
      </c>
      <c r="J5" s="207">
        <v>19.239999771118164</v>
      </c>
      <c r="K5" s="207">
        <v>21.770000457763672</v>
      </c>
      <c r="L5" s="207">
        <v>19.920000076293945</v>
      </c>
      <c r="M5" s="207">
        <v>20.229999542236328</v>
      </c>
      <c r="N5" s="207">
        <v>19.899999618530273</v>
      </c>
      <c r="O5" s="207">
        <v>19.040000915527344</v>
      </c>
      <c r="P5" s="207">
        <v>18.690000534057617</v>
      </c>
      <c r="Q5" s="207">
        <v>18.729999542236328</v>
      </c>
      <c r="R5" s="207">
        <v>18.540000915527344</v>
      </c>
      <c r="S5" s="207">
        <v>18.40999984741211</v>
      </c>
      <c r="T5" s="207">
        <v>17.950000762939453</v>
      </c>
      <c r="U5" s="207">
        <v>17.34000015258789</v>
      </c>
      <c r="V5" s="207">
        <v>16.700000762939453</v>
      </c>
      <c r="W5" s="207">
        <v>16.3700008392334</v>
      </c>
      <c r="X5" s="207">
        <v>15.770000457763672</v>
      </c>
      <c r="Y5" s="207">
        <v>15.699999809265137</v>
      </c>
      <c r="Z5" s="214">
        <f t="shared" si="0"/>
        <v>15.957083463668823</v>
      </c>
      <c r="AA5" s="151">
        <v>22.239999771118164</v>
      </c>
      <c r="AB5" s="152" t="s">
        <v>216</v>
      </c>
      <c r="AC5" s="2">
        <v>3</v>
      </c>
      <c r="AD5" s="151">
        <v>8.5600004196167</v>
      </c>
      <c r="AE5" s="253" t="s">
        <v>217</v>
      </c>
      <c r="AF5" s="1"/>
    </row>
    <row r="6" spans="1:32" ht="11.25" customHeight="1">
      <c r="A6" s="215">
        <v>4</v>
      </c>
      <c r="B6" s="207">
        <v>15.140000343322754</v>
      </c>
      <c r="C6" s="207">
        <v>14.90999984741211</v>
      </c>
      <c r="D6" s="207">
        <v>14.649999618530273</v>
      </c>
      <c r="E6" s="207">
        <v>14.949999809265137</v>
      </c>
      <c r="F6" s="207">
        <v>15.069999694824219</v>
      </c>
      <c r="G6" s="207">
        <v>15.399999618530273</v>
      </c>
      <c r="H6" s="207">
        <v>16.3700008392334</v>
      </c>
      <c r="I6" s="207">
        <v>17.829999923706055</v>
      </c>
      <c r="J6" s="207">
        <v>18.90999984741211</v>
      </c>
      <c r="K6" s="207">
        <v>20.079999923706055</v>
      </c>
      <c r="L6" s="207">
        <v>20.329999923706055</v>
      </c>
      <c r="M6" s="207">
        <v>21.209999084472656</v>
      </c>
      <c r="N6" s="207">
        <v>22.040000915527344</v>
      </c>
      <c r="O6" s="207">
        <v>22.540000915527344</v>
      </c>
      <c r="P6" s="207">
        <v>22.979999542236328</v>
      </c>
      <c r="Q6" s="207">
        <v>22.440000534057617</v>
      </c>
      <c r="R6" s="207">
        <v>21.68000030517578</v>
      </c>
      <c r="S6" s="207">
        <v>20.780000686645508</v>
      </c>
      <c r="T6" s="207">
        <v>20.170000076293945</v>
      </c>
      <c r="U6" s="207">
        <v>19.860000610351562</v>
      </c>
      <c r="V6" s="207">
        <v>19.309999465942383</v>
      </c>
      <c r="W6" s="207">
        <v>18.649999618530273</v>
      </c>
      <c r="X6" s="207">
        <v>18.469999313354492</v>
      </c>
      <c r="Y6" s="207">
        <v>18.420000076293945</v>
      </c>
      <c r="Z6" s="214">
        <f t="shared" si="0"/>
        <v>18.8412500222524</v>
      </c>
      <c r="AA6" s="151">
        <v>23.229999542236328</v>
      </c>
      <c r="AB6" s="152" t="s">
        <v>218</v>
      </c>
      <c r="AC6" s="2">
        <v>4</v>
      </c>
      <c r="AD6" s="151">
        <v>14.59000015258789</v>
      </c>
      <c r="AE6" s="253" t="s">
        <v>219</v>
      </c>
      <c r="AF6" s="1"/>
    </row>
    <row r="7" spans="1:32" ht="11.25" customHeight="1">
      <c r="A7" s="215">
        <v>5</v>
      </c>
      <c r="B7" s="207">
        <v>17.93000030517578</v>
      </c>
      <c r="C7" s="207">
        <v>17.780000686645508</v>
      </c>
      <c r="D7" s="207">
        <v>18.15999984741211</v>
      </c>
      <c r="E7" s="207">
        <v>18.190000534057617</v>
      </c>
      <c r="F7" s="207">
        <v>18.280000686645508</v>
      </c>
      <c r="G7" s="207">
        <v>18.770000457763672</v>
      </c>
      <c r="H7" s="207">
        <v>19.610000610351562</v>
      </c>
      <c r="I7" s="207">
        <v>21.3799991607666</v>
      </c>
      <c r="J7" s="207">
        <v>21.15999984741211</v>
      </c>
      <c r="K7" s="207">
        <v>19.56999969482422</v>
      </c>
      <c r="L7" s="207">
        <v>20.440000534057617</v>
      </c>
      <c r="M7" s="207">
        <v>20.260000228881836</v>
      </c>
      <c r="N7" s="207">
        <v>19.68000030517578</v>
      </c>
      <c r="O7" s="207">
        <v>19.690000534057617</v>
      </c>
      <c r="P7" s="207">
        <v>20.899999618530273</v>
      </c>
      <c r="Q7" s="207">
        <v>21.610000610351562</v>
      </c>
      <c r="R7" s="207">
        <v>21.899999618530273</v>
      </c>
      <c r="S7" s="207">
        <v>22.059999465942383</v>
      </c>
      <c r="T7" s="207">
        <v>20.610000610351562</v>
      </c>
      <c r="U7" s="207">
        <v>18.969999313354492</v>
      </c>
      <c r="V7" s="207">
        <v>18.56999969482422</v>
      </c>
      <c r="W7" s="207">
        <v>18.690000534057617</v>
      </c>
      <c r="X7" s="207">
        <v>18.579999923706055</v>
      </c>
      <c r="Y7" s="207">
        <v>17.639999389648438</v>
      </c>
      <c r="Z7" s="214">
        <f t="shared" si="0"/>
        <v>19.60125009218852</v>
      </c>
      <c r="AA7" s="151">
        <v>22.549999237060547</v>
      </c>
      <c r="AB7" s="152" t="s">
        <v>220</v>
      </c>
      <c r="AC7" s="2">
        <v>5</v>
      </c>
      <c r="AD7" s="151">
        <v>17.579999923706055</v>
      </c>
      <c r="AE7" s="253" t="s">
        <v>35</v>
      </c>
      <c r="AF7" s="1"/>
    </row>
    <row r="8" spans="1:32" ht="11.25" customHeight="1">
      <c r="A8" s="215">
        <v>6</v>
      </c>
      <c r="B8" s="207">
        <v>16.559999465942383</v>
      </c>
      <c r="C8" s="207">
        <v>15.710000038146973</v>
      </c>
      <c r="D8" s="207">
        <v>15.09000015258789</v>
      </c>
      <c r="E8" s="207">
        <v>13.5600004196167</v>
      </c>
      <c r="F8" s="207">
        <v>13.779999732971191</v>
      </c>
      <c r="G8" s="207">
        <v>12.989999771118164</v>
      </c>
      <c r="H8" s="207">
        <v>13.359999656677246</v>
      </c>
      <c r="I8" s="207">
        <v>14.619999885559082</v>
      </c>
      <c r="J8" s="207">
        <v>16.43000030517578</v>
      </c>
      <c r="K8" s="207">
        <v>17.149999618530273</v>
      </c>
      <c r="L8" s="207">
        <v>17.5</v>
      </c>
      <c r="M8" s="207">
        <v>17.049999237060547</v>
      </c>
      <c r="N8" s="207">
        <v>16.18000030517578</v>
      </c>
      <c r="O8" s="207">
        <v>15.819999694824219</v>
      </c>
      <c r="P8" s="207">
        <v>15.9399995803833</v>
      </c>
      <c r="Q8" s="207">
        <v>15.359999656677246</v>
      </c>
      <c r="R8" s="207">
        <v>14.890000343322754</v>
      </c>
      <c r="S8" s="207">
        <v>14.380000114440918</v>
      </c>
      <c r="T8" s="207">
        <v>14.149999618530273</v>
      </c>
      <c r="U8" s="207">
        <v>13.75</v>
      </c>
      <c r="V8" s="207">
        <v>14.100000381469727</v>
      </c>
      <c r="W8" s="207">
        <v>12.670000076293945</v>
      </c>
      <c r="X8" s="207">
        <v>12.630000114440918</v>
      </c>
      <c r="Y8" s="207">
        <v>13</v>
      </c>
      <c r="Z8" s="214">
        <f t="shared" si="0"/>
        <v>14.861249923706055</v>
      </c>
      <c r="AA8" s="151">
        <v>17.90999984741211</v>
      </c>
      <c r="AB8" s="152" t="s">
        <v>221</v>
      </c>
      <c r="AC8" s="2">
        <v>6</v>
      </c>
      <c r="AD8" s="151">
        <v>12.180000305175781</v>
      </c>
      <c r="AE8" s="253" t="s">
        <v>222</v>
      </c>
      <c r="AF8" s="1"/>
    </row>
    <row r="9" spans="1:32" ht="11.25" customHeight="1">
      <c r="A9" s="215">
        <v>7</v>
      </c>
      <c r="B9" s="207">
        <v>12.25</v>
      </c>
      <c r="C9" s="207">
        <v>12.899999618530273</v>
      </c>
      <c r="D9" s="207">
        <v>13.149999618530273</v>
      </c>
      <c r="E9" s="207">
        <v>13.40999984741211</v>
      </c>
      <c r="F9" s="207">
        <v>13.550000190734863</v>
      </c>
      <c r="G9" s="207">
        <v>14.109999656677246</v>
      </c>
      <c r="H9" s="207">
        <v>14.510000228881836</v>
      </c>
      <c r="I9" s="207">
        <v>15.1899995803833</v>
      </c>
      <c r="J9" s="207">
        <v>15.600000381469727</v>
      </c>
      <c r="K9" s="207">
        <v>15.869999885559082</v>
      </c>
      <c r="L9" s="207">
        <v>16.270000457763672</v>
      </c>
      <c r="M9" s="207">
        <v>15.890000343322754</v>
      </c>
      <c r="N9" s="207">
        <v>14.960000038146973</v>
      </c>
      <c r="O9" s="207">
        <v>14.399999618530273</v>
      </c>
      <c r="P9" s="207">
        <v>14.130000114440918</v>
      </c>
      <c r="Q9" s="207">
        <v>14.329999923706055</v>
      </c>
      <c r="R9" s="207">
        <v>14.130000114440918</v>
      </c>
      <c r="S9" s="207">
        <v>14.15999984741211</v>
      </c>
      <c r="T9" s="207">
        <v>14.3100004196167</v>
      </c>
      <c r="U9" s="207">
        <v>15.010000228881836</v>
      </c>
      <c r="V9" s="207">
        <v>15.100000381469727</v>
      </c>
      <c r="W9" s="207">
        <v>15.069999694824219</v>
      </c>
      <c r="X9" s="207">
        <v>14.9399995803833</v>
      </c>
      <c r="Y9" s="207">
        <v>14.8100004196167</v>
      </c>
      <c r="Z9" s="214">
        <f t="shared" si="0"/>
        <v>14.502083341280619</v>
      </c>
      <c r="AA9" s="151">
        <v>17.09000015258789</v>
      </c>
      <c r="AB9" s="152" t="s">
        <v>223</v>
      </c>
      <c r="AC9" s="2">
        <v>7</v>
      </c>
      <c r="AD9" s="151">
        <v>11.6899995803833</v>
      </c>
      <c r="AE9" s="253" t="s">
        <v>224</v>
      </c>
      <c r="AF9" s="1"/>
    </row>
    <row r="10" spans="1:32" ht="11.25" customHeight="1">
      <c r="A10" s="215">
        <v>8</v>
      </c>
      <c r="B10" s="207">
        <v>14.579999923706055</v>
      </c>
      <c r="C10" s="207">
        <v>14.489999771118164</v>
      </c>
      <c r="D10" s="207">
        <v>14.260000228881836</v>
      </c>
      <c r="E10" s="207">
        <v>13.760000228881836</v>
      </c>
      <c r="F10" s="207">
        <v>13.569999694824219</v>
      </c>
      <c r="G10" s="207">
        <v>13.539999961853027</v>
      </c>
      <c r="H10" s="207">
        <v>13.649999618530273</v>
      </c>
      <c r="I10" s="207">
        <v>13.899999618530273</v>
      </c>
      <c r="J10" s="207">
        <v>14.229999542236328</v>
      </c>
      <c r="K10" s="207">
        <v>13.869999885559082</v>
      </c>
      <c r="L10" s="207">
        <v>13.710000038146973</v>
      </c>
      <c r="M10" s="207">
        <v>13.670000076293945</v>
      </c>
      <c r="N10" s="207">
        <v>13.609999656677246</v>
      </c>
      <c r="O10" s="207">
        <v>13.59000015258789</v>
      </c>
      <c r="P10" s="207">
        <v>13.550000190734863</v>
      </c>
      <c r="Q10" s="207">
        <v>13.520000457763672</v>
      </c>
      <c r="R10" s="207">
        <v>13.34000015258789</v>
      </c>
      <c r="S10" s="207">
        <v>13.170000076293945</v>
      </c>
      <c r="T10" s="207">
        <v>12.930000305175781</v>
      </c>
      <c r="U10" s="207">
        <v>12.75</v>
      </c>
      <c r="V10" s="207">
        <v>12.720000267028809</v>
      </c>
      <c r="W10" s="207">
        <v>12.569999694824219</v>
      </c>
      <c r="X10" s="207">
        <v>12.399999618530273</v>
      </c>
      <c r="Y10" s="207">
        <v>12.25</v>
      </c>
      <c r="Z10" s="214">
        <f t="shared" si="0"/>
        <v>13.484583298365274</v>
      </c>
      <c r="AA10" s="151">
        <v>14.890000343322754</v>
      </c>
      <c r="AB10" s="152" t="s">
        <v>225</v>
      </c>
      <c r="AC10" s="2">
        <v>8</v>
      </c>
      <c r="AD10" s="151">
        <v>12.25</v>
      </c>
      <c r="AE10" s="253" t="s">
        <v>226</v>
      </c>
      <c r="AF10" s="1"/>
    </row>
    <row r="11" spans="1:32" ht="11.25" customHeight="1">
      <c r="A11" s="215">
        <v>9</v>
      </c>
      <c r="B11" s="207">
        <v>12.380000114440918</v>
      </c>
      <c r="C11" s="207">
        <v>12.770000457763672</v>
      </c>
      <c r="D11" s="207">
        <v>12.8100004196167</v>
      </c>
      <c r="E11" s="207">
        <v>12.930000305175781</v>
      </c>
      <c r="F11" s="207">
        <v>13.020000457763672</v>
      </c>
      <c r="G11" s="207">
        <v>13.1899995803833</v>
      </c>
      <c r="H11" s="207">
        <v>13.289999961853027</v>
      </c>
      <c r="I11" s="207">
        <v>13.819999694824219</v>
      </c>
      <c r="J11" s="207">
        <v>13.979999542236328</v>
      </c>
      <c r="K11" s="207">
        <v>14.15999984741211</v>
      </c>
      <c r="L11" s="207">
        <v>13.720000267028809</v>
      </c>
      <c r="M11" s="207">
        <v>13.529999732971191</v>
      </c>
      <c r="N11" s="207">
        <v>12.850000381469727</v>
      </c>
      <c r="O11" s="207">
        <v>12.640000343322754</v>
      </c>
      <c r="P11" s="207">
        <v>12.850000381469727</v>
      </c>
      <c r="Q11" s="207">
        <v>12.399999618530273</v>
      </c>
      <c r="R11" s="207">
        <v>12.460000038146973</v>
      </c>
      <c r="S11" s="207">
        <v>12.119999885559082</v>
      </c>
      <c r="T11" s="207">
        <v>12.0600004196167</v>
      </c>
      <c r="U11" s="207">
        <v>11.859999656677246</v>
      </c>
      <c r="V11" s="207">
        <v>11.720000267028809</v>
      </c>
      <c r="W11" s="207">
        <v>11.5600004196167</v>
      </c>
      <c r="X11" s="207">
        <v>11.289999961853027</v>
      </c>
      <c r="Y11" s="207">
        <v>11.380000114440918</v>
      </c>
      <c r="Z11" s="214">
        <f t="shared" si="0"/>
        <v>12.699583411216736</v>
      </c>
      <c r="AA11" s="151">
        <v>14.479999542236328</v>
      </c>
      <c r="AB11" s="152" t="s">
        <v>227</v>
      </c>
      <c r="AC11" s="2">
        <v>9</v>
      </c>
      <c r="AD11" s="151">
        <v>11.270000457763672</v>
      </c>
      <c r="AE11" s="253" t="s">
        <v>228</v>
      </c>
      <c r="AF11" s="1"/>
    </row>
    <row r="12" spans="1:32" ht="11.25" customHeight="1">
      <c r="A12" s="223">
        <v>10</v>
      </c>
      <c r="B12" s="209">
        <v>11.239999771118164</v>
      </c>
      <c r="C12" s="209">
        <v>11.130000114440918</v>
      </c>
      <c r="D12" s="209">
        <v>11.069999694824219</v>
      </c>
      <c r="E12" s="209">
        <v>11.100000381469727</v>
      </c>
      <c r="F12" s="209">
        <v>11.119999885559082</v>
      </c>
      <c r="G12" s="209">
        <v>11.359999656677246</v>
      </c>
      <c r="H12" s="209">
        <v>11.930000305175781</v>
      </c>
      <c r="I12" s="209">
        <v>13.109999656677246</v>
      </c>
      <c r="J12" s="209">
        <v>13.529999732971191</v>
      </c>
      <c r="K12" s="209">
        <v>13.630000114440918</v>
      </c>
      <c r="L12" s="209">
        <v>13.829999923706055</v>
      </c>
      <c r="M12" s="209">
        <v>14.109999656677246</v>
      </c>
      <c r="N12" s="209">
        <v>13.329999923706055</v>
      </c>
      <c r="O12" s="209">
        <v>13.140000343322754</v>
      </c>
      <c r="P12" s="209">
        <v>12.600000381469727</v>
      </c>
      <c r="Q12" s="209">
        <v>12.5</v>
      </c>
      <c r="R12" s="209">
        <v>12.220000267028809</v>
      </c>
      <c r="S12" s="209">
        <v>12.180000305175781</v>
      </c>
      <c r="T12" s="209">
        <v>12.100000381469727</v>
      </c>
      <c r="U12" s="209">
        <v>12.079999923706055</v>
      </c>
      <c r="V12" s="209">
        <v>12.010000228881836</v>
      </c>
      <c r="W12" s="209">
        <v>12.050000190734863</v>
      </c>
      <c r="X12" s="209">
        <v>12.350000381469727</v>
      </c>
      <c r="Y12" s="209">
        <v>12.220000267028809</v>
      </c>
      <c r="Z12" s="224">
        <f t="shared" si="0"/>
        <v>12.330833395322164</v>
      </c>
      <c r="AA12" s="157">
        <v>14.300000190734863</v>
      </c>
      <c r="AB12" s="210" t="s">
        <v>80</v>
      </c>
      <c r="AC12" s="211">
        <v>10</v>
      </c>
      <c r="AD12" s="157">
        <v>11.029999732971191</v>
      </c>
      <c r="AE12" s="254" t="s">
        <v>229</v>
      </c>
      <c r="AF12" s="1"/>
    </row>
    <row r="13" spans="1:32" ht="11.25" customHeight="1">
      <c r="A13" s="215">
        <v>11</v>
      </c>
      <c r="B13" s="207">
        <v>12.130000114440918</v>
      </c>
      <c r="C13" s="207">
        <v>12.09000015258789</v>
      </c>
      <c r="D13" s="207">
        <v>11.829999923706055</v>
      </c>
      <c r="E13" s="207">
        <v>11.8100004196167</v>
      </c>
      <c r="F13" s="207">
        <v>11.449999809265137</v>
      </c>
      <c r="G13" s="207">
        <v>11.449999809265137</v>
      </c>
      <c r="H13" s="207">
        <v>10.989999771118164</v>
      </c>
      <c r="I13" s="207">
        <v>11.210000038146973</v>
      </c>
      <c r="J13" s="207">
        <v>11.920000076293945</v>
      </c>
      <c r="K13" s="207">
        <v>13.819999694824219</v>
      </c>
      <c r="L13" s="207">
        <v>14.59000015258789</v>
      </c>
      <c r="M13" s="207">
        <v>16.729999542236328</v>
      </c>
      <c r="N13" s="207">
        <v>16.989999771118164</v>
      </c>
      <c r="O13" s="207">
        <v>17.079999923706055</v>
      </c>
      <c r="P13" s="207">
        <v>16.90999984741211</v>
      </c>
      <c r="Q13" s="207">
        <v>15.59000015258789</v>
      </c>
      <c r="R13" s="207">
        <v>14.8100004196167</v>
      </c>
      <c r="S13" s="207">
        <v>13.859999656677246</v>
      </c>
      <c r="T13" s="207">
        <v>13.020000457763672</v>
      </c>
      <c r="U13" s="207">
        <v>12.770000457763672</v>
      </c>
      <c r="V13" s="207">
        <v>12.65999984741211</v>
      </c>
      <c r="W13" s="207">
        <v>12.710000038146973</v>
      </c>
      <c r="X13" s="207">
        <v>12.550000190734863</v>
      </c>
      <c r="Y13" s="207">
        <v>12.279999732971191</v>
      </c>
      <c r="Z13" s="214">
        <f t="shared" si="0"/>
        <v>13.385416666666666</v>
      </c>
      <c r="AA13" s="151">
        <v>17.6299991607666</v>
      </c>
      <c r="AB13" s="152" t="s">
        <v>230</v>
      </c>
      <c r="AC13" s="2">
        <v>11</v>
      </c>
      <c r="AD13" s="151">
        <v>10.779999732971191</v>
      </c>
      <c r="AE13" s="253" t="s">
        <v>231</v>
      </c>
      <c r="AF13" s="1"/>
    </row>
    <row r="14" spans="1:32" ht="11.25" customHeight="1">
      <c r="A14" s="215">
        <v>12</v>
      </c>
      <c r="B14" s="207">
        <v>12.3100004196167</v>
      </c>
      <c r="C14" s="207">
        <v>11.869999885559082</v>
      </c>
      <c r="D14" s="207">
        <v>11.899999618530273</v>
      </c>
      <c r="E14" s="207">
        <v>12.119999885559082</v>
      </c>
      <c r="F14" s="207">
        <v>11.90999984741211</v>
      </c>
      <c r="G14" s="207">
        <v>12.399999618530273</v>
      </c>
      <c r="H14" s="207">
        <v>12.859999656677246</v>
      </c>
      <c r="I14" s="207">
        <v>12.84000015258789</v>
      </c>
      <c r="J14" s="207">
        <v>13.15999984741211</v>
      </c>
      <c r="K14" s="207">
        <v>14.050000190734863</v>
      </c>
      <c r="L14" s="207">
        <v>13.6899995803833</v>
      </c>
      <c r="M14" s="207">
        <v>14.15999984741211</v>
      </c>
      <c r="N14" s="207">
        <v>13.390000343322754</v>
      </c>
      <c r="O14" s="207">
        <v>12.720000267028809</v>
      </c>
      <c r="P14" s="207">
        <v>12.789999961853027</v>
      </c>
      <c r="Q14" s="207">
        <v>12.960000038146973</v>
      </c>
      <c r="R14" s="207">
        <v>11.960000038146973</v>
      </c>
      <c r="S14" s="207">
        <v>11.529999732971191</v>
      </c>
      <c r="T14" s="207">
        <v>11.329999923706055</v>
      </c>
      <c r="U14" s="207">
        <v>11.460000038146973</v>
      </c>
      <c r="V14" s="207">
        <v>11.550000190734863</v>
      </c>
      <c r="W14" s="207">
        <v>11.029999732971191</v>
      </c>
      <c r="X14" s="207">
        <v>11.020000457763672</v>
      </c>
      <c r="Y14" s="207">
        <v>10.770000457763672</v>
      </c>
      <c r="Z14" s="214">
        <f t="shared" si="0"/>
        <v>12.324166655540466</v>
      </c>
      <c r="AA14" s="151">
        <v>14.720000267028809</v>
      </c>
      <c r="AB14" s="152" t="s">
        <v>232</v>
      </c>
      <c r="AC14" s="2">
        <v>12</v>
      </c>
      <c r="AD14" s="151">
        <v>10.699999809265137</v>
      </c>
      <c r="AE14" s="253" t="s">
        <v>233</v>
      </c>
      <c r="AF14" s="1"/>
    </row>
    <row r="15" spans="1:32" ht="11.25" customHeight="1">
      <c r="A15" s="215">
        <v>13</v>
      </c>
      <c r="B15" s="207">
        <v>10.5</v>
      </c>
      <c r="C15" s="207">
        <v>10.329999923706055</v>
      </c>
      <c r="D15" s="207">
        <v>10.270000457763672</v>
      </c>
      <c r="E15" s="207">
        <v>10.380000114440918</v>
      </c>
      <c r="F15" s="207">
        <v>10.359999656677246</v>
      </c>
      <c r="G15" s="207">
        <v>10.260000228881836</v>
      </c>
      <c r="H15" s="207">
        <v>10.510000228881836</v>
      </c>
      <c r="I15" s="207">
        <v>10.9399995803833</v>
      </c>
      <c r="J15" s="207">
        <v>11.119999885559082</v>
      </c>
      <c r="K15" s="207">
        <v>11.829999923706055</v>
      </c>
      <c r="L15" s="207">
        <v>12.869999885559082</v>
      </c>
      <c r="M15" s="207">
        <v>12.890000343322754</v>
      </c>
      <c r="N15" s="207">
        <v>13.220000267028809</v>
      </c>
      <c r="O15" s="207">
        <v>13.069999694824219</v>
      </c>
      <c r="P15" s="207">
        <v>13.199999809265137</v>
      </c>
      <c r="Q15" s="207">
        <v>13.100000381469727</v>
      </c>
      <c r="R15" s="207">
        <v>12.649999618530273</v>
      </c>
      <c r="S15" s="207">
        <v>12.899999618530273</v>
      </c>
      <c r="T15" s="207">
        <v>12.859999656677246</v>
      </c>
      <c r="U15" s="207">
        <v>13.100000381469727</v>
      </c>
      <c r="V15" s="207">
        <v>13.239999771118164</v>
      </c>
      <c r="W15" s="207">
        <v>13.079999923706055</v>
      </c>
      <c r="X15" s="207">
        <v>12.9399995803833</v>
      </c>
      <c r="Y15" s="207">
        <v>12.84000015258789</v>
      </c>
      <c r="Z15" s="214">
        <f t="shared" si="0"/>
        <v>12.019166628519693</v>
      </c>
      <c r="AA15" s="151">
        <v>13.829999923706055</v>
      </c>
      <c r="AB15" s="152" t="s">
        <v>234</v>
      </c>
      <c r="AC15" s="2">
        <v>13</v>
      </c>
      <c r="AD15" s="151">
        <v>10.130000114440918</v>
      </c>
      <c r="AE15" s="253" t="s">
        <v>235</v>
      </c>
      <c r="AF15" s="1"/>
    </row>
    <row r="16" spans="1:32" ht="11.25" customHeight="1">
      <c r="A16" s="215">
        <v>14</v>
      </c>
      <c r="B16" s="207">
        <v>12.949999809265137</v>
      </c>
      <c r="C16" s="207">
        <v>13.300000190734863</v>
      </c>
      <c r="D16" s="207">
        <v>13.010000228881836</v>
      </c>
      <c r="E16" s="207">
        <v>13.1899995803833</v>
      </c>
      <c r="F16" s="207">
        <v>14.199999809265137</v>
      </c>
      <c r="G16" s="207">
        <v>14.739999771118164</v>
      </c>
      <c r="H16" s="207">
        <v>15.90999984741211</v>
      </c>
      <c r="I16" s="207">
        <v>16.700000762939453</v>
      </c>
      <c r="J16" s="207">
        <v>17.25</v>
      </c>
      <c r="K16" s="207">
        <v>17.3700008392334</v>
      </c>
      <c r="L16" s="207">
        <v>16.799999237060547</v>
      </c>
      <c r="M16" s="207">
        <v>17.06999969482422</v>
      </c>
      <c r="N16" s="207">
        <v>16.65999984741211</v>
      </c>
      <c r="O16" s="207">
        <v>16.540000915527344</v>
      </c>
      <c r="P16" s="207">
        <v>16.920000076293945</v>
      </c>
      <c r="Q16" s="207">
        <v>16.200000762939453</v>
      </c>
      <c r="R16" s="207">
        <v>16</v>
      </c>
      <c r="S16" s="207">
        <v>14.920000076293945</v>
      </c>
      <c r="T16" s="207">
        <v>14.460000038146973</v>
      </c>
      <c r="U16" s="207">
        <v>14.369999885559082</v>
      </c>
      <c r="V16" s="207">
        <v>14.510000228881836</v>
      </c>
      <c r="W16" s="207">
        <v>14.880000114440918</v>
      </c>
      <c r="X16" s="207">
        <v>14.720000267028809</v>
      </c>
      <c r="Y16" s="207">
        <v>13.579999923706055</v>
      </c>
      <c r="Z16" s="214">
        <f t="shared" si="0"/>
        <v>15.260416746139526</v>
      </c>
      <c r="AA16" s="151">
        <v>18.56999969482422</v>
      </c>
      <c r="AB16" s="152" t="s">
        <v>236</v>
      </c>
      <c r="AC16" s="2">
        <v>14</v>
      </c>
      <c r="AD16" s="151">
        <v>12.699999809265137</v>
      </c>
      <c r="AE16" s="253" t="s">
        <v>196</v>
      </c>
      <c r="AF16" s="1"/>
    </row>
    <row r="17" spans="1:32" ht="11.25" customHeight="1">
      <c r="A17" s="215">
        <v>15</v>
      </c>
      <c r="B17" s="207">
        <v>12.6899995803833</v>
      </c>
      <c r="C17" s="207">
        <v>12.680000305175781</v>
      </c>
      <c r="D17" s="207">
        <v>11.6899995803833</v>
      </c>
      <c r="E17" s="207">
        <v>10.960000038146973</v>
      </c>
      <c r="F17" s="207">
        <v>10.65999984741211</v>
      </c>
      <c r="G17" s="207">
        <v>12</v>
      </c>
      <c r="H17" s="207">
        <v>15.40999984741211</v>
      </c>
      <c r="I17" s="207">
        <v>16.280000686645508</v>
      </c>
      <c r="J17" s="207">
        <v>16.90999984741211</v>
      </c>
      <c r="K17" s="207">
        <v>17.5</v>
      </c>
      <c r="L17" s="207">
        <v>17.020000457763672</v>
      </c>
      <c r="M17" s="207">
        <v>16.329999923706055</v>
      </c>
      <c r="N17" s="207">
        <v>16.09000015258789</v>
      </c>
      <c r="O17" s="207">
        <v>15.539999961853027</v>
      </c>
      <c r="P17" s="207">
        <v>14.390000343322754</v>
      </c>
      <c r="Q17" s="207">
        <v>14.520000457763672</v>
      </c>
      <c r="R17" s="207">
        <v>13.539999961853027</v>
      </c>
      <c r="S17" s="207">
        <v>12.970000267028809</v>
      </c>
      <c r="T17" s="207">
        <v>12.539999961853027</v>
      </c>
      <c r="U17" s="207">
        <v>12.430000305175781</v>
      </c>
      <c r="V17" s="207">
        <v>12.489999771118164</v>
      </c>
      <c r="W17" s="207">
        <v>12.3100004196167</v>
      </c>
      <c r="X17" s="207">
        <v>12.329999923706055</v>
      </c>
      <c r="Y17" s="207">
        <v>12.09000015258789</v>
      </c>
      <c r="Z17" s="214">
        <f t="shared" si="0"/>
        <v>13.80708340803782</v>
      </c>
      <c r="AA17" s="151">
        <v>18.170000076293945</v>
      </c>
      <c r="AB17" s="152" t="s">
        <v>237</v>
      </c>
      <c r="AC17" s="2">
        <v>15</v>
      </c>
      <c r="AD17" s="151">
        <v>10.350000381469727</v>
      </c>
      <c r="AE17" s="253" t="s">
        <v>238</v>
      </c>
      <c r="AF17" s="1"/>
    </row>
    <row r="18" spans="1:32" ht="11.25" customHeight="1">
      <c r="A18" s="215">
        <v>16</v>
      </c>
      <c r="B18" s="207">
        <v>11.930000305175781</v>
      </c>
      <c r="C18" s="207">
        <v>11.399999618530273</v>
      </c>
      <c r="D18" s="207">
        <v>11.09000015258789</v>
      </c>
      <c r="E18" s="207">
        <v>10.869999885559082</v>
      </c>
      <c r="F18" s="207">
        <v>11.09000015258789</v>
      </c>
      <c r="G18" s="207">
        <v>11.329999923706055</v>
      </c>
      <c r="H18" s="207">
        <v>11.869999885559082</v>
      </c>
      <c r="I18" s="207">
        <v>12.319999694824219</v>
      </c>
      <c r="J18" s="207">
        <v>13.010000228881836</v>
      </c>
      <c r="K18" s="207">
        <v>13.699999809265137</v>
      </c>
      <c r="L18" s="207">
        <v>14.350000381469727</v>
      </c>
      <c r="M18" s="207">
        <v>12.930000305175781</v>
      </c>
      <c r="N18" s="207">
        <v>13.3100004196167</v>
      </c>
      <c r="O18" s="207">
        <v>12.84000015258789</v>
      </c>
      <c r="P18" s="207">
        <v>12.920000076293945</v>
      </c>
      <c r="Q18" s="207">
        <v>12.720000267028809</v>
      </c>
      <c r="R18" s="207">
        <v>12.229999542236328</v>
      </c>
      <c r="S18" s="207">
        <v>12</v>
      </c>
      <c r="T18" s="207">
        <v>12.020000457763672</v>
      </c>
      <c r="U18" s="207">
        <v>11.890000343322754</v>
      </c>
      <c r="V18" s="207">
        <v>11.8100004196167</v>
      </c>
      <c r="W18" s="207">
        <v>11.850000381469727</v>
      </c>
      <c r="X18" s="207">
        <v>11.890000343322754</v>
      </c>
      <c r="Y18" s="207">
        <v>11.5600004196167</v>
      </c>
      <c r="Z18" s="214">
        <f t="shared" si="0"/>
        <v>12.205416798591614</v>
      </c>
      <c r="AA18" s="151">
        <v>14.65999984741211</v>
      </c>
      <c r="AB18" s="152" t="s">
        <v>128</v>
      </c>
      <c r="AC18" s="2">
        <v>16</v>
      </c>
      <c r="AD18" s="151">
        <v>10.8100004196167</v>
      </c>
      <c r="AE18" s="253" t="s">
        <v>239</v>
      </c>
      <c r="AF18" s="1"/>
    </row>
    <row r="19" spans="1:32" ht="11.25" customHeight="1">
      <c r="A19" s="215">
        <v>17</v>
      </c>
      <c r="B19" s="207">
        <v>11.550000190734863</v>
      </c>
      <c r="C19" s="207">
        <v>11.40999984741211</v>
      </c>
      <c r="D19" s="207">
        <v>11.390000343322754</v>
      </c>
      <c r="E19" s="207">
        <v>11.510000228881836</v>
      </c>
      <c r="F19" s="207">
        <v>11.1899995803833</v>
      </c>
      <c r="G19" s="207">
        <v>11.479999542236328</v>
      </c>
      <c r="H19" s="207">
        <v>11.380000114440918</v>
      </c>
      <c r="I19" s="207">
        <v>11.4399995803833</v>
      </c>
      <c r="J19" s="207">
        <v>12.890000343322754</v>
      </c>
      <c r="K19" s="207">
        <v>14.279999732971191</v>
      </c>
      <c r="L19" s="207">
        <v>13.729999542236328</v>
      </c>
      <c r="M19" s="207">
        <v>14.729999542236328</v>
      </c>
      <c r="N19" s="207">
        <v>13.670000076293945</v>
      </c>
      <c r="O19" s="207">
        <v>13.550000190734863</v>
      </c>
      <c r="P19" s="207">
        <v>12.84000015258789</v>
      </c>
      <c r="Q19" s="207">
        <v>12.539999961853027</v>
      </c>
      <c r="R19" s="207">
        <v>11.619999885559082</v>
      </c>
      <c r="S19" s="207">
        <v>11.239999771118164</v>
      </c>
      <c r="T19" s="207">
        <v>11.550000190734863</v>
      </c>
      <c r="U19" s="207">
        <v>11.489999771118164</v>
      </c>
      <c r="V19" s="207">
        <v>11.609999656677246</v>
      </c>
      <c r="W19" s="207">
        <v>11.529999732971191</v>
      </c>
      <c r="X19" s="207">
        <v>11.25</v>
      </c>
      <c r="Y19" s="207">
        <v>11.420000076293945</v>
      </c>
      <c r="Z19" s="214">
        <f t="shared" si="0"/>
        <v>12.137083252271017</v>
      </c>
      <c r="AA19" s="151">
        <v>14.949999809265137</v>
      </c>
      <c r="AB19" s="152" t="s">
        <v>193</v>
      </c>
      <c r="AC19" s="2">
        <v>17</v>
      </c>
      <c r="AD19" s="151">
        <v>11.0600004196167</v>
      </c>
      <c r="AE19" s="253" t="s">
        <v>240</v>
      </c>
      <c r="AF19" s="1"/>
    </row>
    <row r="20" spans="1:32" ht="11.25" customHeight="1">
      <c r="A20" s="215">
        <v>18</v>
      </c>
      <c r="B20" s="207">
        <v>11.489999771118164</v>
      </c>
      <c r="C20" s="207">
        <v>11.960000038146973</v>
      </c>
      <c r="D20" s="207">
        <v>12.130000114440918</v>
      </c>
      <c r="E20" s="207">
        <v>12.25</v>
      </c>
      <c r="F20" s="207">
        <v>12.289999961853027</v>
      </c>
      <c r="G20" s="207">
        <v>12.5600004196167</v>
      </c>
      <c r="H20" s="207">
        <v>12.880000114440918</v>
      </c>
      <c r="I20" s="207">
        <v>13.510000228881836</v>
      </c>
      <c r="J20" s="207">
        <v>13.930000305175781</v>
      </c>
      <c r="K20" s="207">
        <v>14.130000114440918</v>
      </c>
      <c r="L20" s="207">
        <v>14.819999694824219</v>
      </c>
      <c r="M20" s="207">
        <v>15.5</v>
      </c>
      <c r="N20" s="207">
        <v>15.949999809265137</v>
      </c>
      <c r="O20" s="207">
        <v>15.329999923706055</v>
      </c>
      <c r="P20" s="207">
        <v>16.260000228881836</v>
      </c>
      <c r="Q20" s="207">
        <v>15.899999618530273</v>
      </c>
      <c r="R20" s="207">
        <v>15.25</v>
      </c>
      <c r="S20" s="207">
        <v>14.729999542236328</v>
      </c>
      <c r="T20" s="207">
        <v>14.359999656677246</v>
      </c>
      <c r="U20" s="207">
        <v>14.069999694824219</v>
      </c>
      <c r="V20" s="207">
        <v>13.960000038146973</v>
      </c>
      <c r="W20" s="207">
        <v>13.949999809265137</v>
      </c>
      <c r="X20" s="207">
        <v>13.739999771118164</v>
      </c>
      <c r="Y20" s="207">
        <v>13.609999656677246</v>
      </c>
      <c r="Z20" s="214">
        <f t="shared" si="0"/>
        <v>13.93999993801117</v>
      </c>
      <c r="AA20" s="151">
        <v>16.530000686645508</v>
      </c>
      <c r="AB20" s="152" t="s">
        <v>241</v>
      </c>
      <c r="AC20" s="2">
        <v>18</v>
      </c>
      <c r="AD20" s="151">
        <v>11.359999656677246</v>
      </c>
      <c r="AE20" s="253" t="s">
        <v>242</v>
      </c>
      <c r="AF20" s="1"/>
    </row>
    <row r="21" spans="1:32" ht="11.25" customHeight="1">
      <c r="A21" s="215">
        <v>19</v>
      </c>
      <c r="B21" s="207">
        <v>13.119999885559082</v>
      </c>
      <c r="C21" s="207">
        <v>13.40999984741211</v>
      </c>
      <c r="D21" s="207">
        <v>13.640000343322754</v>
      </c>
      <c r="E21" s="207">
        <v>13.649999618530273</v>
      </c>
      <c r="F21" s="207">
        <v>13.609999656677246</v>
      </c>
      <c r="G21" s="207">
        <v>13.6899995803833</v>
      </c>
      <c r="H21" s="207">
        <v>14.34000015258789</v>
      </c>
      <c r="I21" s="207">
        <v>15.510000228881836</v>
      </c>
      <c r="J21" s="207">
        <v>19.489999771118164</v>
      </c>
      <c r="K21" s="207">
        <v>20.729999542236328</v>
      </c>
      <c r="L21" s="207">
        <v>21.549999237060547</v>
      </c>
      <c r="M21" s="207">
        <v>19.770000457763672</v>
      </c>
      <c r="N21" s="207">
        <v>18.309999465942383</v>
      </c>
      <c r="O21" s="207">
        <v>19.700000762939453</v>
      </c>
      <c r="P21" s="207">
        <v>19</v>
      </c>
      <c r="Q21" s="207">
        <v>18.350000381469727</v>
      </c>
      <c r="R21" s="207">
        <v>17.549999237060547</v>
      </c>
      <c r="S21" s="207">
        <v>17.600000381469727</v>
      </c>
      <c r="T21" s="207">
        <v>16.579999923706055</v>
      </c>
      <c r="U21" s="207">
        <v>16.729999542236328</v>
      </c>
      <c r="V21" s="207">
        <v>14.6899995803833</v>
      </c>
      <c r="W21" s="207">
        <v>14.520000457763672</v>
      </c>
      <c r="X21" s="207">
        <v>14.449999809265137</v>
      </c>
      <c r="Y21" s="207">
        <v>14.319999694824219</v>
      </c>
      <c r="Z21" s="214">
        <f t="shared" si="0"/>
        <v>16.429583231608074</v>
      </c>
      <c r="AA21" s="151">
        <v>22.420000076293945</v>
      </c>
      <c r="AB21" s="152" t="s">
        <v>115</v>
      </c>
      <c r="AC21" s="2">
        <v>19</v>
      </c>
      <c r="AD21" s="151">
        <v>13.079999923706055</v>
      </c>
      <c r="AE21" s="253" t="s">
        <v>243</v>
      </c>
      <c r="AF21" s="1"/>
    </row>
    <row r="22" spans="1:32" ht="11.25" customHeight="1">
      <c r="A22" s="223">
        <v>20</v>
      </c>
      <c r="B22" s="209">
        <v>14.670000076293945</v>
      </c>
      <c r="C22" s="209">
        <v>13.199999809265137</v>
      </c>
      <c r="D22" s="209">
        <v>12.65999984741211</v>
      </c>
      <c r="E22" s="209">
        <v>12.3100004196167</v>
      </c>
      <c r="F22" s="209">
        <v>11.9399995803833</v>
      </c>
      <c r="G22" s="209">
        <v>11.640000343322754</v>
      </c>
      <c r="H22" s="209">
        <v>11.789999961853027</v>
      </c>
      <c r="I22" s="209">
        <v>11.970000267028809</v>
      </c>
      <c r="J22" s="209">
        <v>11.779999732971191</v>
      </c>
      <c r="K22" s="209">
        <v>11.579999923706055</v>
      </c>
      <c r="L22" s="209">
        <v>11.430000305175781</v>
      </c>
      <c r="M22" s="209">
        <v>11.420000076293945</v>
      </c>
      <c r="N22" s="209">
        <v>12.239999771118164</v>
      </c>
      <c r="O22" s="209">
        <v>12.9399995803833</v>
      </c>
      <c r="P22" s="209">
        <v>13.720000267028809</v>
      </c>
      <c r="Q22" s="209">
        <v>12.600000381469727</v>
      </c>
      <c r="R22" s="209">
        <v>12.75</v>
      </c>
      <c r="S22" s="209">
        <v>12.460000038146973</v>
      </c>
      <c r="T22" s="209">
        <v>11.989999771118164</v>
      </c>
      <c r="U22" s="209">
        <v>11.90999984741211</v>
      </c>
      <c r="V22" s="209">
        <v>11.75</v>
      </c>
      <c r="W22" s="209">
        <v>11.670000076293945</v>
      </c>
      <c r="X22" s="209">
        <v>11.539999961853027</v>
      </c>
      <c r="Y22" s="209">
        <v>11.670000076293945</v>
      </c>
      <c r="Z22" s="224">
        <f t="shared" si="0"/>
        <v>12.234583338101706</v>
      </c>
      <c r="AA22" s="157">
        <v>14.6899995803833</v>
      </c>
      <c r="AB22" s="210" t="s">
        <v>244</v>
      </c>
      <c r="AC22" s="211">
        <v>20</v>
      </c>
      <c r="AD22" s="157">
        <v>11.319999694824219</v>
      </c>
      <c r="AE22" s="254" t="s">
        <v>245</v>
      </c>
      <c r="AF22" s="1"/>
    </row>
    <row r="23" spans="1:32" ht="11.25" customHeight="1">
      <c r="A23" s="215">
        <v>21</v>
      </c>
      <c r="B23" s="207">
        <v>11.720000267028809</v>
      </c>
      <c r="C23" s="207">
        <v>11.649999618530273</v>
      </c>
      <c r="D23" s="207">
        <v>11.859999656677246</v>
      </c>
      <c r="E23" s="207">
        <v>11.9399995803833</v>
      </c>
      <c r="F23" s="207">
        <v>11.960000038146973</v>
      </c>
      <c r="G23" s="207">
        <v>12.869999885559082</v>
      </c>
      <c r="H23" s="207">
        <v>13.40999984741211</v>
      </c>
      <c r="I23" s="207">
        <v>15.579999923706055</v>
      </c>
      <c r="J23" s="207">
        <v>16.979999542236328</v>
      </c>
      <c r="K23" s="207">
        <v>19.579999923706055</v>
      </c>
      <c r="L23" s="207">
        <v>19.059999465942383</v>
      </c>
      <c r="M23" s="207">
        <v>21</v>
      </c>
      <c r="N23" s="207">
        <v>21.540000915527344</v>
      </c>
      <c r="O23" s="207">
        <v>17.360000610351562</v>
      </c>
      <c r="P23" s="207">
        <v>17.56999969482422</v>
      </c>
      <c r="Q23" s="207">
        <v>18.3799991607666</v>
      </c>
      <c r="R23" s="207">
        <v>17.690000534057617</v>
      </c>
      <c r="S23" s="207">
        <v>17.469999313354492</v>
      </c>
      <c r="T23" s="207">
        <v>17.420000076293945</v>
      </c>
      <c r="U23" s="207">
        <v>16.600000381469727</v>
      </c>
      <c r="V23" s="207">
        <v>17.850000381469727</v>
      </c>
      <c r="W23" s="207">
        <v>17.260000228881836</v>
      </c>
      <c r="X23" s="207">
        <v>16.139999389648438</v>
      </c>
      <c r="Y23" s="207">
        <v>16.389999389648438</v>
      </c>
      <c r="Z23" s="214">
        <f t="shared" si="0"/>
        <v>16.21999990940094</v>
      </c>
      <c r="AA23" s="151">
        <v>22.420000076293945</v>
      </c>
      <c r="AB23" s="152" t="s">
        <v>14</v>
      </c>
      <c r="AC23" s="2">
        <v>21</v>
      </c>
      <c r="AD23" s="151">
        <v>11.569999694824219</v>
      </c>
      <c r="AE23" s="253" t="s">
        <v>246</v>
      </c>
      <c r="AF23" s="1"/>
    </row>
    <row r="24" spans="1:32" ht="11.25" customHeight="1">
      <c r="A24" s="215">
        <v>22</v>
      </c>
      <c r="B24" s="207">
        <v>14.220000267028809</v>
      </c>
      <c r="C24" s="207">
        <v>12.829999923706055</v>
      </c>
      <c r="D24" s="207">
        <v>12.529999732971191</v>
      </c>
      <c r="E24" s="207">
        <v>12.600000381469727</v>
      </c>
      <c r="F24" s="207">
        <v>12.119999885559082</v>
      </c>
      <c r="G24" s="207">
        <v>13.4399995803833</v>
      </c>
      <c r="H24" s="207">
        <v>15.170000076293945</v>
      </c>
      <c r="I24" s="207">
        <v>17.229999542236328</v>
      </c>
      <c r="J24" s="207">
        <v>19.81999969482422</v>
      </c>
      <c r="K24" s="207">
        <v>18.899999618530273</v>
      </c>
      <c r="L24" s="207">
        <v>17.93000030517578</v>
      </c>
      <c r="M24" s="207">
        <v>17.8799991607666</v>
      </c>
      <c r="N24" s="207">
        <v>17.31999969482422</v>
      </c>
      <c r="O24" s="207">
        <v>17.65999984741211</v>
      </c>
      <c r="P24" s="207">
        <v>18.299999237060547</v>
      </c>
      <c r="Q24" s="207">
        <v>17.93000030517578</v>
      </c>
      <c r="R24" s="207">
        <v>17.06999969482422</v>
      </c>
      <c r="S24" s="207">
        <v>16.5</v>
      </c>
      <c r="T24" s="207">
        <v>15.649999618530273</v>
      </c>
      <c r="U24" s="207">
        <v>15.420000076293945</v>
      </c>
      <c r="V24" s="207">
        <v>16.059999465942383</v>
      </c>
      <c r="W24" s="207">
        <v>15.760000228881836</v>
      </c>
      <c r="X24" s="207">
        <v>15.59000015258789</v>
      </c>
      <c r="Y24" s="207">
        <v>14.75</v>
      </c>
      <c r="Z24" s="214">
        <f t="shared" si="0"/>
        <v>15.944999853769938</v>
      </c>
      <c r="AA24" s="151">
        <v>21</v>
      </c>
      <c r="AB24" s="152" t="s">
        <v>247</v>
      </c>
      <c r="AC24" s="2">
        <v>22</v>
      </c>
      <c r="AD24" s="151">
        <v>11.979999542236328</v>
      </c>
      <c r="AE24" s="253" t="s">
        <v>248</v>
      </c>
      <c r="AF24" s="1"/>
    </row>
    <row r="25" spans="1:32" ht="11.25" customHeight="1">
      <c r="A25" s="215">
        <v>23</v>
      </c>
      <c r="B25" s="207">
        <v>14.239999771118164</v>
      </c>
      <c r="C25" s="207">
        <v>14.119999885559082</v>
      </c>
      <c r="D25" s="207">
        <v>13.869999885559082</v>
      </c>
      <c r="E25" s="207">
        <v>14.220000267028809</v>
      </c>
      <c r="F25" s="207">
        <v>14.390000343322754</v>
      </c>
      <c r="G25" s="207">
        <v>15.369999885559082</v>
      </c>
      <c r="H25" s="207">
        <v>15.84000015258789</v>
      </c>
      <c r="I25" s="207">
        <v>17.399999618530273</v>
      </c>
      <c r="J25" s="207">
        <v>19.700000762939453</v>
      </c>
      <c r="K25" s="207">
        <v>20.780000686645508</v>
      </c>
      <c r="L25" s="207">
        <v>20.93000030517578</v>
      </c>
      <c r="M25" s="207">
        <v>20.190000534057617</v>
      </c>
      <c r="N25" s="207">
        <v>19.989999771118164</v>
      </c>
      <c r="O25" s="207">
        <v>20.389999389648438</v>
      </c>
      <c r="P25" s="207">
        <v>20.1200008392334</v>
      </c>
      <c r="Q25" s="207">
        <v>18.420000076293945</v>
      </c>
      <c r="R25" s="207">
        <v>18.959999084472656</v>
      </c>
      <c r="S25" s="207">
        <v>17.799999237060547</v>
      </c>
      <c r="T25" s="207">
        <v>17.360000610351562</v>
      </c>
      <c r="U25" s="207">
        <v>17.18000030517578</v>
      </c>
      <c r="V25" s="207">
        <v>16.700000762939453</v>
      </c>
      <c r="W25" s="207">
        <v>16.850000381469727</v>
      </c>
      <c r="X25" s="207">
        <v>16.8799991607666</v>
      </c>
      <c r="Y25" s="207">
        <v>17.260000228881836</v>
      </c>
      <c r="Z25" s="214">
        <f t="shared" si="0"/>
        <v>17.456666747728985</v>
      </c>
      <c r="AA25" s="151">
        <v>21.899999618530273</v>
      </c>
      <c r="AB25" s="152" t="s">
        <v>210</v>
      </c>
      <c r="AC25" s="2">
        <v>23</v>
      </c>
      <c r="AD25" s="151">
        <v>13.729999542236328</v>
      </c>
      <c r="AE25" s="253" t="s">
        <v>249</v>
      </c>
      <c r="AF25" s="1"/>
    </row>
    <row r="26" spans="1:32" ht="11.25" customHeight="1">
      <c r="A26" s="215">
        <v>24</v>
      </c>
      <c r="B26" s="207">
        <v>17.200000762939453</v>
      </c>
      <c r="C26" s="207">
        <v>17.139999389648438</v>
      </c>
      <c r="D26" s="207">
        <v>17.049999237060547</v>
      </c>
      <c r="E26" s="207">
        <v>17.399999618530273</v>
      </c>
      <c r="F26" s="207">
        <v>17.030000686645508</v>
      </c>
      <c r="G26" s="207">
        <v>17.059999465942383</v>
      </c>
      <c r="H26" s="207">
        <v>17.530000686645508</v>
      </c>
      <c r="I26" s="207">
        <v>18.56999969482422</v>
      </c>
      <c r="J26" s="207">
        <v>19.020000457763672</v>
      </c>
      <c r="K26" s="207">
        <v>19.8799991607666</v>
      </c>
      <c r="L26" s="207">
        <v>19.729999542236328</v>
      </c>
      <c r="M26" s="207">
        <v>20.610000610351562</v>
      </c>
      <c r="N26" s="207">
        <v>19.799999237060547</v>
      </c>
      <c r="O26" s="207">
        <v>18.389999389648438</v>
      </c>
      <c r="P26" s="207">
        <v>18.940000534057617</v>
      </c>
      <c r="Q26" s="207">
        <v>19.399999618530273</v>
      </c>
      <c r="R26" s="207">
        <v>17.90999984741211</v>
      </c>
      <c r="S26" s="207">
        <v>16.90999984741211</v>
      </c>
      <c r="T26" s="207">
        <v>16.59000015258789</v>
      </c>
      <c r="U26" s="207">
        <v>16.3799991607666</v>
      </c>
      <c r="V26" s="207">
        <v>15.819999694824219</v>
      </c>
      <c r="W26" s="207">
        <v>15.09000015258789</v>
      </c>
      <c r="X26" s="207">
        <v>15.359999656677246</v>
      </c>
      <c r="Y26" s="207">
        <v>15.430000305175781</v>
      </c>
      <c r="Z26" s="214">
        <f t="shared" si="0"/>
        <v>17.676666537920635</v>
      </c>
      <c r="AA26" s="151">
        <v>21.3799991607666</v>
      </c>
      <c r="AB26" s="152" t="s">
        <v>250</v>
      </c>
      <c r="AC26" s="2">
        <v>24</v>
      </c>
      <c r="AD26" s="151">
        <v>14.949999809265137</v>
      </c>
      <c r="AE26" s="253" t="s">
        <v>251</v>
      </c>
      <c r="AF26" s="1"/>
    </row>
    <row r="27" spans="1:32" ht="11.25" customHeight="1">
      <c r="A27" s="215">
        <v>25</v>
      </c>
      <c r="B27" s="207">
        <v>13.34000015258789</v>
      </c>
      <c r="C27" s="207">
        <v>12.920000076293945</v>
      </c>
      <c r="D27" s="207">
        <v>13.25</v>
      </c>
      <c r="E27" s="207">
        <v>11.789999961853027</v>
      </c>
      <c r="F27" s="207">
        <v>11.380000114440918</v>
      </c>
      <c r="G27" s="207">
        <v>12.760000228881836</v>
      </c>
      <c r="H27" s="207">
        <v>15.600000381469727</v>
      </c>
      <c r="I27" s="207">
        <v>18.68000030517578</v>
      </c>
      <c r="J27" s="207">
        <v>21.139999389648438</v>
      </c>
      <c r="K27" s="207">
        <v>22.860000610351562</v>
      </c>
      <c r="L27" s="207">
        <v>24.15999984741211</v>
      </c>
      <c r="M27" s="207">
        <v>25.469999313354492</v>
      </c>
      <c r="N27" s="207">
        <v>21.90999984741211</v>
      </c>
      <c r="O27" s="207">
        <v>22.280000686645508</v>
      </c>
      <c r="P27" s="207">
        <v>19.760000228881836</v>
      </c>
      <c r="Q27" s="207">
        <v>19.520000457763672</v>
      </c>
      <c r="R27" s="207">
        <v>19.59000015258789</v>
      </c>
      <c r="S27" s="207">
        <v>19.65999984741211</v>
      </c>
      <c r="T27" s="207">
        <v>19.459999084472656</v>
      </c>
      <c r="U27" s="207">
        <v>21.049999237060547</v>
      </c>
      <c r="V27" s="207">
        <v>18.979999542236328</v>
      </c>
      <c r="W27" s="207">
        <v>19.899999618530273</v>
      </c>
      <c r="X27" s="207">
        <v>17.479999542236328</v>
      </c>
      <c r="Y27" s="207">
        <v>16.8700008392334</v>
      </c>
      <c r="Z27" s="214">
        <f t="shared" si="0"/>
        <v>18.325416644414265</v>
      </c>
      <c r="AA27" s="151">
        <v>26.360000610351562</v>
      </c>
      <c r="AB27" s="152" t="s">
        <v>44</v>
      </c>
      <c r="AC27" s="2">
        <v>25</v>
      </c>
      <c r="AD27" s="151">
        <v>11.069999694824219</v>
      </c>
      <c r="AE27" s="253" t="s">
        <v>252</v>
      </c>
      <c r="AF27" s="1"/>
    </row>
    <row r="28" spans="1:32" ht="11.25" customHeight="1">
      <c r="A28" s="215">
        <v>26</v>
      </c>
      <c r="B28" s="207">
        <v>14.720000267028809</v>
      </c>
      <c r="C28" s="207">
        <v>15.850000381469727</v>
      </c>
      <c r="D28" s="207">
        <v>15.970000267028809</v>
      </c>
      <c r="E28" s="207">
        <v>14.729999542236328</v>
      </c>
      <c r="F28" s="207">
        <v>13.680000305175781</v>
      </c>
      <c r="G28" s="207">
        <v>14.100000381469727</v>
      </c>
      <c r="H28" s="207">
        <v>15.880000114440918</v>
      </c>
      <c r="I28" s="207">
        <v>17.190000534057617</v>
      </c>
      <c r="J28" s="207">
        <v>17.959999084472656</v>
      </c>
      <c r="K28" s="207">
        <v>18.940000534057617</v>
      </c>
      <c r="L28" s="207">
        <v>18.709999084472656</v>
      </c>
      <c r="M28" s="207">
        <v>18.540000915527344</v>
      </c>
      <c r="N28" s="207">
        <v>18.469999313354492</v>
      </c>
      <c r="O28" s="207">
        <v>18.610000610351562</v>
      </c>
      <c r="P28" s="207">
        <v>18.860000610351562</v>
      </c>
      <c r="Q28" s="207">
        <v>18.899999618530273</v>
      </c>
      <c r="R28" s="207">
        <v>18.639999389648438</v>
      </c>
      <c r="S28" s="207">
        <v>18.299999237060547</v>
      </c>
      <c r="T28" s="207">
        <v>17.84000015258789</v>
      </c>
      <c r="U28" s="207">
        <v>17.1200008392334</v>
      </c>
      <c r="V28" s="207">
        <v>17.200000762939453</v>
      </c>
      <c r="W28" s="207">
        <v>17.06999969482422</v>
      </c>
      <c r="X28" s="207">
        <v>16.200000762939453</v>
      </c>
      <c r="Y28" s="207">
        <v>14.930000305175781</v>
      </c>
      <c r="Z28" s="214">
        <f t="shared" si="0"/>
        <v>17.017083446184795</v>
      </c>
      <c r="AA28" s="151">
        <v>19.850000381469727</v>
      </c>
      <c r="AB28" s="152" t="s">
        <v>253</v>
      </c>
      <c r="AC28" s="2">
        <v>26</v>
      </c>
      <c r="AD28" s="151">
        <v>12.710000038146973</v>
      </c>
      <c r="AE28" s="253" t="s">
        <v>53</v>
      </c>
      <c r="AF28" s="1"/>
    </row>
    <row r="29" spans="1:32" ht="11.25" customHeight="1">
      <c r="A29" s="215">
        <v>27</v>
      </c>
      <c r="B29" s="207">
        <v>15.279999732971191</v>
      </c>
      <c r="C29" s="207">
        <v>14.970000267028809</v>
      </c>
      <c r="D29" s="207">
        <v>14.539999961853027</v>
      </c>
      <c r="E29" s="207">
        <v>14.489999771118164</v>
      </c>
      <c r="F29" s="207">
        <v>14.010000228881836</v>
      </c>
      <c r="G29" s="207">
        <v>14.619999885559082</v>
      </c>
      <c r="H29" s="207">
        <v>15.819999694824219</v>
      </c>
      <c r="I29" s="207">
        <v>17.739999771118164</v>
      </c>
      <c r="J29" s="207">
        <v>17.739999771118164</v>
      </c>
      <c r="K29" s="207">
        <v>17.799999237060547</v>
      </c>
      <c r="L29" s="207">
        <v>20.110000610351562</v>
      </c>
      <c r="M29" s="207">
        <v>22.389999389648438</v>
      </c>
      <c r="N29" s="207">
        <v>20.1200008392334</v>
      </c>
      <c r="O29" s="207">
        <v>20.1299991607666</v>
      </c>
      <c r="P29" s="207">
        <v>17.93000030517578</v>
      </c>
      <c r="Q29" s="207">
        <v>17.139999389648438</v>
      </c>
      <c r="R29" s="207">
        <v>16.1299991607666</v>
      </c>
      <c r="S29" s="207">
        <v>15.739999771118164</v>
      </c>
      <c r="T29" s="207">
        <v>15.539999961853027</v>
      </c>
      <c r="U29" s="207">
        <v>14.760000228881836</v>
      </c>
      <c r="V29" s="207">
        <v>14.569999694824219</v>
      </c>
      <c r="W29" s="207">
        <v>14.399999618530273</v>
      </c>
      <c r="X29" s="207">
        <v>13.850000381469727</v>
      </c>
      <c r="Y29" s="207">
        <v>13.40999984741211</v>
      </c>
      <c r="Z29" s="214">
        <f t="shared" si="0"/>
        <v>16.384583195050556</v>
      </c>
      <c r="AA29" s="151">
        <v>22.829999923706055</v>
      </c>
      <c r="AB29" s="152" t="s">
        <v>193</v>
      </c>
      <c r="AC29" s="2">
        <v>27</v>
      </c>
      <c r="AD29" s="151">
        <v>13.319999694824219</v>
      </c>
      <c r="AE29" s="253" t="s">
        <v>62</v>
      </c>
      <c r="AF29" s="1"/>
    </row>
    <row r="30" spans="1:32" ht="11.25" customHeight="1">
      <c r="A30" s="215">
        <v>28</v>
      </c>
      <c r="B30" s="207">
        <v>13.020000457763672</v>
      </c>
      <c r="C30" s="207">
        <v>12.5</v>
      </c>
      <c r="D30" s="207">
        <v>12.109999656677246</v>
      </c>
      <c r="E30" s="207">
        <v>11.739999771118164</v>
      </c>
      <c r="F30" s="207">
        <v>11.65999984741211</v>
      </c>
      <c r="G30" s="207">
        <v>13.619999885559082</v>
      </c>
      <c r="H30" s="207">
        <v>15.029999732971191</v>
      </c>
      <c r="I30" s="207">
        <v>17.020000457763672</v>
      </c>
      <c r="J30" s="207">
        <v>18.670000076293945</v>
      </c>
      <c r="K30" s="207">
        <v>18.770000457763672</v>
      </c>
      <c r="L30" s="207">
        <v>19.350000381469727</v>
      </c>
      <c r="M30" s="207">
        <v>19.440000534057617</v>
      </c>
      <c r="N30" s="207">
        <v>17.389999389648438</v>
      </c>
      <c r="O30" s="207">
        <v>17.43000030517578</v>
      </c>
      <c r="P30" s="207">
        <v>16.850000381469727</v>
      </c>
      <c r="Q30" s="207">
        <v>16.709999084472656</v>
      </c>
      <c r="R30" s="207">
        <v>16.5</v>
      </c>
      <c r="S30" s="207">
        <v>15.460000038146973</v>
      </c>
      <c r="T30" s="207">
        <v>15.220000267028809</v>
      </c>
      <c r="U30" s="207">
        <v>15.430000305175781</v>
      </c>
      <c r="V30" s="207">
        <v>14.739999771118164</v>
      </c>
      <c r="W30" s="207">
        <v>14.329999923706055</v>
      </c>
      <c r="X30" s="207">
        <v>13.510000228881836</v>
      </c>
      <c r="Y30" s="207">
        <v>13.1899995803833</v>
      </c>
      <c r="Z30" s="214">
        <f t="shared" si="0"/>
        <v>15.403750022252401</v>
      </c>
      <c r="AA30" s="151">
        <v>20.809999465942383</v>
      </c>
      <c r="AB30" s="152" t="s">
        <v>210</v>
      </c>
      <c r="AC30" s="2">
        <v>28</v>
      </c>
      <c r="AD30" s="151">
        <v>11.600000381469727</v>
      </c>
      <c r="AE30" s="253" t="s">
        <v>254</v>
      </c>
      <c r="AF30" s="1"/>
    </row>
    <row r="31" spans="1:32" ht="11.25" customHeight="1">
      <c r="A31" s="215">
        <v>29</v>
      </c>
      <c r="B31" s="207">
        <v>13.739999771118164</v>
      </c>
      <c r="C31" s="207">
        <v>13.710000038146973</v>
      </c>
      <c r="D31" s="207">
        <v>13.970000267028809</v>
      </c>
      <c r="E31" s="207">
        <v>12.630000114440918</v>
      </c>
      <c r="F31" s="207">
        <v>12.649999618530273</v>
      </c>
      <c r="G31" s="207">
        <v>14.329999923706055</v>
      </c>
      <c r="H31" s="207">
        <v>14.979999542236328</v>
      </c>
      <c r="I31" s="207">
        <v>18.100000381469727</v>
      </c>
      <c r="J31" s="207">
        <v>19.290000915527344</v>
      </c>
      <c r="K31" s="207">
        <v>20.81999969482422</v>
      </c>
      <c r="L31" s="207">
        <v>20.100000381469727</v>
      </c>
      <c r="M31" s="207">
        <v>19.639999389648438</v>
      </c>
      <c r="N31" s="207">
        <v>19.520000457763672</v>
      </c>
      <c r="O31" s="207">
        <v>19.420000076293945</v>
      </c>
      <c r="P31" s="207">
        <v>20.020000457763672</v>
      </c>
      <c r="Q31" s="207">
        <v>19.030000686645508</v>
      </c>
      <c r="R31" s="207">
        <v>19.239999771118164</v>
      </c>
      <c r="S31" s="207">
        <v>19.420000076293945</v>
      </c>
      <c r="T31" s="207">
        <v>19</v>
      </c>
      <c r="U31" s="207">
        <v>19.040000915527344</v>
      </c>
      <c r="V31" s="207">
        <v>19.59000015258789</v>
      </c>
      <c r="W31" s="207">
        <v>19.139999389648438</v>
      </c>
      <c r="X31" s="207">
        <v>18.5</v>
      </c>
      <c r="Y31" s="207">
        <v>17.770000457763672</v>
      </c>
      <c r="Z31" s="214">
        <f t="shared" si="0"/>
        <v>17.652083436648052</v>
      </c>
      <c r="AA31" s="151">
        <v>21.770000457763672</v>
      </c>
      <c r="AB31" s="152" t="s">
        <v>255</v>
      </c>
      <c r="AC31" s="2">
        <v>29</v>
      </c>
      <c r="AD31" s="151">
        <v>12.079999923706055</v>
      </c>
      <c r="AE31" s="253" t="s">
        <v>189</v>
      </c>
      <c r="AF31" s="1"/>
    </row>
    <row r="32" spans="1:32" ht="11.25" customHeight="1">
      <c r="A32" s="215">
        <v>30</v>
      </c>
      <c r="B32" s="207">
        <v>17.18000030517578</v>
      </c>
      <c r="C32" s="207">
        <v>16.329999923706055</v>
      </c>
      <c r="D32" s="207">
        <v>16.360000610351562</v>
      </c>
      <c r="E32" s="207">
        <v>15.359999656677246</v>
      </c>
      <c r="F32" s="207">
        <v>15.149999618530273</v>
      </c>
      <c r="G32" s="207">
        <v>16.739999771118164</v>
      </c>
      <c r="H32" s="207">
        <v>18.239999771118164</v>
      </c>
      <c r="I32" s="207">
        <v>21.059999465942383</v>
      </c>
      <c r="J32" s="207">
        <v>21.40999984741211</v>
      </c>
      <c r="K32" s="207">
        <v>21.579999923706055</v>
      </c>
      <c r="L32" s="207">
        <v>21.540000915527344</v>
      </c>
      <c r="M32" s="207">
        <v>21.030000686645508</v>
      </c>
      <c r="N32" s="207">
        <v>21.25</v>
      </c>
      <c r="O32" s="207">
        <v>20.790000915527344</v>
      </c>
      <c r="P32" s="207">
        <v>20.479999542236328</v>
      </c>
      <c r="Q32" s="207">
        <v>20.209999084472656</v>
      </c>
      <c r="R32" s="207">
        <v>20.1200008392334</v>
      </c>
      <c r="S32" s="207">
        <v>20.219999313354492</v>
      </c>
      <c r="T32" s="207">
        <v>19.940000534057617</v>
      </c>
      <c r="U32" s="207">
        <v>20.010000228881836</v>
      </c>
      <c r="V32" s="207">
        <v>19.920000076293945</v>
      </c>
      <c r="W32" s="207">
        <v>19.200000762939453</v>
      </c>
      <c r="X32" s="207">
        <v>19.479999542236328</v>
      </c>
      <c r="Y32" s="207">
        <v>19.920000076293945</v>
      </c>
      <c r="Z32" s="214">
        <f t="shared" si="0"/>
        <v>19.31333339214325</v>
      </c>
      <c r="AA32" s="151">
        <v>22.510000228881836</v>
      </c>
      <c r="AB32" s="152" t="s">
        <v>256</v>
      </c>
      <c r="AC32" s="2">
        <v>30</v>
      </c>
      <c r="AD32" s="151">
        <v>14.739999771118164</v>
      </c>
      <c r="AE32" s="253" t="s">
        <v>257</v>
      </c>
      <c r="AF32" s="1"/>
    </row>
    <row r="33" spans="1:32" ht="11.25" customHeight="1">
      <c r="A33" s="215">
        <v>31</v>
      </c>
      <c r="B33" s="207">
        <v>19.260000228881836</v>
      </c>
      <c r="C33" s="207">
        <v>18.729999542236328</v>
      </c>
      <c r="D33" s="207">
        <v>18.8700008392334</v>
      </c>
      <c r="E33" s="207">
        <v>19.100000381469727</v>
      </c>
      <c r="F33" s="207">
        <v>19.059999465942383</v>
      </c>
      <c r="G33" s="207">
        <v>18.579999923706055</v>
      </c>
      <c r="H33" s="207">
        <v>19.920000076293945</v>
      </c>
      <c r="I33" s="207">
        <v>20.81999969482422</v>
      </c>
      <c r="J33" s="207">
        <v>22.030000686645508</v>
      </c>
      <c r="K33" s="207">
        <v>23.020000457763672</v>
      </c>
      <c r="L33" s="207">
        <v>22.6299991607666</v>
      </c>
      <c r="M33" s="207">
        <v>23.90999984741211</v>
      </c>
      <c r="N33" s="207">
        <v>23.959999084472656</v>
      </c>
      <c r="O33" s="207">
        <v>25.059999465942383</v>
      </c>
      <c r="P33" s="207">
        <v>24.139999389648438</v>
      </c>
      <c r="Q33" s="207">
        <v>23.8700008392334</v>
      </c>
      <c r="R33" s="207">
        <v>22.850000381469727</v>
      </c>
      <c r="S33" s="207">
        <v>22.25</v>
      </c>
      <c r="T33" s="207">
        <v>21.290000915527344</v>
      </c>
      <c r="U33" s="207">
        <v>20.540000915527344</v>
      </c>
      <c r="V33" s="207">
        <v>19.610000610351562</v>
      </c>
      <c r="W33" s="207">
        <v>19.489999771118164</v>
      </c>
      <c r="X33" s="207">
        <v>19.440000534057617</v>
      </c>
      <c r="Y33" s="207">
        <v>19.200000762939453</v>
      </c>
      <c r="Z33" s="214">
        <f t="shared" si="0"/>
        <v>21.15125012397766</v>
      </c>
      <c r="AA33" s="151">
        <v>25.360000610351562</v>
      </c>
      <c r="AB33" s="152" t="s">
        <v>10</v>
      </c>
      <c r="AC33" s="2">
        <v>31</v>
      </c>
      <c r="AD33" s="151">
        <v>18.34000015258789</v>
      </c>
      <c r="AE33" s="253" t="s">
        <v>162</v>
      </c>
      <c r="AF33" s="1"/>
    </row>
    <row r="34" spans="1:32" ht="15" customHeight="1">
      <c r="A34" s="216" t="s">
        <v>67</v>
      </c>
      <c r="B34" s="217">
        <f aca="true" t="shared" si="1" ref="B34:Q34">AVERAGE(B3:B33)</f>
        <v>13.699354910081432</v>
      </c>
      <c r="C34" s="217">
        <f t="shared" si="1"/>
        <v>13.464838673991542</v>
      </c>
      <c r="D34" s="217">
        <f t="shared" si="1"/>
        <v>13.39290323565083</v>
      </c>
      <c r="E34" s="217">
        <f t="shared" si="1"/>
        <v>13.153225806451612</v>
      </c>
      <c r="F34" s="217">
        <f t="shared" si="1"/>
        <v>13.058064429990706</v>
      </c>
      <c r="G34" s="217">
        <f t="shared" si="1"/>
        <v>13.592580549178585</v>
      </c>
      <c r="H34" s="217">
        <f t="shared" si="1"/>
        <v>14.525806488529328</v>
      </c>
      <c r="I34" s="217">
        <f t="shared" si="1"/>
        <v>15.789354785796135</v>
      </c>
      <c r="J34" s="217">
        <f t="shared" si="1"/>
        <v>16.82387096651139</v>
      </c>
      <c r="K34" s="217">
        <f t="shared" si="1"/>
        <v>17.474516130262806</v>
      </c>
      <c r="L34" s="217">
        <f t="shared" si="1"/>
        <v>17.570322528962166</v>
      </c>
      <c r="M34" s="217">
        <f t="shared" si="1"/>
        <v>17.751935405115926</v>
      </c>
      <c r="N34" s="217">
        <f t="shared" si="1"/>
        <v>17.3022580300608</v>
      </c>
      <c r="O34" s="217">
        <f t="shared" si="1"/>
        <v>17.075161410916238</v>
      </c>
      <c r="P34" s="217">
        <f t="shared" si="1"/>
        <v>16.940645279422885</v>
      </c>
      <c r="Q34" s="217">
        <f t="shared" si="1"/>
        <v>16.644193587764615</v>
      </c>
      <c r="R34" s="217">
        <f>AVERAGE(R3:R33)</f>
        <v>16.228387032785722</v>
      </c>
      <c r="S34" s="217">
        <f aca="true" t="shared" si="2" ref="S34:Y34">AVERAGE(S3:S33)</f>
        <v>15.839677287686255</v>
      </c>
      <c r="T34" s="217">
        <f t="shared" si="2"/>
        <v>15.465161415838427</v>
      </c>
      <c r="U34" s="217">
        <f t="shared" si="2"/>
        <v>15.23580655743999</v>
      </c>
      <c r="V34" s="217">
        <f t="shared" si="2"/>
        <v>15.05129038903021</v>
      </c>
      <c r="W34" s="217">
        <f t="shared" si="2"/>
        <v>14.828064580117502</v>
      </c>
      <c r="X34" s="217">
        <f t="shared" si="2"/>
        <v>14.449354787026682</v>
      </c>
      <c r="Y34" s="217">
        <f t="shared" si="2"/>
        <v>14.21645167566115</v>
      </c>
      <c r="Z34" s="217">
        <f>AVERAGE(B3:Y33)</f>
        <v>15.398884414344705</v>
      </c>
      <c r="AA34" s="218">
        <f>(AVERAGE(最高))</f>
        <v>19.1967741135628</v>
      </c>
      <c r="AB34" s="219"/>
      <c r="AC34" s="220"/>
      <c r="AD34" s="218">
        <f>(AVERAGE(最低))</f>
        <v>12.204193484398626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68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69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70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71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72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73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74</v>
      </c>
      <c r="B42" s="201"/>
      <c r="C42" s="201"/>
      <c r="D42" s="154">
        <f>COUNTIF(最高,"&gt;=25")</f>
        <v>2</v>
      </c>
      <c r="E42" s="197"/>
      <c r="F42" s="197"/>
      <c r="G42" s="197"/>
      <c r="H42" s="197"/>
      <c r="I42" s="197"/>
    </row>
    <row r="43" spans="1:9" ht="11.25" customHeight="1">
      <c r="A43" s="202" t="s">
        <v>75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76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77</v>
      </c>
      <c r="B45" s="204"/>
      <c r="C45" s="204" t="s">
        <v>4</v>
      </c>
      <c r="D45" s="206" t="s">
        <v>7</v>
      </c>
      <c r="E45" s="197"/>
      <c r="F45" s="205" t="s">
        <v>78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26.360000610351562</v>
      </c>
      <c r="C46" s="3">
        <v>25</v>
      </c>
      <c r="D46" s="159" t="s">
        <v>44</v>
      </c>
      <c r="E46" s="197"/>
      <c r="F46" s="156"/>
      <c r="G46" s="157">
        <f>MIN(最低)</f>
        <v>8.5600004196167</v>
      </c>
      <c r="H46" s="3">
        <v>3</v>
      </c>
      <c r="I46" s="255" t="s">
        <v>217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7">
      <selection activeCell="H47" sqref="H47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2002</v>
      </c>
      <c r="AA1" s="1" t="s">
        <v>2</v>
      </c>
      <c r="AB1" s="226">
        <v>6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18.5</v>
      </c>
      <c r="C3" s="207">
        <v>18.270000457763672</v>
      </c>
      <c r="D3" s="207">
        <v>17.850000381469727</v>
      </c>
      <c r="E3" s="207">
        <v>17.43000030517578</v>
      </c>
      <c r="F3" s="207">
        <v>17.170000076293945</v>
      </c>
      <c r="G3" s="207">
        <v>17.610000610351562</v>
      </c>
      <c r="H3" s="207">
        <v>19.5</v>
      </c>
      <c r="I3" s="207">
        <v>20.770000457763672</v>
      </c>
      <c r="J3" s="207">
        <v>22.440000534057617</v>
      </c>
      <c r="K3" s="207">
        <v>24.219999313354492</v>
      </c>
      <c r="L3" s="207">
        <v>25.489999771118164</v>
      </c>
      <c r="M3" s="207">
        <v>23.799999237060547</v>
      </c>
      <c r="N3" s="207">
        <v>24.420000076293945</v>
      </c>
      <c r="O3" s="207">
        <v>22.829999923706055</v>
      </c>
      <c r="P3" s="207">
        <v>21.549999237060547</v>
      </c>
      <c r="Q3" s="207">
        <v>20.8799991607666</v>
      </c>
      <c r="R3" s="207">
        <v>20.020000457763672</v>
      </c>
      <c r="S3" s="207">
        <v>19.809999465942383</v>
      </c>
      <c r="T3" s="207">
        <v>19.290000915527344</v>
      </c>
      <c r="U3" s="207">
        <v>19.219999313354492</v>
      </c>
      <c r="V3" s="207">
        <v>18.420000076293945</v>
      </c>
      <c r="W3" s="207">
        <v>18.239999771118164</v>
      </c>
      <c r="X3" s="207">
        <v>18.219999313354492</v>
      </c>
      <c r="Y3" s="207">
        <v>18.469999313354492</v>
      </c>
      <c r="Z3" s="214">
        <f aca="true" t="shared" si="0" ref="Z3:Z32">AVERAGE(B3:Y3)</f>
        <v>20.184166590372723</v>
      </c>
      <c r="AA3" s="151">
        <v>26.239999771118164</v>
      </c>
      <c r="AB3" s="253" t="s">
        <v>137</v>
      </c>
      <c r="AC3" s="2">
        <v>1</v>
      </c>
      <c r="AD3" s="151">
        <v>16.989999771118164</v>
      </c>
      <c r="AE3" s="253" t="s">
        <v>195</v>
      </c>
      <c r="AF3" s="1"/>
    </row>
    <row r="4" spans="1:32" ht="11.25" customHeight="1">
      <c r="A4" s="215">
        <v>2</v>
      </c>
      <c r="B4" s="207">
        <v>18.079999923706055</v>
      </c>
      <c r="C4" s="207">
        <v>18.6200008392334</v>
      </c>
      <c r="D4" s="207">
        <v>18.510000228881836</v>
      </c>
      <c r="E4" s="207">
        <v>18.3799991607666</v>
      </c>
      <c r="F4" s="207">
        <v>18.309999465942383</v>
      </c>
      <c r="G4" s="207">
        <v>19.020000457763672</v>
      </c>
      <c r="H4" s="207">
        <v>19.989999771118164</v>
      </c>
      <c r="I4" s="207">
        <v>20.510000228881836</v>
      </c>
      <c r="J4" s="207">
        <v>21.780000686645508</v>
      </c>
      <c r="K4" s="207">
        <v>22.510000228881836</v>
      </c>
      <c r="L4" s="207">
        <v>22.020000457763672</v>
      </c>
      <c r="M4" s="207">
        <v>22.829999923706055</v>
      </c>
      <c r="N4" s="207">
        <v>22.079999923706055</v>
      </c>
      <c r="O4" s="207">
        <v>22.1299991607666</v>
      </c>
      <c r="P4" s="207">
        <v>21.719999313354492</v>
      </c>
      <c r="Q4" s="207">
        <v>21.670000076293945</v>
      </c>
      <c r="R4" s="207">
        <v>22.520000457763672</v>
      </c>
      <c r="S4" s="208">
        <v>21.940000534057617</v>
      </c>
      <c r="T4" s="207">
        <v>21.3700008392334</v>
      </c>
      <c r="U4" s="207">
        <v>21.34000015258789</v>
      </c>
      <c r="V4" s="207">
        <v>21.190000534057617</v>
      </c>
      <c r="W4" s="207">
        <v>20.729999542236328</v>
      </c>
      <c r="X4" s="207">
        <v>20.219999313354492</v>
      </c>
      <c r="Y4" s="207">
        <v>19.75</v>
      </c>
      <c r="Z4" s="214">
        <f t="shared" si="0"/>
        <v>20.71750005086263</v>
      </c>
      <c r="AA4" s="151">
        <v>23.43000030517578</v>
      </c>
      <c r="AB4" s="253" t="s">
        <v>57</v>
      </c>
      <c r="AC4" s="2">
        <v>2</v>
      </c>
      <c r="AD4" s="151">
        <v>17.920000076293945</v>
      </c>
      <c r="AE4" s="253" t="s">
        <v>258</v>
      </c>
      <c r="AF4" s="1"/>
    </row>
    <row r="5" spans="1:32" ht="11.25" customHeight="1">
      <c r="A5" s="215">
        <v>3</v>
      </c>
      <c r="B5" s="207">
        <v>17.889999389648438</v>
      </c>
      <c r="C5" s="207">
        <v>17.3700008392334</v>
      </c>
      <c r="D5" s="207">
        <v>17.010000228881836</v>
      </c>
      <c r="E5" s="207">
        <v>17.15999984741211</v>
      </c>
      <c r="F5" s="207">
        <v>17.200000762939453</v>
      </c>
      <c r="G5" s="207">
        <v>17.309999465942383</v>
      </c>
      <c r="H5" s="207">
        <v>18.84000015258789</v>
      </c>
      <c r="I5" s="207">
        <v>19.329999923706055</v>
      </c>
      <c r="J5" s="207">
        <v>19.530000686645508</v>
      </c>
      <c r="K5" s="207">
        <v>18.760000228881836</v>
      </c>
      <c r="L5" s="207">
        <v>20.3799991607666</v>
      </c>
      <c r="M5" s="207">
        <v>20.59000015258789</v>
      </c>
      <c r="N5" s="207">
        <v>20.549999237060547</v>
      </c>
      <c r="O5" s="207">
        <v>19.790000915527344</v>
      </c>
      <c r="P5" s="207">
        <v>20.969999313354492</v>
      </c>
      <c r="Q5" s="207">
        <v>21.200000762939453</v>
      </c>
      <c r="R5" s="207">
        <v>20.809999465942383</v>
      </c>
      <c r="S5" s="207">
        <v>20.270000457763672</v>
      </c>
      <c r="T5" s="207">
        <v>19.530000686645508</v>
      </c>
      <c r="U5" s="207">
        <v>19.6299991607666</v>
      </c>
      <c r="V5" s="207">
        <v>18.780000686645508</v>
      </c>
      <c r="W5" s="207">
        <v>18.780000686645508</v>
      </c>
      <c r="X5" s="207">
        <v>17.850000381469727</v>
      </c>
      <c r="Y5" s="207">
        <v>16.829999923706055</v>
      </c>
      <c r="Z5" s="214">
        <f t="shared" si="0"/>
        <v>19.015000104904175</v>
      </c>
      <c r="AA5" s="151">
        <v>21.8799991607666</v>
      </c>
      <c r="AB5" s="253" t="s">
        <v>259</v>
      </c>
      <c r="AC5" s="2">
        <v>3</v>
      </c>
      <c r="AD5" s="151">
        <v>16.530000686645508</v>
      </c>
      <c r="AE5" s="253" t="s">
        <v>260</v>
      </c>
      <c r="AF5" s="1"/>
    </row>
    <row r="6" spans="1:32" ht="11.25" customHeight="1">
      <c r="A6" s="215">
        <v>4</v>
      </c>
      <c r="B6" s="207">
        <v>16.65999984741211</v>
      </c>
      <c r="C6" s="207">
        <v>16.739999771118164</v>
      </c>
      <c r="D6" s="207">
        <v>16.290000915527344</v>
      </c>
      <c r="E6" s="207">
        <v>15.75</v>
      </c>
      <c r="F6" s="207">
        <v>15.699999809265137</v>
      </c>
      <c r="G6" s="207">
        <v>17.520000457763672</v>
      </c>
      <c r="H6" s="207">
        <v>18.729999542236328</v>
      </c>
      <c r="I6" s="207">
        <v>21.200000762939453</v>
      </c>
      <c r="J6" s="207">
        <v>21.940000534057617</v>
      </c>
      <c r="K6" s="207">
        <v>23.020000457763672</v>
      </c>
      <c r="L6" s="207">
        <v>21.940000534057617</v>
      </c>
      <c r="M6" s="207">
        <v>22.440000534057617</v>
      </c>
      <c r="N6" s="207">
        <v>22.18000030517578</v>
      </c>
      <c r="O6" s="207">
        <v>22.079999923706055</v>
      </c>
      <c r="P6" s="207">
        <v>21.020000457763672</v>
      </c>
      <c r="Q6" s="207">
        <v>20.709999084472656</v>
      </c>
      <c r="R6" s="207">
        <v>21.010000228881836</v>
      </c>
      <c r="S6" s="207">
        <v>20.75</v>
      </c>
      <c r="T6" s="207">
        <v>20.65999984741211</v>
      </c>
      <c r="U6" s="207">
        <v>20.260000228881836</v>
      </c>
      <c r="V6" s="207">
        <v>20.079999923706055</v>
      </c>
      <c r="W6" s="207">
        <v>19.700000762939453</v>
      </c>
      <c r="X6" s="207">
        <v>19.309999465942383</v>
      </c>
      <c r="Y6" s="207">
        <v>18.68000030517578</v>
      </c>
      <c r="Z6" s="214">
        <f t="shared" si="0"/>
        <v>19.765416820844013</v>
      </c>
      <c r="AA6" s="151">
        <v>23.920000076293945</v>
      </c>
      <c r="AB6" s="253" t="s">
        <v>261</v>
      </c>
      <c r="AC6" s="2">
        <v>4</v>
      </c>
      <c r="AD6" s="151">
        <v>15.470000267028809</v>
      </c>
      <c r="AE6" s="253" t="s">
        <v>262</v>
      </c>
      <c r="AF6" s="1"/>
    </row>
    <row r="7" spans="1:32" ht="11.25" customHeight="1">
      <c r="A7" s="215">
        <v>5</v>
      </c>
      <c r="B7" s="207">
        <v>18.079999923706055</v>
      </c>
      <c r="C7" s="207">
        <v>17.3799991607666</v>
      </c>
      <c r="D7" s="207">
        <v>16.43000030517578</v>
      </c>
      <c r="E7" s="207">
        <v>15.989999771118164</v>
      </c>
      <c r="F7" s="207">
        <v>16.489999771118164</v>
      </c>
      <c r="G7" s="207">
        <v>17.3799991607666</v>
      </c>
      <c r="H7" s="207">
        <v>19.43000030517578</v>
      </c>
      <c r="I7" s="207">
        <v>21.56999969482422</v>
      </c>
      <c r="J7" s="207">
        <v>22.8700008392334</v>
      </c>
      <c r="K7" s="207">
        <v>22.200000762939453</v>
      </c>
      <c r="L7" s="207">
        <v>22.31999969482422</v>
      </c>
      <c r="M7" s="207">
        <v>21.790000915527344</v>
      </c>
      <c r="N7" s="207">
        <v>21.600000381469727</v>
      </c>
      <c r="O7" s="207">
        <v>20.90999984741211</v>
      </c>
      <c r="P7" s="207">
        <v>21.040000915527344</v>
      </c>
      <c r="Q7" s="207">
        <v>20.610000610351562</v>
      </c>
      <c r="R7" s="207">
        <v>20.18000030517578</v>
      </c>
      <c r="S7" s="207">
        <v>19.299999237060547</v>
      </c>
      <c r="T7" s="207">
        <v>18.969999313354492</v>
      </c>
      <c r="U7" s="207">
        <v>19.200000762939453</v>
      </c>
      <c r="V7" s="207">
        <v>18.739999771118164</v>
      </c>
      <c r="W7" s="207">
        <v>18.290000915527344</v>
      </c>
      <c r="X7" s="207">
        <v>17.780000686645508</v>
      </c>
      <c r="Y7" s="207">
        <v>17.540000915527344</v>
      </c>
      <c r="Z7" s="214">
        <f t="shared" si="0"/>
        <v>19.420416831970215</v>
      </c>
      <c r="AA7" s="151">
        <v>23.56999969482422</v>
      </c>
      <c r="AB7" s="253" t="s">
        <v>263</v>
      </c>
      <c r="AC7" s="2">
        <v>5</v>
      </c>
      <c r="AD7" s="151">
        <v>15.859999656677246</v>
      </c>
      <c r="AE7" s="253" t="s">
        <v>157</v>
      </c>
      <c r="AF7" s="1"/>
    </row>
    <row r="8" spans="1:32" ht="11.25" customHeight="1">
      <c r="A8" s="215">
        <v>6</v>
      </c>
      <c r="B8" s="207">
        <v>16.639999389648438</v>
      </c>
      <c r="C8" s="207">
        <v>16.6200008392334</v>
      </c>
      <c r="D8" s="207">
        <v>15.489999771118164</v>
      </c>
      <c r="E8" s="207">
        <v>14.800000190734863</v>
      </c>
      <c r="F8" s="207">
        <v>15.989999771118164</v>
      </c>
      <c r="G8" s="207">
        <v>16.350000381469727</v>
      </c>
      <c r="H8" s="207">
        <v>17.219999313354492</v>
      </c>
      <c r="I8" s="207">
        <v>17.59000015258789</v>
      </c>
      <c r="J8" s="207">
        <v>18.530000686645508</v>
      </c>
      <c r="K8" s="207">
        <v>19.200000762939453</v>
      </c>
      <c r="L8" s="207">
        <v>20.389999389648438</v>
      </c>
      <c r="M8" s="207">
        <v>20.739999771118164</v>
      </c>
      <c r="N8" s="207">
        <v>19.25</v>
      </c>
      <c r="O8" s="207">
        <v>18.899999618530273</v>
      </c>
      <c r="P8" s="207">
        <v>18.459999084472656</v>
      </c>
      <c r="Q8" s="207">
        <v>19.100000381469727</v>
      </c>
      <c r="R8" s="207">
        <v>17.139999389648438</v>
      </c>
      <c r="S8" s="207">
        <v>17.209999084472656</v>
      </c>
      <c r="T8" s="207">
        <v>16.59000015258789</v>
      </c>
      <c r="U8" s="207">
        <v>16.360000610351562</v>
      </c>
      <c r="V8" s="207">
        <v>16.18000030517578</v>
      </c>
      <c r="W8" s="207">
        <v>16.049999237060547</v>
      </c>
      <c r="X8" s="207">
        <v>15.630000114440918</v>
      </c>
      <c r="Y8" s="207">
        <v>15.119999885559082</v>
      </c>
      <c r="Z8" s="214">
        <f t="shared" si="0"/>
        <v>17.31458326180776</v>
      </c>
      <c r="AA8" s="151">
        <v>21.350000381469727</v>
      </c>
      <c r="AB8" s="253" t="s">
        <v>185</v>
      </c>
      <c r="AC8" s="2">
        <v>6</v>
      </c>
      <c r="AD8" s="151">
        <v>14.539999961853027</v>
      </c>
      <c r="AE8" s="253" t="s">
        <v>264</v>
      </c>
      <c r="AF8" s="1"/>
    </row>
    <row r="9" spans="1:32" ht="11.25" customHeight="1">
      <c r="A9" s="215">
        <v>7</v>
      </c>
      <c r="B9" s="207">
        <v>14.770000457763672</v>
      </c>
      <c r="C9" s="207">
        <v>14.869999885559082</v>
      </c>
      <c r="D9" s="207">
        <v>13.760000228881836</v>
      </c>
      <c r="E9" s="207">
        <v>13.140000343322754</v>
      </c>
      <c r="F9" s="207">
        <v>13.479999542236328</v>
      </c>
      <c r="G9" s="207">
        <v>14.75</v>
      </c>
      <c r="H9" s="207">
        <v>17.34000015258789</v>
      </c>
      <c r="I9" s="207">
        <v>19.979999542236328</v>
      </c>
      <c r="J9" s="207">
        <v>22.450000762939453</v>
      </c>
      <c r="K9" s="207">
        <v>19.8799991607666</v>
      </c>
      <c r="L9" s="207">
        <v>21.329999923706055</v>
      </c>
      <c r="M9" s="207">
        <v>21.229999542236328</v>
      </c>
      <c r="N9" s="207">
        <v>21.149999618530273</v>
      </c>
      <c r="O9" s="207">
        <v>20.84000015258789</v>
      </c>
      <c r="P9" s="207">
        <v>22.15999984741211</v>
      </c>
      <c r="Q9" s="207">
        <v>21.489999771118164</v>
      </c>
      <c r="R9" s="207">
        <v>20.989999771118164</v>
      </c>
      <c r="S9" s="207">
        <v>20.700000762939453</v>
      </c>
      <c r="T9" s="207">
        <v>20.229999542236328</v>
      </c>
      <c r="U9" s="207">
        <v>19.780000686645508</v>
      </c>
      <c r="V9" s="207">
        <v>21.110000610351562</v>
      </c>
      <c r="W9" s="207">
        <v>20.81999969482422</v>
      </c>
      <c r="X9" s="207">
        <v>20.15999984741211</v>
      </c>
      <c r="Y9" s="207">
        <v>19.34000015258789</v>
      </c>
      <c r="Z9" s="214">
        <f t="shared" si="0"/>
        <v>18.989583333333332</v>
      </c>
      <c r="AA9" s="151">
        <v>22.920000076293945</v>
      </c>
      <c r="AB9" s="253" t="s">
        <v>265</v>
      </c>
      <c r="AC9" s="2">
        <v>7</v>
      </c>
      <c r="AD9" s="151">
        <v>12.949999809265137</v>
      </c>
      <c r="AE9" s="253" t="s">
        <v>266</v>
      </c>
      <c r="AF9" s="1"/>
    </row>
    <row r="10" spans="1:32" ht="11.25" customHeight="1">
      <c r="A10" s="215">
        <v>8</v>
      </c>
      <c r="B10" s="207">
        <v>18.75</v>
      </c>
      <c r="C10" s="207">
        <v>18.93000030517578</v>
      </c>
      <c r="D10" s="207">
        <v>17.489999771118164</v>
      </c>
      <c r="E10" s="207">
        <v>16.979999542236328</v>
      </c>
      <c r="F10" s="207">
        <v>16.920000076293945</v>
      </c>
      <c r="G10" s="207">
        <v>18.18000030517578</v>
      </c>
      <c r="H10" s="207">
        <v>19.850000381469727</v>
      </c>
      <c r="I10" s="207">
        <v>22.260000228881836</v>
      </c>
      <c r="J10" s="207">
        <v>23.459999084472656</v>
      </c>
      <c r="K10" s="207">
        <v>23.729999542236328</v>
      </c>
      <c r="L10" s="207">
        <v>24.43000030517578</v>
      </c>
      <c r="M10" s="207">
        <v>24.31999969482422</v>
      </c>
      <c r="N10" s="207">
        <v>23.34000015258789</v>
      </c>
      <c r="O10" s="207">
        <v>23.719999313354492</v>
      </c>
      <c r="P10" s="207">
        <v>23.81999969482422</v>
      </c>
      <c r="Q10" s="207">
        <v>23.059999465942383</v>
      </c>
      <c r="R10" s="207">
        <v>23.09000015258789</v>
      </c>
      <c r="S10" s="207">
        <v>23.75</v>
      </c>
      <c r="T10" s="207">
        <v>23.1200008392334</v>
      </c>
      <c r="U10" s="207">
        <v>23.09000015258789</v>
      </c>
      <c r="V10" s="207">
        <v>22.780000686645508</v>
      </c>
      <c r="W10" s="207">
        <v>22.270000457763672</v>
      </c>
      <c r="X10" s="207">
        <v>21.739999771118164</v>
      </c>
      <c r="Y10" s="207">
        <v>21.219999313354492</v>
      </c>
      <c r="Z10" s="214">
        <f t="shared" si="0"/>
        <v>21.67916663487752</v>
      </c>
      <c r="AA10" s="151">
        <v>25.389999389648438</v>
      </c>
      <c r="AB10" s="253" t="s">
        <v>267</v>
      </c>
      <c r="AC10" s="2">
        <v>8</v>
      </c>
      <c r="AD10" s="151">
        <v>16.81999969482422</v>
      </c>
      <c r="AE10" s="253" t="s">
        <v>268</v>
      </c>
      <c r="AF10" s="1"/>
    </row>
    <row r="11" spans="1:32" ht="11.25" customHeight="1">
      <c r="A11" s="215">
        <v>9</v>
      </c>
      <c r="B11" s="207">
        <v>20.440000534057617</v>
      </c>
      <c r="C11" s="207">
        <v>20.389999389648438</v>
      </c>
      <c r="D11" s="207">
        <v>19.850000381469727</v>
      </c>
      <c r="E11" s="207">
        <v>19.219999313354492</v>
      </c>
      <c r="F11" s="207">
        <v>19.43000030517578</v>
      </c>
      <c r="G11" s="207">
        <v>20.719999313354492</v>
      </c>
      <c r="H11" s="207">
        <v>21.510000228881836</v>
      </c>
      <c r="I11" s="207">
        <v>23.079999923706055</v>
      </c>
      <c r="J11" s="207">
        <v>24.1299991607666</v>
      </c>
      <c r="K11" s="207">
        <v>26.3799991607666</v>
      </c>
      <c r="L11" s="207">
        <v>26.6299991607666</v>
      </c>
      <c r="M11" s="207">
        <v>26.860000610351562</v>
      </c>
      <c r="N11" s="207">
        <v>26.15999984741211</v>
      </c>
      <c r="O11" s="207">
        <v>27.229999542236328</v>
      </c>
      <c r="P11" s="207">
        <v>27.110000610351562</v>
      </c>
      <c r="Q11" s="207">
        <v>27.510000228881836</v>
      </c>
      <c r="R11" s="207">
        <v>27.399999618530273</v>
      </c>
      <c r="S11" s="207">
        <v>26.010000228881836</v>
      </c>
      <c r="T11" s="207">
        <v>23.93000030517578</v>
      </c>
      <c r="U11" s="207">
        <v>22.459999084472656</v>
      </c>
      <c r="V11" s="207">
        <v>21.5</v>
      </c>
      <c r="W11" s="207">
        <v>21.270000457763672</v>
      </c>
      <c r="X11" s="207">
        <v>20.489999771118164</v>
      </c>
      <c r="Y11" s="207">
        <v>19.219999313354492</v>
      </c>
      <c r="Z11" s="214">
        <f t="shared" si="0"/>
        <v>23.28874985376994</v>
      </c>
      <c r="AA11" s="151">
        <v>28.270000457763672</v>
      </c>
      <c r="AB11" s="253" t="s">
        <v>269</v>
      </c>
      <c r="AC11" s="2">
        <v>9</v>
      </c>
      <c r="AD11" s="151">
        <v>19.149999618530273</v>
      </c>
      <c r="AE11" s="253" t="s">
        <v>35</v>
      </c>
      <c r="AF11" s="1"/>
    </row>
    <row r="12" spans="1:32" ht="11.25" customHeight="1">
      <c r="A12" s="223">
        <v>10</v>
      </c>
      <c r="B12" s="209">
        <v>20.8799991607666</v>
      </c>
      <c r="C12" s="209">
        <v>21</v>
      </c>
      <c r="D12" s="209">
        <v>20.030000686645508</v>
      </c>
      <c r="E12" s="209">
        <v>17.110000610351562</v>
      </c>
      <c r="F12" s="209">
        <v>16.670000076293945</v>
      </c>
      <c r="G12" s="209">
        <v>16.43000030517578</v>
      </c>
      <c r="H12" s="209">
        <v>17.600000381469727</v>
      </c>
      <c r="I12" s="209">
        <v>18.690000534057617</v>
      </c>
      <c r="J12" s="209">
        <v>19.959999084472656</v>
      </c>
      <c r="K12" s="209">
        <v>21.8799991607666</v>
      </c>
      <c r="L12" s="209">
        <v>22.790000915527344</v>
      </c>
      <c r="M12" s="209">
        <v>24.770000457763672</v>
      </c>
      <c r="N12" s="209">
        <v>26.110000610351562</v>
      </c>
      <c r="O12" s="209">
        <v>22.790000915527344</v>
      </c>
      <c r="P12" s="209">
        <v>22.959999084472656</v>
      </c>
      <c r="Q12" s="209">
        <v>24.3700008392334</v>
      </c>
      <c r="R12" s="209">
        <v>22.420000076293945</v>
      </c>
      <c r="S12" s="209">
        <v>22.31999969482422</v>
      </c>
      <c r="T12" s="209">
        <v>23</v>
      </c>
      <c r="U12" s="209">
        <v>22.549999237060547</v>
      </c>
      <c r="V12" s="209">
        <v>22.229999542236328</v>
      </c>
      <c r="W12" s="209">
        <v>22.31999969482422</v>
      </c>
      <c r="X12" s="209">
        <v>20.3700008392334</v>
      </c>
      <c r="Y12" s="209">
        <v>20.40999984741211</v>
      </c>
      <c r="Z12" s="224">
        <f t="shared" si="0"/>
        <v>21.235833406448364</v>
      </c>
      <c r="AA12" s="157">
        <v>26.399999618530273</v>
      </c>
      <c r="AB12" s="254" t="s">
        <v>270</v>
      </c>
      <c r="AC12" s="211">
        <v>10</v>
      </c>
      <c r="AD12" s="157">
        <v>16.290000915527344</v>
      </c>
      <c r="AE12" s="254" t="s">
        <v>271</v>
      </c>
      <c r="AF12" s="1"/>
    </row>
    <row r="13" spans="1:32" ht="11.25" customHeight="1">
      <c r="A13" s="215">
        <v>11</v>
      </c>
      <c r="B13" s="207">
        <v>20.809999465942383</v>
      </c>
      <c r="C13" s="207">
        <v>20.760000228881836</v>
      </c>
      <c r="D13" s="207">
        <v>19.139999389648438</v>
      </c>
      <c r="E13" s="207">
        <v>18.06999969482422</v>
      </c>
      <c r="F13" s="207">
        <v>18.579999923706055</v>
      </c>
      <c r="G13" s="207">
        <v>18.739999771118164</v>
      </c>
      <c r="H13" s="207">
        <v>19.739999771118164</v>
      </c>
      <c r="I13" s="207">
        <v>21.530000686645508</v>
      </c>
      <c r="J13" s="207">
        <v>22.940000534057617</v>
      </c>
      <c r="K13" s="207">
        <v>23.020000457763672</v>
      </c>
      <c r="L13" s="207">
        <v>22.360000610351562</v>
      </c>
      <c r="M13" s="207">
        <v>23.31999969482422</v>
      </c>
      <c r="N13" s="207">
        <v>22.3799991607666</v>
      </c>
      <c r="O13" s="207">
        <v>22.829999923706055</v>
      </c>
      <c r="P13" s="207">
        <v>22.809999465942383</v>
      </c>
      <c r="Q13" s="207">
        <v>21.239999771118164</v>
      </c>
      <c r="R13" s="207">
        <v>21.049999237060547</v>
      </c>
      <c r="S13" s="207">
        <v>19.639999389648438</v>
      </c>
      <c r="T13" s="207">
        <v>17.649999618530273</v>
      </c>
      <c r="U13" s="207">
        <v>17.389999389648438</v>
      </c>
      <c r="V13" s="207">
        <v>16.81999969482422</v>
      </c>
      <c r="W13" s="207">
        <v>15.970000267028809</v>
      </c>
      <c r="X13" s="207">
        <v>15.699999809265137</v>
      </c>
      <c r="Y13" s="207">
        <v>15.4399995803833</v>
      </c>
      <c r="Z13" s="214">
        <f t="shared" si="0"/>
        <v>19.91374981403351</v>
      </c>
      <c r="AA13" s="151">
        <v>24.030000686645508</v>
      </c>
      <c r="AB13" s="253" t="s">
        <v>272</v>
      </c>
      <c r="AC13" s="2">
        <v>11</v>
      </c>
      <c r="AD13" s="151">
        <v>15.399999618530273</v>
      </c>
      <c r="AE13" s="253" t="s">
        <v>62</v>
      </c>
      <c r="AF13" s="1"/>
    </row>
    <row r="14" spans="1:32" ht="11.25" customHeight="1">
      <c r="A14" s="215">
        <v>12</v>
      </c>
      <c r="B14" s="207">
        <v>15.720000267028809</v>
      </c>
      <c r="C14" s="207">
        <v>15.119999885559082</v>
      </c>
      <c r="D14" s="207">
        <v>15.539999961853027</v>
      </c>
      <c r="E14" s="207">
        <v>15.510000228881836</v>
      </c>
      <c r="F14" s="207">
        <v>15.720000267028809</v>
      </c>
      <c r="G14" s="207">
        <v>15.300000190734863</v>
      </c>
      <c r="H14" s="207">
        <v>15.729999542236328</v>
      </c>
      <c r="I14" s="207">
        <v>15.979999542236328</v>
      </c>
      <c r="J14" s="207">
        <v>15.529999732971191</v>
      </c>
      <c r="K14" s="207">
        <v>15.380000114440918</v>
      </c>
      <c r="L14" s="207">
        <v>15.369999885559082</v>
      </c>
      <c r="M14" s="207">
        <v>15.550000190734863</v>
      </c>
      <c r="N14" s="207">
        <v>15.619999885559082</v>
      </c>
      <c r="O14" s="207">
        <v>15.109999656677246</v>
      </c>
      <c r="P14" s="207">
        <v>15.460000038146973</v>
      </c>
      <c r="Q14" s="207">
        <v>15.779999732971191</v>
      </c>
      <c r="R14" s="207">
        <v>15.0600004196167</v>
      </c>
      <c r="S14" s="207">
        <v>14.890000343322754</v>
      </c>
      <c r="T14" s="207">
        <v>14.880000114440918</v>
      </c>
      <c r="U14" s="207">
        <v>15.039999961853027</v>
      </c>
      <c r="V14" s="207">
        <v>14.90999984741211</v>
      </c>
      <c r="W14" s="207">
        <v>15.170000076293945</v>
      </c>
      <c r="X14" s="207">
        <v>15.210000038146973</v>
      </c>
      <c r="Y14" s="207">
        <v>15.130000114440918</v>
      </c>
      <c r="Z14" s="214">
        <f t="shared" si="0"/>
        <v>15.362916668256124</v>
      </c>
      <c r="AA14" s="151">
        <v>16.079999923706055</v>
      </c>
      <c r="AB14" s="253" t="s">
        <v>47</v>
      </c>
      <c r="AC14" s="2">
        <v>12</v>
      </c>
      <c r="AD14" s="151">
        <v>14.8100004196167</v>
      </c>
      <c r="AE14" s="253" t="s">
        <v>273</v>
      </c>
      <c r="AF14" s="1"/>
    </row>
    <row r="15" spans="1:32" ht="11.25" customHeight="1">
      <c r="A15" s="215">
        <v>13</v>
      </c>
      <c r="B15" s="207">
        <v>15.239999771118164</v>
      </c>
      <c r="C15" s="207">
        <v>15.319999694824219</v>
      </c>
      <c r="D15" s="207">
        <v>15.770000457763672</v>
      </c>
      <c r="E15" s="207">
        <v>16.030000686645508</v>
      </c>
      <c r="F15" s="207">
        <v>16.290000915527344</v>
      </c>
      <c r="G15" s="207">
        <v>16.260000228881836</v>
      </c>
      <c r="H15" s="207">
        <v>16.56999969482422</v>
      </c>
      <c r="I15" s="207">
        <v>16.84000015258789</v>
      </c>
      <c r="J15" s="207">
        <v>16.649999618530273</v>
      </c>
      <c r="K15" s="207">
        <v>17.06999969482422</v>
      </c>
      <c r="L15" s="207">
        <v>17.479999542236328</v>
      </c>
      <c r="M15" s="207">
        <v>17.049999237060547</v>
      </c>
      <c r="N15" s="207">
        <v>17.700000762939453</v>
      </c>
      <c r="O15" s="207">
        <v>18.09000015258789</v>
      </c>
      <c r="P15" s="207">
        <v>17.780000686645508</v>
      </c>
      <c r="Q15" s="207">
        <v>17.110000610351562</v>
      </c>
      <c r="R15" s="207">
        <v>17.469999313354492</v>
      </c>
      <c r="S15" s="207">
        <v>17.299999237060547</v>
      </c>
      <c r="T15" s="207">
        <v>17.190000534057617</v>
      </c>
      <c r="U15" s="207">
        <v>17.399999618530273</v>
      </c>
      <c r="V15" s="207">
        <v>17.6299991607666</v>
      </c>
      <c r="W15" s="207">
        <v>18.010000228881836</v>
      </c>
      <c r="X15" s="207">
        <v>18.260000228881836</v>
      </c>
      <c r="Y15" s="207">
        <v>18.420000076293945</v>
      </c>
      <c r="Z15" s="214">
        <f t="shared" si="0"/>
        <v>17.038750012715656</v>
      </c>
      <c r="AA15" s="151">
        <v>18.469999313354492</v>
      </c>
      <c r="AB15" s="253" t="s">
        <v>274</v>
      </c>
      <c r="AC15" s="2">
        <v>13</v>
      </c>
      <c r="AD15" s="151">
        <v>15.069999694824219</v>
      </c>
      <c r="AE15" s="253" t="s">
        <v>225</v>
      </c>
      <c r="AF15" s="1"/>
    </row>
    <row r="16" spans="1:32" ht="11.25" customHeight="1">
      <c r="A16" s="215">
        <v>14</v>
      </c>
      <c r="B16" s="207">
        <v>18.3799991607666</v>
      </c>
      <c r="C16" s="207">
        <v>18.190000534057617</v>
      </c>
      <c r="D16" s="207">
        <v>17.8700008392334</v>
      </c>
      <c r="E16" s="207">
        <v>17.479999542236328</v>
      </c>
      <c r="F16" s="207">
        <v>17.34000015258789</v>
      </c>
      <c r="G16" s="207">
        <v>17.75</v>
      </c>
      <c r="H16" s="207">
        <v>18.209999084472656</v>
      </c>
      <c r="I16" s="207">
        <v>18.940000534057617</v>
      </c>
      <c r="J16" s="207">
        <v>19.1200008392334</v>
      </c>
      <c r="K16" s="207">
        <v>18.56999969482422</v>
      </c>
      <c r="L16" s="207">
        <v>19.049999237060547</v>
      </c>
      <c r="M16" s="207">
        <v>18.299999237060547</v>
      </c>
      <c r="N16" s="207">
        <v>18.06999969482422</v>
      </c>
      <c r="O16" s="207">
        <v>18.399999618530273</v>
      </c>
      <c r="P16" s="207">
        <v>17.989999771118164</v>
      </c>
      <c r="Q16" s="207">
        <v>17.639999389648438</v>
      </c>
      <c r="R16" s="207">
        <v>17.31999969482422</v>
      </c>
      <c r="S16" s="207">
        <v>16.959999084472656</v>
      </c>
      <c r="T16" s="207">
        <v>16.969999313354492</v>
      </c>
      <c r="U16" s="207">
        <v>16.860000610351562</v>
      </c>
      <c r="V16" s="207">
        <v>16.799999237060547</v>
      </c>
      <c r="W16" s="207">
        <v>16.799999237060547</v>
      </c>
      <c r="X16" s="207">
        <v>17.079999923706055</v>
      </c>
      <c r="Y16" s="207">
        <v>17.059999465942383</v>
      </c>
      <c r="Z16" s="214">
        <f t="shared" si="0"/>
        <v>17.797916412353516</v>
      </c>
      <c r="AA16" s="151">
        <v>19.489999771118164</v>
      </c>
      <c r="AB16" s="253" t="s">
        <v>275</v>
      </c>
      <c r="AC16" s="2">
        <v>14</v>
      </c>
      <c r="AD16" s="151">
        <v>16.65999984741211</v>
      </c>
      <c r="AE16" s="253" t="s">
        <v>276</v>
      </c>
      <c r="AF16" s="1"/>
    </row>
    <row r="17" spans="1:32" ht="11.25" customHeight="1">
      <c r="A17" s="215">
        <v>15</v>
      </c>
      <c r="B17" s="207">
        <v>16.729999542236328</v>
      </c>
      <c r="C17" s="207">
        <v>17</v>
      </c>
      <c r="D17" s="207">
        <v>16.860000610351562</v>
      </c>
      <c r="E17" s="207">
        <v>16.270000457763672</v>
      </c>
      <c r="F17" s="207">
        <v>16.09000015258789</v>
      </c>
      <c r="G17" s="207">
        <v>16.100000381469727</v>
      </c>
      <c r="H17" s="207">
        <v>16.469999313354492</v>
      </c>
      <c r="I17" s="207">
        <v>17.459999084472656</v>
      </c>
      <c r="J17" s="207">
        <v>18.09000015258789</v>
      </c>
      <c r="K17" s="207">
        <v>17.520000457763672</v>
      </c>
      <c r="L17" s="207">
        <v>18.649999618530273</v>
      </c>
      <c r="M17" s="207">
        <v>19.860000610351562</v>
      </c>
      <c r="N17" s="207">
        <v>18.290000915527344</v>
      </c>
      <c r="O17" s="207">
        <v>20.75</v>
      </c>
      <c r="P17" s="207">
        <v>19.209999084472656</v>
      </c>
      <c r="Q17" s="207">
        <v>19.299999237060547</v>
      </c>
      <c r="R17" s="207">
        <v>18.31999969482422</v>
      </c>
      <c r="S17" s="207">
        <v>18.010000228881836</v>
      </c>
      <c r="T17" s="207">
        <v>18.56999969482422</v>
      </c>
      <c r="U17" s="207">
        <v>18.399999618530273</v>
      </c>
      <c r="V17" s="207">
        <v>17.81999969482422</v>
      </c>
      <c r="W17" s="207">
        <v>17.84000015258789</v>
      </c>
      <c r="X17" s="207">
        <v>17.760000228881836</v>
      </c>
      <c r="Y17" s="207">
        <v>18.56999969482422</v>
      </c>
      <c r="Z17" s="214">
        <f t="shared" si="0"/>
        <v>17.91416660944621</v>
      </c>
      <c r="AA17" s="151">
        <v>21</v>
      </c>
      <c r="AB17" s="253" t="s">
        <v>277</v>
      </c>
      <c r="AC17" s="2">
        <v>15</v>
      </c>
      <c r="AD17" s="151">
        <v>16.010000228881836</v>
      </c>
      <c r="AE17" s="253" t="s">
        <v>136</v>
      </c>
      <c r="AF17" s="1"/>
    </row>
    <row r="18" spans="1:32" ht="11.25" customHeight="1">
      <c r="A18" s="215">
        <v>16</v>
      </c>
      <c r="B18" s="207">
        <v>18.3700008392334</v>
      </c>
      <c r="C18" s="207">
        <v>17.280000686645508</v>
      </c>
      <c r="D18" s="207">
        <v>17.399999618530273</v>
      </c>
      <c r="E18" s="207">
        <v>17.020000457763672</v>
      </c>
      <c r="F18" s="207">
        <v>16.809999465942383</v>
      </c>
      <c r="G18" s="207">
        <v>17.110000610351562</v>
      </c>
      <c r="H18" s="207">
        <v>16.989999771118164</v>
      </c>
      <c r="I18" s="207">
        <v>17.290000915527344</v>
      </c>
      <c r="J18" s="207">
        <v>19.209999084472656</v>
      </c>
      <c r="K18" s="207">
        <v>20.75</v>
      </c>
      <c r="L18" s="207">
        <v>20.579999923706055</v>
      </c>
      <c r="M18" s="207">
        <v>20.190000534057617</v>
      </c>
      <c r="N18" s="207">
        <v>20.510000228881836</v>
      </c>
      <c r="O18" s="207">
        <v>21.049999237060547</v>
      </c>
      <c r="P18" s="207">
        <v>19.8799991607666</v>
      </c>
      <c r="Q18" s="207">
        <v>19.59000015258789</v>
      </c>
      <c r="R18" s="207">
        <v>19.81999969482422</v>
      </c>
      <c r="S18" s="207">
        <v>19.709999084472656</v>
      </c>
      <c r="T18" s="207">
        <v>19.5</v>
      </c>
      <c r="U18" s="207">
        <v>19.31999969482422</v>
      </c>
      <c r="V18" s="207">
        <v>19.420000076293945</v>
      </c>
      <c r="W18" s="207">
        <v>19.639999389648438</v>
      </c>
      <c r="X18" s="207">
        <v>19.239999771118164</v>
      </c>
      <c r="Y18" s="207">
        <v>19.780000686645508</v>
      </c>
      <c r="Z18" s="214">
        <f t="shared" si="0"/>
        <v>19.019166628519695</v>
      </c>
      <c r="AA18" s="151">
        <v>21.770000457763672</v>
      </c>
      <c r="AB18" s="253" t="s">
        <v>278</v>
      </c>
      <c r="AC18" s="2">
        <v>16</v>
      </c>
      <c r="AD18" s="151">
        <v>16.690000534057617</v>
      </c>
      <c r="AE18" s="253" t="s">
        <v>195</v>
      </c>
      <c r="AF18" s="1"/>
    </row>
    <row r="19" spans="1:32" ht="11.25" customHeight="1">
      <c r="A19" s="215">
        <v>17</v>
      </c>
      <c r="B19" s="207">
        <v>19.450000762939453</v>
      </c>
      <c r="C19" s="207">
        <v>18.829999923706055</v>
      </c>
      <c r="D19" s="207">
        <v>18.75</v>
      </c>
      <c r="E19" s="207">
        <v>18.809999465942383</v>
      </c>
      <c r="F19" s="207">
        <v>19.010000228881836</v>
      </c>
      <c r="G19" s="207">
        <v>18</v>
      </c>
      <c r="H19" s="207">
        <v>17.309999465942383</v>
      </c>
      <c r="I19" s="207">
        <v>17.530000686645508</v>
      </c>
      <c r="J19" s="207">
        <v>18.65999984741211</v>
      </c>
      <c r="K19" s="207">
        <v>20.979999542236328</v>
      </c>
      <c r="L19" s="207">
        <v>21.049999237060547</v>
      </c>
      <c r="M19" s="207">
        <v>19.350000381469727</v>
      </c>
      <c r="N19" s="207">
        <v>20.209999084472656</v>
      </c>
      <c r="O19" s="207">
        <v>20.31999969482422</v>
      </c>
      <c r="P19" s="207">
        <v>20.020000457763672</v>
      </c>
      <c r="Q19" s="207">
        <v>19.229999542236328</v>
      </c>
      <c r="R19" s="207">
        <v>19.170000076293945</v>
      </c>
      <c r="S19" s="207">
        <v>18.450000762939453</v>
      </c>
      <c r="T19" s="207">
        <v>18.3700008392334</v>
      </c>
      <c r="U19" s="207">
        <v>18.809999465942383</v>
      </c>
      <c r="V19" s="207">
        <v>18.59000015258789</v>
      </c>
      <c r="W19" s="207">
        <v>19.239999771118164</v>
      </c>
      <c r="X19" s="207">
        <v>19.829999923706055</v>
      </c>
      <c r="Y19" s="207">
        <v>19.81999969482422</v>
      </c>
      <c r="Z19" s="214">
        <f t="shared" si="0"/>
        <v>19.15791662534078</v>
      </c>
      <c r="AA19" s="151">
        <v>22.100000381469727</v>
      </c>
      <c r="AB19" s="253" t="s">
        <v>278</v>
      </c>
      <c r="AC19" s="2">
        <v>17</v>
      </c>
      <c r="AD19" s="151">
        <v>17.260000228881836</v>
      </c>
      <c r="AE19" s="253" t="s">
        <v>19</v>
      </c>
      <c r="AF19" s="1"/>
    </row>
    <row r="20" spans="1:32" ht="11.25" customHeight="1">
      <c r="A20" s="215">
        <v>18</v>
      </c>
      <c r="B20" s="207">
        <v>19.510000228881836</v>
      </c>
      <c r="C20" s="207">
        <v>18.93000030517578</v>
      </c>
      <c r="D20" s="207">
        <v>18.700000762939453</v>
      </c>
      <c r="E20" s="207">
        <v>18.270000457763672</v>
      </c>
      <c r="F20" s="207">
        <v>17.739999771118164</v>
      </c>
      <c r="G20" s="207">
        <v>18.75</v>
      </c>
      <c r="H20" s="207">
        <v>17.799999237060547</v>
      </c>
      <c r="I20" s="207">
        <v>17.299999237060547</v>
      </c>
      <c r="J20" s="207">
        <v>17.329999923706055</v>
      </c>
      <c r="K20" s="207">
        <v>17.719999313354492</v>
      </c>
      <c r="L20" s="207">
        <v>17.56999969482422</v>
      </c>
      <c r="M20" s="207">
        <v>16.920000076293945</v>
      </c>
      <c r="N20" s="207">
        <v>16.229999542236328</v>
      </c>
      <c r="O20" s="207">
        <v>16.559999465942383</v>
      </c>
      <c r="P20" s="207">
        <v>17.450000762939453</v>
      </c>
      <c r="Q20" s="207">
        <v>17.479999542236328</v>
      </c>
      <c r="R20" s="207">
        <v>17.639999389648438</v>
      </c>
      <c r="S20" s="207">
        <v>17.59000015258789</v>
      </c>
      <c r="T20" s="207">
        <v>17.1299991607666</v>
      </c>
      <c r="U20" s="207">
        <v>16.809999465942383</v>
      </c>
      <c r="V20" s="207">
        <v>16.850000381469727</v>
      </c>
      <c r="W20" s="207">
        <v>16.84000015258789</v>
      </c>
      <c r="X20" s="207">
        <v>17.020000457763672</v>
      </c>
      <c r="Y20" s="207">
        <v>17.049999237060547</v>
      </c>
      <c r="Z20" s="214">
        <f t="shared" si="0"/>
        <v>17.549583196640015</v>
      </c>
      <c r="AA20" s="151">
        <v>19.93000030517578</v>
      </c>
      <c r="AB20" s="253" t="s">
        <v>279</v>
      </c>
      <c r="AC20" s="2">
        <v>18</v>
      </c>
      <c r="AD20" s="151">
        <v>16.1299991607666</v>
      </c>
      <c r="AE20" s="253" t="s">
        <v>280</v>
      </c>
      <c r="AF20" s="1"/>
    </row>
    <row r="21" spans="1:32" ht="11.25" customHeight="1">
      <c r="A21" s="215">
        <v>19</v>
      </c>
      <c r="B21" s="207">
        <v>16.709999084472656</v>
      </c>
      <c r="C21" s="207">
        <v>16.299999237060547</v>
      </c>
      <c r="D21" s="207">
        <v>16</v>
      </c>
      <c r="E21" s="207">
        <v>15.489999771118164</v>
      </c>
      <c r="F21" s="207">
        <v>15.180000305175781</v>
      </c>
      <c r="G21" s="207">
        <v>16.600000381469727</v>
      </c>
      <c r="H21" s="207">
        <v>19.700000762939453</v>
      </c>
      <c r="I21" s="207">
        <v>21.389999389648438</v>
      </c>
      <c r="J21" s="207">
        <v>22.8799991607666</v>
      </c>
      <c r="K21" s="207">
        <v>25.110000610351562</v>
      </c>
      <c r="L21" s="207">
        <v>23.940000534057617</v>
      </c>
      <c r="M21" s="207">
        <v>23.690000534057617</v>
      </c>
      <c r="N21" s="207">
        <v>23.719999313354492</v>
      </c>
      <c r="O21" s="207">
        <v>23.6299991607666</v>
      </c>
      <c r="P21" s="207">
        <v>23.520000457763672</v>
      </c>
      <c r="Q21" s="207">
        <v>22.239999771118164</v>
      </c>
      <c r="R21" s="207">
        <v>21.790000915527344</v>
      </c>
      <c r="S21" s="207">
        <v>21.149999618530273</v>
      </c>
      <c r="T21" s="207">
        <v>20.549999237060547</v>
      </c>
      <c r="U21" s="207">
        <v>21.100000381469727</v>
      </c>
      <c r="V21" s="207">
        <v>20.030000686645508</v>
      </c>
      <c r="W21" s="207">
        <v>19.8799991607666</v>
      </c>
      <c r="X21" s="207">
        <v>19.799999237060547</v>
      </c>
      <c r="Y21" s="207">
        <v>18.920000076293945</v>
      </c>
      <c r="Z21" s="214">
        <f t="shared" si="0"/>
        <v>20.388333241144817</v>
      </c>
      <c r="AA21" s="151">
        <v>27.540000915527344</v>
      </c>
      <c r="AB21" s="253" t="s">
        <v>281</v>
      </c>
      <c r="AC21" s="2">
        <v>19</v>
      </c>
      <c r="AD21" s="151">
        <v>15.079999923706055</v>
      </c>
      <c r="AE21" s="253" t="s">
        <v>268</v>
      </c>
      <c r="AF21" s="1"/>
    </row>
    <row r="22" spans="1:32" ht="11.25" customHeight="1">
      <c r="A22" s="223">
        <v>20</v>
      </c>
      <c r="B22" s="209">
        <v>18.440000534057617</v>
      </c>
      <c r="C22" s="209">
        <v>18.049999237060547</v>
      </c>
      <c r="D22" s="209">
        <v>18.280000686645508</v>
      </c>
      <c r="E22" s="209">
        <v>18.190000534057617</v>
      </c>
      <c r="F22" s="209">
        <v>17.770000457763672</v>
      </c>
      <c r="G22" s="209">
        <v>20.040000915527344</v>
      </c>
      <c r="H22" s="209">
        <v>20.90999984741211</v>
      </c>
      <c r="I22" s="209">
        <v>21.299999237060547</v>
      </c>
      <c r="J22" s="209">
        <v>21.65999984741211</v>
      </c>
      <c r="K22" s="209">
        <v>21.229999542236328</v>
      </c>
      <c r="L22" s="209">
        <v>22.350000381469727</v>
      </c>
      <c r="M22" s="209">
        <v>22.239999771118164</v>
      </c>
      <c r="N22" s="209">
        <v>21.860000610351562</v>
      </c>
      <c r="O22" s="209">
        <v>21.56999969482422</v>
      </c>
      <c r="P22" s="209">
        <v>21.170000076293945</v>
      </c>
      <c r="Q22" s="209">
        <v>20.610000610351562</v>
      </c>
      <c r="R22" s="209">
        <v>20.489999771118164</v>
      </c>
      <c r="S22" s="209">
        <v>20.420000076293945</v>
      </c>
      <c r="T22" s="209">
        <v>19.8700008392334</v>
      </c>
      <c r="U22" s="209">
        <v>19.3799991607666</v>
      </c>
      <c r="V22" s="209">
        <v>19.350000381469727</v>
      </c>
      <c r="W22" s="209">
        <v>19.059999465942383</v>
      </c>
      <c r="X22" s="209">
        <v>18.760000228881836</v>
      </c>
      <c r="Y22" s="209">
        <v>18.65999984741211</v>
      </c>
      <c r="Z22" s="224">
        <f t="shared" si="0"/>
        <v>20.069166739781696</v>
      </c>
      <c r="AA22" s="157">
        <v>23.040000915527344</v>
      </c>
      <c r="AB22" s="254" t="s">
        <v>160</v>
      </c>
      <c r="AC22" s="211">
        <v>20</v>
      </c>
      <c r="AD22" s="157">
        <v>17.559999465942383</v>
      </c>
      <c r="AE22" s="254" t="s">
        <v>282</v>
      </c>
      <c r="AF22" s="1"/>
    </row>
    <row r="23" spans="1:32" ht="11.25" customHeight="1">
      <c r="A23" s="215">
        <v>21</v>
      </c>
      <c r="B23" s="207">
        <v>17.950000762939453</v>
      </c>
      <c r="C23" s="207">
        <v>17.690000534057617</v>
      </c>
      <c r="D23" s="207">
        <v>17.520000457763672</v>
      </c>
      <c r="E23" s="207">
        <v>17.6299991607666</v>
      </c>
      <c r="F23" s="207">
        <v>17.65999984741211</v>
      </c>
      <c r="G23" s="207">
        <v>18.030000686645508</v>
      </c>
      <c r="H23" s="207">
        <v>19.84000015258789</v>
      </c>
      <c r="I23" s="207">
        <v>21.209999084472656</v>
      </c>
      <c r="J23" s="207">
        <v>22.84000015258789</v>
      </c>
      <c r="K23" s="207">
        <v>23.290000915527344</v>
      </c>
      <c r="L23" s="207">
        <v>24.59000015258789</v>
      </c>
      <c r="M23" s="207">
        <v>23.59000015258789</v>
      </c>
      <c r="N23" s="207">
        <v>22.299999237060547</v>
      </c>
      <c r="O23" s="207">
        <v>19.93000030517578</v>
      </c>
      <c r="P23" s="207">
        <v>20.280000686645508</v>
      </c>
      <c r="Q23" s="207">
        <v>18.809999465942383</v>
      </c>
      <c r="R23" s="207">
        <v>18.469999313354492</v>
      </c>
      <c r="S23" s="207">
        <v>17.799999237060547</v>
      </c>
      <c r="T23" s="207">
        <v>17.610000610351562</v>
      </c>
      <c r="U23" s="207">
        <v>17.010000228881836</v>
      </c>
      <c r="V23" s="207">
        <v>16.90999984741211</v>
      </c>
      <c r="W23" s="207">
        <v>16.559999465942383</v>
      </c>
      <c r="X23" s="207">
        <v>16.3700008392334</v>
      </c>
      <c r="Y23" s="207">
        <v>16.3700008392334</v>
      </c>
      <c r="Z23" s="214">
        <f t="shared" si="0"/>
        <v>19.1775000890096</v>
      </c>
      <c r="AA23" s="151">
        <v>24.639999389648438</v>
      </c>
      <c r="AB23" s="253" t="s">
        <v>283</v>
      </c>
      <c r="AC23" s="2">
        <v>21</v>
      </c>
      <c r="AD23" s="151">
        <v>16.31999969482422</v>
      </c>
      <c r="AE23" s="253" t="s">
        <v>284</v>
      </c>
      <c r="AF23" s="1"/>
    </row>
    <row r="24" spans="1:32" ht="11.25" customHeight="1">
      <c r="A24" s="215">
        <v>22</v>
      </c>
      <c r="B24" s="207">
        <v>16.350000381469727</v>
      </c>
      <c r="C24" s="207">
        <v>16.1299991607666</v>
      </c>
      <c r="D24" s="207">
        <v>15.920000076293945</v>
      </c>
      <c r="E24" s="207">
        <v>15.640000343322754</v>
      </c>
      <c r="F24" s="207">
        <v>15.039999961853027</v>
      </c>
      <c r="G24" s="207">
        <v>14.670000076293945</v>
      </c>
      <c r="H24" s="207">
        <v>14.729999542236328</v>
      </c>
      <c r="I24" s="207">
        <v>14.609999656677246</v>
      </c>
      <c r="J24" s="207">
        <v>16.209999084472656</v>
      </c>
      <c r="K24" s="207">
        <v>16.450000762939453</v>
      </c>
      <c r="L24" s="207">
        <v>16.3799991607666</v>
      </c>
      <c r="M24" s="207">
        <v>17.309999465942383</v>
      </c>
      <c r="N24" s="207">
        <v>17.329999923706055</v>
      </c>
      <c r="O24" s="207">
        <v>16.959999084472656</v>
      </c>
      <c r="P24" s="207">
        <v>16.200000762939453</v>
      </c>
      <c r="Q24" s="207">
        <v>15.789999961853027</v>
      </c>
      <c r="R24" s="207">
        <v>15.5600004196167</v>
      </c>
      <c r="S24" s="207">
        <v>15.229999542236328</v>
      </c>
      <c r="T24" s="207">
        <v>14.979999542236328</v>
      </c>
      <c r="U24" s="207">
        <v>14.75</v>
      </c>
      <c r="V24" s="207">
        <v>13.59000015258789</v>
      </c>
      <c r="W24" s="207">
        <v>13.010000228881836</v>
      </c>
      <c r="X24" s="207">
        <v>13.1899995803833</v>
      </c>
      <c r="Y24" s="207">
        <v>13.289999961853027</v>
      </c>
      <c r="Z24" s="214">
        <f t="shared" si="0"/>
        <v>15.388333201408386</v>
      </c>
      <c r="AA24" s="151">
        <v>17.790000915527344</v>
      </c>
      <c r="AB24" s="253" t="s">
        <v>285</v>
      </c>
      <c r="AC24" s="2">
        <v>22</v>
      </c>
      <c r="AD24" s="151">
        <v>12.970000267028809</v>
      </c>
      <c r="AE24" s="253" t="s">
        <v>286</v>
      </c>
      <c r="AF24" s="1"/>
    </row>
    <row r="25" spans="1:32" ht="11.25" customHeight="1">
      <c r="A25" s="215">
        <v>23</v>
      </c>
      <c r="B25" s="207">
        <v>13.279999732971191</v>
      </c>
      <c r="C25" s="207">
        <v>12.869999885559082</v>
      </c>
      <c r="D25" s="207">
        <v>12.8100004196167</v>
      </c>
      <c r="E25" s="207">
        <v>12.930000305175781</v>
      </c>
      <c r="F25" s="207">
        <v>13.039999961853027</v>
      </c>
      <c r="G25" s="207">
        <v>13.399999618530273</v>
      </c>
      <c r="H25" s="207">
        <v>13.890000343322754</v>
      </c>
      <c r="I25" s="207">
        <v>15.100000381469727</v>
      </c>
      <c r="J25" s="207">
        <v>15.420000076293945</v>
      </c>
      <c r="K25" s="207">
        <v>15.300000190734863</v>
      </c>
      <c r="L25" s="207">
        <v>15.789999961853027</v>
      </c>
      <c r="M25" s="207">
        <v>15.699999809265137</v>
      </c>
      <c r="N25" s="207">
        <v>15.890000343322754</v>
      </c>
      <c r="O25" s="207">
        <v>15.579999923706055</v>
      </c>
      <c r="P25" s="207">
        <v>15.739999771118164</v>
      </c>
      <c r="Q25" s="207">
        <v>15.979999542236328</v>
      </c>
      <c r="R25" s="207">
        <v>15.75</v>
      </c>
      <c r="S25" s="207">
        <v>15.649999618530273</v>
      </c>
      <c r="T25" s="207">
        <v>15.079999923706055</v>
      </c>
      <c r="U25" s="207">
        <v>15.220000267028809</v>
      </c>
      <c r="V25" s="207">
        <v>15.239999771118164</v>
      </c>
      <c r="W25" s="207">
        <v>15.270000457763672</v>
      </c>
      <c r="X25" s="207">
        <v>15.300000190734863</v>
      </c>
      <c r="Y25" s="207">
        <v>15.100000381469727</v>
      </c>
      <c r="Z25" s="214">
        <f t="shared" si="0"/>
        <v>14.805416703224182</v>
      </c>
      <c r="AA25" s="151">
        <v>16.399999618530273</v>
      </c>
      <c r="AB25" s="253" t="s">
        <v>287</v>
      </c>
      <c r="AC25" s="2">
        <v>23</v>
      </c>
      <c r="AD25" s="151">
        <v>12.699999809265137</v>
      </c>
      <c r="AE25" s="253" t="s">
        <v>288</v>
      </c>
      <c r="AF25" s="1"/>
    </row>
    <row r="26" spans="1:32" ht="11.25" customHeight="1">
      <c r="A26" s="215">
        <v>24</v>
      </c>
      <c r="B26" s="207">
        <v>14.949999809265137</v>
      </c>
      <c r="C26" s="207">
        <v>14.8100004196167</v>
      </c>
      <c r="D26" s="207">
        <v>14.75</v>
      </c>
      <c r="E26" s="207">
        <v>14.380000114440918</v>
      </c>
      <c r="F26" s="207">
        <v>14.59000015258789</v>
      </c>
      <c r="G26" s="207">
        <v>14.699999809265137</v>
      </c>
      <c r="H26" s="207">
        <v>16.809999465942383</v>
      </c>
      <c r="I26" s="207">
        <v>17.709999084472656</v>
      </c>
      <c r="J26" s="207">
        <v>19.149999618530273</v>
      </c>
      <c r="K26" s="207">
        <v>20.239999771118164</v>
      </c>
      <c r="L26" s="207">
        <v>19.799999237060547</v>
      </c>
      <c r="M26" s="207">
        <v>18.90999984741211</v>
      </c>
      <c r="N26" s="207">
        <v>19.5</v>
      </c>
      <c r="O26" s="207">
        <v>18.3799991607666</v>
      </c>
      <c r="P26" s="207">
        <v>18.360000610351562</v>
      </c>
      <c r="Q26" s="207">
        <v>18.030000686645508</v>
      </c>
      <c r="R26" s="207">
        <v>18.200000762939453</v>
      </c>
      <c r="S26" s="207">
        <v>17.729999542236328</v>
      </c>
      <c r="T26" s="207">
        <v>17.579999923706055</v>
      </c>
      <c r="U26" s="207">
        <v>17.670000076293945</v>
      </c>
      <c r="V26" s="207">
        <v>17.149999618530273</v>
      </c>
      <c r="W26" s="207">
        <v>17.200000762939453</v>
      </c>
      <c r="X26" s="207">
        <v>17.100000381469727</v>
      </c>
      <c r="Y26" s="207">
        <v>16.940000534057617</v>
      </c>
      <c r="Z26" s="214">
        <f t="shared" si="0"/>
        <v>17.27666664123535</v>
      </c>
      <c r="AA26" s="151">
        <v>21.09000015258789</v>
      </c>
      <c r="AB26" s="253" t="s">
        <v>289</v>
      </c>
      <c r="AC26" s="2">
        <v>24</v>
      </c>
      <c r="AD26" s="151">
        <v>14.229999542236328</v>
      </c>
      <c r="AE26" s="253" t="s">
        <v>290</v>
      </c>
      <c r="AF26" s="1"/>
    </row>
    <row r="27" spans="1:32" ht="11.25" customHeight="1">
      <c r="A27" s="215">
        <v>25</v>
      </c>
      <c r="B27" s="207">
        <v>16.860000610351562</v>
      </c>
      <c r="C27" s="207">
        <v>15.970000267028809</v>
      </c>
      <c r="D27" s="207">
        <v>15.350000381469727</v>
      </c>
      <c r="E27" s="207">
        <v>15.239999771118164</v>
      </c>
      <c r="F27" s="207">
        <v>14.930000305175781</v>
      </c>
      <c r="G27" s="207">
        <v>14.869999885559082</v>
      </c>
      <c r="H27" s="207">
        <v>15.119999885559082</v>
      </c>
      <c r="I27" s="207">
        <v>15.229999542236328</v>
      </c>
      <c r="J27" s="207">
        <v>15.670000076293945</v>
      </c>
      <c r="K27" s="207">
        <v>15.9399995803833</v>
      </c>
      <c r="L27" s="207">
        <v>16.270000457763672</v>
      </c>
      <c r="M27" s="207">
        <v>15.369999885559082</v>
      </c>
      <c r="N27" s="207">
        <v>15.270000457763672</v>
      </c>
      <c r="O27" s="207">
        <v>15.229999542236328</v>
      </c>
      <c r="P27" s="207">
        <v>15.479999542236328</v>
      </c>
      <c r="Q27" s="207">
        <v>15.1899995803833</v>
      </c>
      <c r="R27" s="207">
        <v>14.770000457763672</v>
      </c>
      <c r="S27" s="207">
        <v>14.770000457763672</v>
      </c>
      <c r="T27" s="207">
        <v>14.380000114440918</v>
      </c>
      <c r="U27" s="207">
        <v>14.489999771118164</v>
      </c>
      <c r="V27" s="207">
        <v>14.359999656677246</v>
      </c>
      <c r="W27" s="207">
        <v>14.539999961853027</v>
      </c>
      <c r="X27" s="207">
        <v>14.890000343322754</v>
      </c>
      <c r="Y27" s="207">
        <v>14.989999771118164</v>
      </c>
      <c r="Z27" s="214">
        <f t="shared" si="0"/>
        <v>15.21583334604899</v>
      </c>
      <c r="AA27" s="151">
        <v>17.350000381469727</v>
      </c>
      <c r="AB27" s="253" t="s">
        <v>291</v>
      </c>
      <c r="AC27" s="2">
        <v>25</v>
      </c>
      <c r="AD27" s="151">
        <v>14.069999694824219</v>
      </c>
      <c r="AE27" s="253" t="s">
        <v>292</v>
      </c>
      <c r="AF27" s="1"/>
    </row>
    <row r="28" spans="1:32" ht="11.25" customHeight="1">
      <c r="A28" s="215">
        <v>26</v>
      </c>
      <c r="B28" s="207">
        <v>14.829999923706055</v>
      </c>
      <c r="C28" s="207">
        <v>14.670000076293945</v>
      </c>
      <c r="D28" s="207">
        <v>14.5</v>
      </c>
      <c r="E28" s="207">
        <v>14.210000038146973</v>
      </c>
      <c r="F28" s="207">
        <v>14.220000267028809</v>
      </c>
      <c r="G28" s="207">
        <v>14.09000015258789</v>
      </c>
      <c r="H28" s="207">
        <v>14.279999732971191</v>
      </c>
      <c r="I28" s="207">
        <v>14.550000190734863</v>
      </c>
      <c r="J28" s="207">
        <v>15.220000267028809</v>
      </c>
      <c r="K28" s="207">
        <v>15.779999732971191</v>
      </c>
      <c r="L28" s="207">
        <v>15.149999618530273</v>
      </c>
      <c r="M28" s="207">
        <v>15.619999885559082</v>
      </c>
      <c r="N28" s="207">
        <v>15.760000228881836</v>
      </c>
      <c r="O28" s="207">
        <v>15.899999618530273</v>
      </c>
      <c r="P28" s="207">
        <v>15.899999618530273</v>
      </c>
      <c r="Q28" s="207">
        <v>15.350000381469727</v>
      </c>
      <c r="R28" s="207">
        <v>15.229999542236328</v>
      </c>
      <c r="S28" s="207">
        <v>15.1899995803833</v>
      </c>
      <c r="T28" s="207">
        <v>14.9399995803833</v>
      </c>
      <c r="U28" s="207">
        <v>14.960000038146973</v>
      </c>
      <c r="V28" s="207">
        <v>15.029999732971191</v>
      </c>
      <c r="W28" s="207">
        <v>15.199999809265137</v>
      </c>
      <c r="X28" s="207">
        <v>15.09000015258789</v>
      </c>
      <c r="Y28" s="207">
        <v>15.119999885559082</v>
      </c>
      <c r="Z28" s="214">
        <f t="shared" si="0"/>
        <v>15.03291658560435</v>
      </c>
      <c r="AA28" s="151">
        <v>16.479999542236328</v>
      </c>
      <c r="AB28" s="253" t="s">
        <v>293</v>
      </c>
      <c r="AC28" s="2">
        <v>26</v>
      </c>
      <c r="AD28" s="151">
        <v>14.029999732971191</v>
      </c>
      <c r="AE28" s="253" t="s">
        <v>169</v>
      </c>
      <c r="AF28" s="1"/>
    </row>
    <row r="29" spans="1:32" ht="11.25" customHeight="1">
      <c r="A29" s="215">
        <v>27</v>
      </c>
      <c r="B29" s="207">
        <v>15.199999809265137</v>
      </c>
      <c r="C29" s="207">
        <v>15.220000267028809</v>
      </c>
      <c r="D29" s="207">
        <v>15.170000076293945</v>
      </c>
      <c r="E29" s="207">
        <v>15.079999923706055</v>
      </c>
      <c r="F29" s="207">
        <v>15.050000190734863</v>
      </c>
      <c r="G29" s="207">
        <v>15.5</v>
      </c>
      <c r="H29" s="207">
        <v>16.15999984741211</v>
      </c>
      <c r="I29" s="207">
        <v>16.450000762939453</v>
      </c>
      <c r="J29" s="207">
        <v>16.649999618530273</v>
      </c>
      <c r="K29" s="207">
        <v>15.90999984741211</v>
      </c>
      <c r="L29" s="207">
        <v>16.989999771118164</v>
      </c>
      <c r="M29" s="207">
        <v>16.8799991607666</v>
      </c>
      <c r="N29" s="207">
        <v>16.530000686645508</v>
      </c>
      <c r="O29" s="207">
        <v>16.06999969482422</v>
      </c>
      <c r="P29" s="207">
        <v>15.739999771118164</v>
      </c>
      <c r="Q29" s="207">
        <v>15.8100004196167</v>
      </c>
      <c r="R29" s="207">
        <v>15.9399995803833</v>
      </c>
      <c r="S29" s="207">
        <v>15.569999694824219</v>
      </c>
      <c r="T29" s="207">
        <v>15.479999542236328</v>
      </c>
      <c r="U29" s="207">
        <v>15.4399995803833</v>
      </c>
      <c r="V29" s="207">
        <v>15.4399995803833</v>
      </c>
      <c r="W29" s="207">
        <v>15.399999618530273</v>
      </c>
      <c r="X29" s="207">
        <v>15.9399995803833</v>
      </c>
      <c r="Y29" s="207">
        <v>15.34000015258789</v>
      </c>
      <c r="Z29" s="214">
        <f t="shared" si="0"/>
        <v>15.789999882380167</v>
      </c>
      <c r="AA29" s="151">
        <v>17.100000381469727</v>
      </c>
      <c r="AB29" s="253" t="s">
        <v>245</v>
      </c>
      <c r="AC29" s="2">
        <v>27</v>
      </c>
      <c r="AD29" s="151">
        <v>14.949999809265137</v>
      </c>
      <c r="AE29" s="253" t="s">
        <v>294</v>
      </c>
      <c r="AF29" s="1"/>
    </row>
    <row r="30" spans="1:32" ht="11.25" customHeight="1">
      <c r="A30" s="215">
        <v>28</v>
      </c>
      <c r="B30" s="207">
        <v>15.430000305175781</v>
      </c>
      <c r="C30" s="207">
        <v>15.789999961853027</v>
      </c>
      <c r="D30" s="207">
        <v>15.680000305175781</v>
      </c>
      <c r="E30" s="207">
        <v>15.90999984741211</v>
      </c>
      <c r="F30" s="207">
        <v>15.930000305175781</v>
      </c>
      <c r="G30" s="207">
        <v>16.25</v>
      </c>
      <c r="H30" s="207">
        <v>17</v>
      </c>
      <c r="I30" s="207">
        <v>17.75</v>
      </c>
      <c r="J30" s="207">
        <v>18.649999618530273</v>
      </c>
      <c r="K30" s="207">
        <v>19.860000610351562</v>
      </c>
      <c r="L30" s="207">
        <v>19.860000610351562</v>
      </c>
      <c r="M30" s="207">
        <v>19.459999084472656</v>
      </c>
      <c r="N30" s="207">
        <v>19.81999969482422</v>
      </c>
      <c r="O30" s="207">
        <v>19.06999969482422</v>
      </c>
      <c r="P30" s="207">
        <v>19.350000381469727</v>
      </c>
      <c r="Q30" s="207">
        <v>18.940000534057617</v>
      </c>
      <c r="R30" s="207">
        <v>18.469999313354492</v>
      </c>
      <c r="S30" s="207">
        <v>17.770000457763672</v>
      </c>
      <c r="T30" s="207">
        <v>17.079999923706055</v>
      </c>
      <c r="U30" s="207">
        <v>16.90999984741211</v>
      </c>
      <c r="V30" s="207">
        <v>17.010000228881836</v>
      </c>
      <c r="W30" s="207">
        <v>16.510000228881836</v>
      </c>
      <c r="X30" s="207">
        <v>16.059999465942383</v>
      </c>
      <c r="Y30" s="207">
        <v>15.9399995803833</v>
      </c>
      <c r="Z30" s="214">
        <f t="shared" si="0"/>
        <v>17.520833333333332</v>
      </c>
      <c r="AA30" s="151">
        <v>20.850000381469727</v>
      </c>
      <c r="AB30" s="253" t="s">
        <v>295</v>
      </c>
      <c r="AC30" s="2">
        <v>28</v>
      </c>
      <c r="AD30" s="151">
        <v>15.100000381469727</v>
      </c>
      <c r="AE30" s="253" t="s">
        <v>296</v>
      </c>
      <c r="AF30" s="1"/>
    </row>
    <row r="31" spans="1:32" ht="11.25" customHeight="1">
      <c r="A31" s="215">
        <v>29</v>
      </c>
      <c r="B31" s="207">
        <v>15.710000038146973</v>
      </c>
      <c r="C31" s="207">
        <v>15.899999618530273</v>
      </c>
      <c r="D31" s="207">
        <v>15.420000076293945</v>
      </c>
      <c r="E31" s="207">
        <v>15.760000228881836</v>
      </c>
      <c r="F31" s="207">
        <v>16.3799991607666</v>
      </c>
      <c r="G31" s="207">
        <v>16.219999313354492</v>
      </c>
      <c r="H31" s="207">
        <v>17.56999969482422</v>
      </c>
      <c r="I31" s="207">
        <v>18.81999969482422</v>
      </c>
      <c r="J31" s="207">
        <v>19.889999389648438</v>
      </c>
      <c r="K31" s="207">
        <v>19.709999084472656</v>
      </c>
      <c r="L31" s="207">
        <v>20.1200008392334</v>
      </c>
      <c r="M31" s="207">
        <v>20.889999389648438</v>
      </c>
      <c r="N31" s="207">
        <v>20.579999923706055</v>
      </c>
      <c r="O31" s="207">
        <v>21.06999969482422</v>
      </c>
      <c r="P31" s="207">
        <v>20.229999542236328</v>
      </c>
      <c r="Q31" s="207">
        <v>19.790000915527344</v>
      </c>
      <c r="R31" s="207">
        <v>19.65999984741211</v>
      </c>
      <c r="S31" s="207">
        <v>19.15999984741211</v>
      </c>
      <c r="T31" s="207">
        <v>19.270000457763672</v>
      </c>
      <c r="U31" s="207">
        <v>19.149999618530273</v>
      </c>
      <c r="V31" s="207">
        <v>19.40999984741211</v>
      </c>
      <c r="W31" s="207">
        <v>18.829999923706055</v>
      </c>
      <c r="X31" s="207">
        <v>18.889999389648438</v>
      </c>
      <c r="Y31" s="207">
        <v>18.739999771118164</v>
      </c>
      <c r="Z31" s="214">
        <f t="shared" si="0"/>
        <v>18.632083137830097</v>
      </c>
      <c r="AA31" s="151">
        <v>22.209999084472656</v>
      </c>
      <c r="AB31" s="253" t="s">
        <v>84</v>
      </c>
      <c r="AC31" s="2">
        <v>29</v>
      </c>
      <c r="AD31" s="151">
        <v>15.359999656677246</v>
      </c>
      <c r="AE31" s="253" t="s">
        <v>297</v>
      </c>
      <c r="AF31" s="1"/>
    </row>
    <row r="32" spans="1:32" ht="11.25" customHeight="1">
      <c r="A32" s="215">
        <v>30</v>
      </c>
      <c r="B32" s="207">
        <v>18.600000381469727</v>
      </c>
      <c r="C32" s="207">
        <v>18.3799991607666</v>
      </c>
      <c r="D32" s="207">
        <v>18.170000076293945</v>
      </c>
      <c r="E32" s="207">
        <v>18.1299991607666</v>
      </c>
      <c r="F32" s="207">
        <v>18.420000076293945</v>
      </c>
      <c r="G32" s="207">
        <v>18.670000076293945</v>
      </c>
      <c r="H32" s="207">
        <v>18.8700008392334</v>
      </c>
      <c r="I32" s="207">
        <v>19.450000762939453</v>
      </c>
      <c r="J32" s="207">
        <v>20.389999389648438</v>
      </c>
      <c r="K32" s="207">
        <v>21.3700008392334</v>
      </c>
      <c r="L32" s="207">
        <v>23</v>
      </c>
      <c r="M32" s="207">
        <v>21.6200008392334</v>
      </c>
      <c r="N32" s="207">
        <v>20.799999237060547</v>
      </c>
      <c r="O32" s="207">
        <v>21.100000381469727</v>
      </c>
      <c r="P32" s="207">
        <v>21.360000610351562</v>
      </c>
      <c r="Q32" s="207">
        <v>20.75</v>
      </c>
      <c r="R32" s="207">
        <v>19.5</v>
      </c>
      <c r="S32" s="207">
        <v>19.139999389648438</v>
      </c>
      <c r="T32" s="207">
        <v>19.020000457763672</v>
      </c>
      <c r="U32" s="207">
        <v>19.06999969482422</v>
      </c>
      <c r="V32" s="207">
        <v>19.1299991607666</v>
      </c>
      <c r="W32" s="207">
        <v>18.559999465942383</v>
      </c>
      <c r="X32" s="207">
        <v>18.350000381469727</v>
      </c>
      <c r="Y32" s="207">
        <v>18.43000030517578</v>
      </c>
      <c r="Z32" s="214">
        <f t="shared" si="0"/>
        <v>19.59500002861023</v>
      </c>
      <c r="AA32" s="151">
        <v>23.139999389648438</v>
      </c>
      <c r="AB32" s="253" t="s">
        <v>128</v>
      </c>
      <c r="AC32" s="2">
        <v>30</v>
      </c>
      <c r="AD32" s="151">
        <v>17.940000534057617</v>
      </c>
      <c r="AE32" s="253" t="s">
        <v>298</v>
      </c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253"/>
      <c r="AC33" s="2"/>
      <c r="AD33" s="151"/>
      <c r="AE33" s="253"/>
      <c r="AF33" s="1"/>
    </row>
    <row r="34" spans="1:32" ht="15" customHeight="1">
      <c r="A34" s="216" t="s">
        <v>67</v>
      </c>
      <c r="B34" s="217">
        <f aca="true" t="shared" si="1" ref="B34:Q34">AVERAGE(B3:B33)</f>
        <v>17.307000001271565</v>
      </c>
      <c r="C34" s="217">
        <f t="shared" si="1"/>
        <v>17.11333335240682</v>
      </c>
      <c r="D34" s="217">
        <f t="shared" si="1"/>
        <v>16.743666903177896</v>
      </c>
      <c r="E34" s="217">
        <f t="shared" si="1"/>
        <v>16.400333309173583</v>
      </c>
      <c r="F34" s="217">
        <f t="shared" si="1"/>
        <v>16.438333384195964</v>
      </c>
      <c r="G34" s="217">
        <f t="shared" si="1"/>
        <v>16.877333418528238</v>
      </c>
      <c r="H34" s="217">
        <f t="shared" si="1"/>
        <v>17.790333207448324</v>
      </c>
      <c r="I34" s="217">
        <f t="shared" si="1"/>
        <v>18.71400000254313</v>
      </c>
      <c r="J34" s="217">
        <f t="shared" si="1"/>
        <v>19.641666603088378</v>
      </c>
      <c r="K34" s="217">
        <f t="shared" si="1"/>
        <v>20.099333318074546</v>
      </c>
      <c r="L34" s="217">
        <f t="shared" si="1"/>
        <v>20.468999926249186</v>
      </c>
      <c r="M34" s="217">
        <f t="shared" si="1"/>
        <v>20.372999954223634</v>
      </c>
      <c r="N34" s="217">
        <f t="shared" si="1"/>
        <v>20.17366663614909</v>
      </c>
      <c r="O34" s="217">
        <f t="shared" si="1"/>
        <v>19.960666433970133</v>
      </c>
      <c r="P34" s="217">
        <f t="shared" si="1"/>
        <v>19.824666627248128</v>
      </c>
      <c r="Q34" s="217">
        <f t="shared" si="1"/>
        <v>19.508666674296062</v>
      </c>
      <c r="R34" s="217">
        <f>AVERAGE(R3:R33)</f>
        <v>19.175333245595297</v>
      </c>
      <c r="S34" s="217">
        <f aca="true" t="shared" si="2" ref="S34:Y34">AVERAGE(S3:S33)</f>
        <v>18.806333160400392</v>
      </c>
      <c r="T34" s="217">
        <f t="shared" si="2"/>
        <v>18.426333395640054</v>
      </c>
      <c r="U34" s="217">
        <f t="shared" si="2"/>
        <v>18.30233319600423</v>
      </c>
      <c r="V34" s="217">
        <f t="shared" si="2"/>
        <v>18.08333330154419</v>
      </c>
      <c r="W34" s="217">
        <f t="shared" si="2"/>
        <v>17.933333301544188</v>
      </c>
      <c r="X34" s="217">
        <f t="shared" si="2"/>
        <v>17.720333321889242</v>
      </c>
      <c r="Y34" s="217">
        <f t="shared" si="2"/>
        <v>17.522999954223632</v>
      </c>
      <c r="Z34" s="217">
        <f>AVERAGE(B3:Y33)</f>
        <v>18.475222192870245</v>
      </c>
      <c r="AA34" s="218">
        <f>(AVERAGE(最高))</f>
        <v>21.795666694641113</v>
      </c>
      <c r="AB34" s="219"/>
      <c r="AC34" s="220"/>
      <c r="AD34" s="218">
        <f>(AVERAGE(最低))</f>
        <v>15.695333290100098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68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69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70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71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72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73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74</v>
      </c>
      <c r="B42" s="201"/>
      <c r="C42" s="201"/>
      <c r="D42" s="154">
        <f>COUNTIF(最高,"&gt;=25")</f>
        <v>5</v>
      </c>
      <c r="E42" s="197"/>
      <c r="F42" s="197"/>
      <c r="G42" s="197"/>
      <c r="H42" s="197"/>
      <c r="I42" s="197"/>
    </row>
    <row r="43" spans="1:9" ht="11.25" customHeight="1">
      <c r="A43" s="202" t="s">
        <v>75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76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77</v>
      </c>
      <c r="B45" s="204"/>
      <c r="C45" s="204" t="s">
        <v>4</v>
      </c>
      <c r="D45" s="206" t="s">
        <v>7</v>
      </c>
      <c r="E45" s="197"/>
      <c r="F45" s="205" t="s">
        <v>78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28.270000457763672</v>
      </c>
      <c r="C46" s="158">
        <v>9</v>
      </c>
      <c r="D46" s="256" t="s">
        <v>269</v>
      </c>
      <c r="E46" s="197"/>
      <c r="F46" s="156"/>
      <c r="G46" s="157">
        <f>MIN(最低)</f>
        <v>12.699999809265137</v>
      </c>
      <c r="H46" s="3">
        <v>23</v>
      </c>
      <c r="I46" s="255" t="s">
        <v>288</v>
      </c>
    </row>
    <row r="47" spans="1:9" ht="11.25" customHeight="1">
      <c r="A47" s="160"/>
      <c r="B47" s="161"/>
      <c r="C47" s="3"/>
      <c r="D47" s="159"/>
      <c r="E47" s="197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2002</v>
      </c>
      <c r="AA1" s="1" t="s">
        <v>2</v>
      </c>
      <c r="AB1" s="226">
        <v>7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18.239999771118164</v>
      </c>
      <c r="C3" s="207">
        <v>18.299999237060547</v>
      </c>
      <c r="D3" s="207">
        <v>18.399999618530273</v>
      </c>
      <c r="E3" s="207">
        <v>18.520000457763672</v>
      </c>
      <c r="F3" s="207">
        <v>18.450000762939453</v>
      </c>
      <c r="G3" s="207">
        <v>18.6200008392334</v>
      </c>
      <c r="H3" s="207">
        <v>18.75</v>
      </c>
      <c r="I3" s="207">
        <v>18.959999084472656</v>
      </c>
      <c r="J3" s="207">
        <v>19.549999237060547</v>
      </c>
      <c r="K3" s="207">
        <v>19.700000762939453</v>
      </c>
      <c r="L3" s="207">
        <v>19.440000534057617</v>
      </c>
      <c r="M3" s="207">
        <v>19.829999923706055</v>
      </c>
      <c r="N3" s="207">
        <v>20.229999542236328</v>
      </c>
      <c r="O3" s="207">
        <v>20.209999084472656</v>
      </c>
      <c r="P3" s="207">
        <v>21.399999618530273</v>
      </c>
      <c r="Q3" s="207">
        <v>21.329999923706055</v>
      </c>
      <c r="R3" s="207">
        <v>21.43000030517578</v>
      </c>
      <c r="S3" s="207">
        <v>21.049999237060547</v>
      </c>
      <c r="T3" s="207">
        <v>20.920000076293945</v>
      </c>
      <c r="U3" s="207">
        <v>20.649999618530273</v>
      </c>
      <c r="V3" s="207">
        <v>19.899999618530273</v>
      </c>
      <c r="W3" s="207">
        <v>19.450000762939453</v>
      </c>
      <c r="X3" s="207">
        <v>18.889999389648438</v>
      </c>
      <c r="Y3" s="207">
        <v>18.81999969482422</v>
      </c>
      <c r="Z3" s="214">
        <f aca="true" t="shared" si="0" ref="Z3:Z33">AVERAGE(B3:Y3)</f>
        <v>19.62666654586792</v>
      </c>
      <c r="AA3" s="151">
        <v>21.690000534057617</v>
      </c>
      <c r="AB3" s="152" t="s">
        <v>299</v>
      </c>
      <c r="AC3" s="2">
        <v>1</v>
      </c>
      <c r="AD3" s="151">
        <v>18.209999084472656</v>
      </c>
      <c r="AE3" s="253" t="s">
        <v>300</v>
      </c>
      <c r="AF3" s="1"/>
    </row>
    <row r="4" spans="1:32" ht="11.25" customHeight="1">
      <c r="A4" s="215">
        <v>2</v>
      </c>
      <c r="B4" s="207">
        <v>18.93000030517578</v>
      </c>
      <c r="C4" s="207">
        <v>18.299999237060547</v>
      </c>
      <c r="D4" s="207">
        <v>18.43000030517578</v>
      </c>
      <c r="E4" s="207">
        <v>17.860000610351562</v>
      </c>
      <c r="F4" s="207">
        <v>17.790000915527344</v>
      </c>
      <c r="G4" s="207">
        <v>17.75</v>
      </c>
      <c r="H4" s="207">
        <v>17.719999313354492</v>
      </c>
      <c r="I4" s="207">
        <v>18.280000686645508</v>
      </c>
      <c r="J4" s="207">
        <v>19.350000381469727</v>
      </c>
      <c r="K4" s="207">
        <v>19</v>
      </c>
      <c r="L4" s="207">
        <v>19.709999084472656</v>
      </c>
      <c r="M4" s="207">
        <v>19.790000915527344</v>
      </c>
      <c r="N4" s="207">
        <v>20.010000228881836</v>
      </c>
      <c r="O4" s="207">
        <v>20.6200008392334</v>
      </c>
      <c r="P4" s="207">
        <v>20.670000076293945</v>
      </c>
      <c r="Q4" s="207">
        <v>20.40999984741211</v>
      </c>
      <c r="R4" s="207">
        <v>19.8799991607666</v>
      </c>
      <c r="S4" s="208">
        <v>19.700000762939453</v>
      </c>
      <c r="T4" s="207">
        <v>18.959999084472656</v>
      </c>
      <c r="U4" s="207">
        <v>19.190000534057617</v>
      </c>
      <c r="V4" s="207">
        <v>19.489999771118164</v>
      </c>
      <c r="W4" s="207">
        <v>19.790000915527344</v>
      </c>
      <c r="X4" s="207">
        <v>19.600000381469727</v>
      </c>
      <c r="Y4" s="207">
        <v>19.6299991607666</v>
      </c>
      <c r="Z4" s="214">
        <f t="shared" si="0"/>
        <v>19.202500104904175</v>
      </c>
      <c r="AA4" s="151">
        <v>21.399999618530273</v>
      </c>
      <c r="AB4" s="152" t="s">
        <v>301</v>
      </c>
      <c r="AC4" s="2">
        <v>2</v>
      </c>
      <c r="AD4" s="151">
        <v>17.510000228881836</v>
      </c>
      <c r="AE4" s="253" t="s">
        <v>43</v>
      </c>
      <c r="AF4" s="1"/>
    </row>
    <row r="5" spans="1:32" ht="11.25" customHeight="1">
      <c r="A5" s="215">
        <v>3</v>
      </c>
      <c r="B5" s="207">
        <v>18.979999542236328</v>
      </c>
      <c r="C5" s="207">
        <v>18.15999984741211</v>
      </c>
      <c r="D5" s="207">
        <v>17.479999542236328</v>
      </c>
      <c r="E5" s="207">
        <v>17.25</v>
      </c>
      <c r="F5" s="207">
        <v>17.25</v>
      </c>
      <c r="G5" s="207">
        <v>17.43000030517578</v>
      </c>
      <c r="H5" s="207">
        <v>17.8799991607666</v>
      </c>
      <c r="I5" s="207">
        <v>17.969999313354492</v>
      </c>
      <c r="J5" s="207">
        <v>18.110000610351562</v>
      </c>
      <c r="K5" s="207">
        <v>18.68000030517578</v>
      </c>
      <c r="L5" s="207">
        <v>19.31999969482422</v>
      </c>
      <c r="M5" s="207">
        <v>19.84000015258789</v>
      </c>
      <c r="N5" s="207">
        <v>20.239999771118164</v>
      </c>
      <c r="O5" s="207">
        <v>19.610000610351562</v>
      </c>
      <c r="P5" s="207">
        <v>21.540000915527344</v>
      </c>
      <c r="Q5" s="207">
        <v>20.84000015258789</v>
      </c>
      <c r="R5" s="207">
        <v>21.059999465942383</v>
      </c>
      <c r="S5" s="207">
        <v>21.31999969482422</v>
      </c>
      <c r="T5" s="207">
        <v>21.079999923706055</v>
      </c>
      <c r="U5" s="207">
        <v>20.049999237060547</v>
      </c>
      <c r="V5" s="207">
        <v>20.34000015258789</v>
      </c>
      <c r="W5" s="207">
        <v>20.56999969482422</v>
      </c>
      <c r="X5" s="207">
        <v>20.8700008392334</v>
      </c>
      <c r="Y5" s="207">
        <v>20.920000076293945</v>
      </c>
      <c r="Z5" s="214">
        <f t="shared" si="0"/>
        <v>19.449583292007446</v>
      </c>
      <c r="AA5" s="151">
        <v>21.90999984741211</v>
      </c>
      <c r="AB5" s="152" t="s">
        <v>141</v>
      </c>
      <c r="AC5" s="2">
        <v>3</v>
      </c>
      <c r="AD5" s="151">
        <v>17.1200008392334</v>
      </c>
      <c r="AE5" s="253" t="s">
        <v>302</v>
      </c>
      <c r="AF5" s="1"/>
    </row>
    <row r="6" spans="1:32" ht="11.25" customHeight="1">
      <c r="A6" s="215">
        <v>4</v>
      </c>
      <c r="B6" s="207">
        <v>20.780000686645508</v>
      </c>
      <c r="C6" s="207">
        <v>20.690000534057617</v>
      </c>
      <c r="D6" s="207">
        <v>20.420000076293945</v>
      </c>
      <c r="E6" s="207">
        <v>20.030000686645508</v>
      </c>
      <c r="F6" s="207">
        <v>19.65999984741211</v>
      </c>
      <c r="G6" s="207">
        <v>19.649999618530273</v>
      </c>
      <c r="H6" s="207">
        <v>19.149999618530273</v>
      </c>
      <c r="I6" s="207">
        <v>20.049999237060547</v>
      </c>
      <c r="J6" s="207">
        <v>20.709999084472656</v>
      </c>
      <c r="K6" s="207">
        <v>20.760000228881836</v>
      </c>
      <c r="L6" s="207">
        <v>21.530000686645508</v>
      </c>
      <c r="M6" s="207">
        <v>20.649999618530273</v>
      </c>
      <c r="N6" s="207">
        <v>22.3799991607666</v>
      </c>
      <c r="O6" s="207">
        <v>22.040000915527344</v>
      </c>
      <c r="P6" s="207">
        <v>22.1299991607666</v>
      </c>
      <c r="Q6" s="207">
        <v>21.030000686645508</v>
      </c>
      <c r="R6" s="207">
        <v>20.579999923706055</v>
      </c>
      <c r="S6" s="207">
        <v>19.200000762939453</v>
      </c>
      <c r="T6" s="207">
        <v>18.639999389648438</v>
      </c>
      <c r="U6" s="207">
        <v>18.40999984741211</v>
      </c>
      <c r="V6" s="207">
        <v>18.700000762939453</v>
      </c>
      <c r="W6" s="207">
        <v>18.920000076293945</v>
      </c>
      <c r="X6" s="207">
        <v>19.450000762939453</v>
      </c>
      <c r="Y6" s="207">
        <v>19.770000457763672</v>
      </c>
      <c r="Z6" s="214">
        <f t="shared" si="0"/>
        <v>20.222083409627277</v>
      </c>
      <c r="AA6" s="151">
        <v>23.829999923706055</v>
      </c>
      <c r="AB6" s="152" t="s">
        <v>303</v>
      </c>
      <c r="AC6" s="2">
        <v>4</v>
      </c>
      <c r="AD6" s="151">
        <v>18.329999923706055</v>
      </c>
      <c r="AE6" s="253" t="s">
        <v>304</v>
      </c>
      <c r="AF6" s="1"/>
    </row>
    <row r="7" spans="1:32" ht="11.25" customHeight="1">
      <c r="A7" s="215">
        <v>5</v>
      </c>
      <c r="B7" s="207">
        <v>20.549999237060547</v>
      </c>
      <c r="C7" s="207">
        <v>19.200000762939453</v>
      </c>
      <c r="D7" s="207">
        <v>18.209999084472656</v>
      </c>
      <c r="E7" s="207">
        <v>18.1200008392334</v>
      </c>
      <c r="F7" s="207">
        <v>18.059999465942383</v>
      </c>
      <c r="G7" s="207">
        <v>19.200000762939453</v>
      </c>
      <c r="H7" s="207">
        <v>18.649999618530273</v>
      </c>
      <c r="I7" s="207">
        <v>19.8799991607666</v>
      </c>
      <c r="J7" s="207">
        <v>21.290000915527344</v>
      </c>
      <c r="K7" s="207">
        <v>22.420000076293945</v>
      </c>
      <c r="L7" s="207">
        <v>21.15999984741211</v>
      </c>
      <c r="M7" s="207">
        <v>22.260000228881836</v>
      </c>
      <c r="N7" s="207">
        <v>23.600000381469727</v>
      </c>
      <c r="O7" s="207">
        <v>23.809999465942383</v>
      </c>
      <c r="P7" s="207">
        <v>24.270000457763672</v>
      </c>
      <c r="Q7" s="207">
        <v>24.75</v>
      </c>
      <c r="R7" s="207">
        <v>23.440000534057617</v>
      </c>
      <c r="S7" s="207">
        <v>23.200000762939453</v>
      </c>
      <c r="T7" s="207">
        <v>22.989999771118164</v>
      </c>
      <c r="U7" s="207">
        <v>22.68000030517578</v>
      </c>
      <c r="V7" s="207">
        <v>22.399999618530273</v>
      </c>
      <c r="W7" s="207">
        <v>22.979999542236328</v>
      </c>
      <c r="X7" s="207">
        <v>23.799999237060547</v>
      </c>
      <c r="Y7" s="207">
        <v>24.229999542236328</v>
      </c>
      <c r="Z7" s="214">
        <f t="shared" si="0"/>
        <v>21.714583317438763</v>
      </c>
      <c r="AA7" s="151">
        <v>25.06999969482422</v>
      </c>
      <c r="AB7" s="152" t="s">
        <v>259</v>
      </c>
      <c r="AC7" s="2">
        <v>5</v>
      </c>
      <c r="AD7" s="151">
        <v>17.950000762939453</v>
      </c>
      <c r="AE7" s="253" t="s">
        <v>305</v>
      </c>
      <c r="AF7" s="1"/>
    </row>
    <row r="8" spans="1:32" ht="11.25" customHeight="1">
      <c r="A8" s="215">
        <v>6</v>
      </c>
      <c r="B8" s="207">
        <v>23.170000076293945</v>
      </c>
      <c r="C8" s="207">
        <v>22.959999084472656</v>
      </c>
      <c r="D8" s="207">
        <v>21.06999969482422</v>
      </c>
      <c r="E8" s="207">
        <v>19.739999771118164</v>
      </c>
      <c r="F8" s="207">
        <v>19.670000076293945</v>
      </c>
      <c r="G8" s="207">
        <v>19.760000228881836</v>
      </c>
      <c r="H8" s="207">
        <v>20.940000534057617</v>
      </c>
      <c r="I8" s="207">
        <v>22.1299991607666</v>
      </c>
      <c r="J8" s="207">
        <v>22.760000228881836</v>
      </c>
      <c r="K8" s="207">
        <v>24.510000228881836</v>
      </c>
      <c r="L8" s="207">
        <v>24.100000381469727</v>
      </c>
      <c r="M8" s="207">
        <v>27.440000534057617</v>
      </c>
      <c r="N8" s="207">
        <v>29.260000228881836</v>
      </c>
      <c r="O8" s="207">
        <v>28.579999923706055</v>
      </c>
      <c r="P8" s="207">
        <v>26.1200008392334</v>
      </c>
      <c r="Q8" s="207">
        <v>25.239999771118164</v>
      </c>
      <c r="R8" s="207">
        <v>27.690000534057617</v>
      </c>
      <c r="S8" s="207">
        <v>25.770000457763672</v>
      </c>
      <c r="T8" s="207">
        <v>24.290000915527344</v>
      </c>
      <c r="U8" s="207">
        <v>24.389999389648438</v>
      </c>
      <c r="V8" s="207">
        <v>24.780000686645508</v>
      </c>
      <c r="W8" s="207">
        <v>24.489999771118164</v>
      </c>
      <c r="X8" s="207">
        <v>24.489999771118164</v>
      </c>
      <c r="Y8" s="207">
        <v>24.360000610351562</v>
      </c>
      <c r="Z8" s="214">
        <f t="shared" si="0"/>
        <v>24.071250120798748</v>
      </c>
      <c r="AA8" s="151">
        <v>29.850000381469727</v>
      </c>
      <c r="AB8" s="152" t="s">
        <v>306</v>
      </c>
      <c r="AC8" s="2">
        <v>6</v>
      </c>
      <c r="AD8" s="151">
        <v>19.40999984741211</v>
      </c>
      <c r="AE8" s="253" t="s">
        <v>307</v>
      </c>
      <c r="AF8" s="1"/>
    </row>
    <row r="9" spans="1:32" ht="11.25" customHeight="1">
      <c r="A9" s="215">
        <v>7</v>
      </c>
      <c r="B9" s="207">
        <v>24.329999923706055</v>
      </c>
      <c r="C9" s="207">
        <v>24.260000228881836</v>
      </c>
      <c r="D9" s="207">
        <v>24.31999969482422</v>
      </c>
      <c r="E9" s="207">
        <v>24.389999389648438</v>
      </c>
      <c r="F9" s="207">
        <v>24.540000915527344</v>
      </c>
      <c r="G9" s="207">
        <v>25.209999084472656</v>
      </c>
      <c r="H9" s="207">
        <v>26.059999465942383</v>
      </c>
      <c r="I9" s="207">
        <v>26.010000228881836</v>
      </c>
      <c r="J9" s="207">
        <v>27.780000686645508</v>
      </c>
      <c r="K9" s="207">
        <v>29.459999084472656</v>
      </c>
      <c r="L9" s="207">
        <v>31.610000610351562</v>
      </c>
      <c r="M9" s="207">
        <v>31.15999984741211</v>
      </c>
      <c r="N9" s="207">
        <v>32.029998779296875</v>
      </c>
      <c r="O9" s="207">
        <v>31.899999618530273</v>
      </c>
      <c r="P9" s="207">
        <v>31.43000030517578</v>
      </c>
      <c r="Q9" s="207">
        <v>30.489999771118164</v>
      </c>
      <c r="R9" s="207">
        <v>29.8799991607666</v>
      </c>
      <c r="S9" s="207">
        <v>28.559999465942383</v>
      </c>
      <c r="T9" s="207">
        <v>27.799999237060547</v>
      </c>
      <c r="U9" s="207">
        <v>27.200000762939453</v>
      </c>
      <c r="V9" s="207">
        <v>26.3700008392334</v>
      </c>
      <c r="W9" s="207">
        <v>26</v>
      </c>
      <c r="X9" s="207">
        <v>25.829999923706055</v>
      </c>
      <c r="Y9" s="207">
        <v>25.030000686645508</v>
      </c>
      <c r="Z9" s="214">
        <f t="shared" si="0"/>
        <v>27.56874990463257</v>
      </c>
      <c r="AA9" s="151">
        <v>32.77000045776367</v>
      </c>
      <c r="AB9" s="152" t="s">
        <v>156</v>
      </c>
      <c r="AC9" s="2">
        <v>7</v>
      </c>
      <c r="AD9" s="151">
        <v>24.139999389648438</v>
      </c>
      <c r="AE9" s="253" t="s">
        <v>213</v>
      </c>
      <c r="AF9" s="1"/>
    </row>
    <row r="10" spans="1:32" ht="11.25" customHeight="1">
      <c r="A10" s="215">
        <v>8</v>
      </c>
      <c r="B10" s="207">
        <v>23.780000686645508</v>
      </c>
      <c r="C10" s="207">
        <v>23.75</v>
      </c>
      <c r="D10" s="207">
        <v>23.149999618530273</v>
      </c>
      <c r="E10" s="207">
        <v>22.969999313354492</v>
      </c>
      <c r="F10" s="207">
        <v>22.829999923706055</v>
      </c>
      <c r="G10" s="207">
        <v>23.040000915527344</v>
      </c>
      <c r="H10" s="207">
        <v>25.59000015258789</v>
      </c>
      <c r="I10" s="207">
        <v>26.780000686645508</v>
      </c>
      <c r="J10" s="207">
        <v>28.209999084472656</v>
      </c>
      <c r="K10" s="207">
        <v>27.170000076293945</v>
      </c>
      <c r="L10" s="207">
        <v>28.1200008392334</v>
      </c>
      <c r="M10" s="207">
        <v>27.190000534057617</v>
      </c>
      <c r="N10" s="207">
        <v>28.559999465942383</v>
      </c>
      <c r="O10" s="207">
        <v>27.93000030517578</v>
      </c>
      <c r="P10" s="207">
        <v>28</v>
      </c>
      <c r="Q10" s="207">
        <v>27.540000915527344</v>
      </c>
      <c r="R10" s="207">
        <v>24.3799991607666</v>
      </c>
      <c r="S10" s="207">
        <v>24.010000228881836</v>
      </c>
      <c r="T10" s="207">
        <v>22.809999465942383</v>
      </c>
      <c r="U10" s="207">
        <v>22.969999313354492</v>
      </c>
      <c r="V10" s="207">
        <v>23.139999389648438</v>
      </c>
      <c r="W10" s="207">
        <v>23.440000534057617</v>
      </c>
      <c r="X10" s="207">
        <v>23.729999542236328</v>
      </c>
      <c r="Y10" s="207">
        <v>23.200000762939453</v>
      </c>
      <c r="Z10" s="214">
        <f t="shared" si="0"/>
        <v>25.09541670481364</v>
      </c>
      <c r="AA10" s="151">
        <v>29.440000534057617</v>
      </c>
      <c r="AB10" s="152" t="s">
        <v>285</v>
      </c>
      <c r="AC10" s="2">
        <v>8</v>
      </c>
      <c r="AD10" s="151">
        <v>22.25</v>
      </c>
      <c r="AE10" s="253" t="s">
        <v>308</v>
      </c>
      <c r="AF10" s="1"/>
    </row>
    <row r="11" spans="1:32" ht="11.25" customHeight="1">
      <c r="A11" s="215">
        <v>9</v>
      </c>
      <c r="B11" s="207">
        <v>22.649999618530273</v>
      </c>
      <c r="C11" s="207">
        <v>22.520000457763672</v>
      </c>
      <c r="D11" s="207">
        <v>22.56999969482422</v>
      </c>
      <c r="E11" s="207">
        <v>22.43000030517578</v>
      </c>
      <c r="F11" s="207">
        <v>22.40999984741211</v>
      </c>
      <c r="G11" s="207">
        <v>23.209999084472656</v>
      </c>
      <c r="H11" s="207">
        <v>23.6200008392334</v>
      </c>
      <c r="I11" s="207">
        <v>25.3799991607666</v>
      </c>
      <c r="J11" s="207">
        <v>27.239999771118164</v>
      </c>
      <c r="K11" s="207">
        <v>29.270000457763672</v>
      </c>
      <c r="L11" s="207">
        <v>30.399999618530273</v>
      </c>
      <c r="M11" s="207">
        <v>25.670000076293945</v>
      </c>
      <c r="N11" s="207">
        <v>25.829999923706055</v>
      </c>
      <c r="O11" s="207">
        <v>24.8799991607666</v>
      </c>
      <c r="P11" s="207">
        <v>22.920000076293945</v>
      </c>
      <c r="Q11" s="207">
        <v>22.110000610351562</v>
      </c>
      <c r="R11" s="207">
        <v>21.170000076293945</v>
      </c>
      <c r="S11" s="207">
        <v>21.829999923706055</v>
      </c>
      <c r="T11" s="207">
        <v>21.420000076293945</v>
      </c>
      <c r="U11" s="207">
        <v>21.530000686645508</v>
      </c>
      <c r="V11" s="207">
        <v>21.860000610351562</v>
      </c>
      <c r="W11" s="207">
        <v>21.93000030517578</v>
      </c>
      <c r="X11" s="207">
        <v>21.850000381469727</v>
      </c>
      <c r="Y11" s="207">
        <v>22.049999237060547</v>
      </c>
      <c r="Z11" s="214">
        <f t="shared" si="0"/>
        <v>23.614583333333332</v>
      </c>
      <c r="AA11" s="151">
        <v>31.06999969482422</v>
      </c>
      <c r="AB11" s="152" t="s">
        <v>309</v>
      </c>
      <c r="AC11" s="2">
        <v>9</v>
      </c>
      <c r="AD11" s="151">
        <v>20.709999084472656</v>
      </c>
      <c r="AE11" s="253" t="s">
        <v>310</v>
      </c>
      <c r="AF11" s="1"/>
    </row>
    <row r="12" spans="1:32" ht="11.25" customHeight="1">
      <c r="A12" s="223">
        <v>10</v>
      </c>
      <c r="B12" s="209">
        <v>22.15999984741211</v>
      </c>
      <c r="C12" s="209">
        <v>19.450000762939453</v>
      </c>
      <c r="D12" s="209">
        <v>20.209999084472656</v>
      </c>
      <c r="E12" s="209">
        <v>20.440000534057617</v>
      </c>
      <c r="F12" s="209">
        <v>20.719999313354492</v>
      </c>
      <c r="G12" s="209">
        <v>20.850000381469727</v>
      </c>
      <c r="H12" s="209">
        <v>21.329999923706055</v>
      </c>
      <c r="I12" s="209">
        <v>21.510000228881836</v>
      </c>
      <c r="J12" s="209">
        <v>21.889999389648438</v>
      </c>
      <c r="K12" s="209">
        <v>22.3799991607666</v>
      </c>
      <c r="L12" s="209">
        <v>22.25</v>
      </c>
      <c r="M12" s="209">
        <v>22.6200008392334</v>
      </c>
      <c r="N12" s="209">
        <v>22.649999618530273</v>
      </c>
      <c r="O12" s="209">
        <v>23.479999542236328</v>
      </c>
      <c r="P12" s="209">
        <v>23.18000030517578</v>
      </c>
      <c r="Q12" s="209">
        <v>22.65999984741211</v>
      </c>
      <c r="R12" s="209">
        <v>22.389999389648438</v>
      </c>
      <c r="S12" s="209">
        <v>22.06999969482422</v>
      </c>
      <c r="T12" s="209">
        <v>22.079999923706055</v>
      </c>
      <c r="U12" s="209">
        <v>22.649999618530273</v>
      </c>
      <c r="V12" s="209">
        <v>22.200000762939453</v>
      </c>
      <c r="W12" s="209">
        <v>22.43000030517578</v>
      </c>
      <c r="X12" s="209">
        <v>22.049999237060547</v>
      </c>
      <c r="Y12" s="209">
        <v>22.149999618530273</v>
      </c>
      <c r="Z12" s="224">
        <f t="shared" si="0"/>
        <v>21.90833322207133</v>
      </c>
      <c r="AA12" s="157">
        <v>23.579999923706055</v>
      </c>
      <c r="AB12" s="210" t="s">
        <v>311</v>
      </c>
      <c r="AC12" s="211">
        <v>10</v>
      </c>
      <c r="AD12" s="157">
        <v>19.3799991607666</v>
      </c>
      <c r="AE12" s="254" t="s">
        <v>312</v>
      </c>
      <c r="AF12" s="1"/>
    </row>
    <row r="13" spans="1:32" ht="11.25" customHeight="1">
      <c r="A13" s="215">
        <v>11</v>
      </c>
      <c r="B13" s="207">
        <v>22.1200008392334</v>
      </c>
      <c r="C13" s="207">
        <v>21.690000534057617</v>
      </c>
      <c r="D13" s="207">
        <v>21.899999618530273</v>
      </c>
      <c r="E13" s="207">
        <v>20.559999465942383</v>
      </c>
      <c r="F13" s="207">
        <v>22.459999084472656</v>
      </c>
      <c r="G13" s="207">
        <v>23.200000762939453</v>
      </c>
      <c r="H13" s="207">
        <v>23.559999465942383</v>
      </c>
      <c r="I13" s="207">
        <v>25.56999969482422</v>
      </c>
      <c r="J13" s="207">
        <v>28.049999237060547</v>
      </c>
      <c r="K13" s="207">
        <v>30.190000534057617</v>
      </c>
      <c r="L13" s="207">
        <v>32.38999938964844</v>
      </c>
      <c r="M13" s="207">
        <v>33.9900016784668</v>
      </c>
      <c r="N13" s="207">
        <v>33.7599983215332</v>
      </c>
      <c r="O13" s="207">
        <v>30.18000030517578</v>
      </c>
      <c r="P13" s="207">
        <v>30.940000534057617</v>
      </c>
      <c r="Q13" s="207">
        <v>28.3700008392334</v>
      </c>
      <c r="R13" s="207">
        <v>28.5</v>
      </c>
      <c r="S13" s="207">
        <v>29.229999542236328</v>
      </c>
      <c r="T13" s="207">
        <v>27.09000015258789</v>
      </c>
      <c r="U13" s="207">
        <v>24.510000228881836</v>
      </c>
      <c r="V13" s="207">
        <v>24.25</v>
      </c>
      <c r="W13" s="207">
        <v>24.280000686645508</v>
      </c>
      <c r="X13" s="207">
        <v>23.40999984741211</v>
      </c>
      <c r="Y13" s="207">
        <v>22.290000915527344</v>
      </c>
      <c r="Z13" s="214">
        <f t="shared" si="0"/>
        <v>26.353750069936115</v>
      </c>
      <c r="AA13" s="151">
        <v>34.91999816894531</v>
      </c>
      <c r="AB13" s="152" t="s">
        <v>313</v>
      </c>
      <c r="AC13" s="2">
        <v>11</v>
      </c>
      <c r="AD13" s="151">
        <v>20.520000457763672</v>
      </c>
      <c r="AE13" s="253" t="s">
        <v>314</v>
      </c>
      <c r="AF13" s="1"/>
    </row>
    <row r="14" spans="1:32" ht="11.25" customHeight="1">
      <c r="A14" s="215">
        <v>12</v>
      </c>
      <c r="B14" s="207">
        <v>22.209999084472656</v>
      </c>
      <c r="C14" s="207">
        <v>22.1299991607666</v>
      </c>
      <c r="D14" s="207">
        <v>21.639999389648438</v>
      </c>
      <c r="E14" s="207">
        <v>21.729999542236328</v>
      </c>
      <c r="F14" s="207">
        <v>21.93000030517578</v>
      </c>
      <c r="G14" s="207">
        <v>21.950000762939453</v>
      </c>
      <c r="H14" s="207">
        <v>23.760000228881836</v>
      </c>
      <c r="I14" s="207">
        <v>24.93000030517578</v>
      </c>
      <c r="J14" s="207">
        <v>24.239999771118164</v>
      </c>
      <c r="K14" s="207">
        <v>25.06999969482422</v>
      </c>
      <c r="L14" s="207">
        <v>24.889999389648438</v>
      </c>
      <c r="M14" s="207">
        <v>24.979999542236328</v>
      </c>
      <c r="N14" s="207">
        <v>25.8799991607666</v>
      </c>
      <c r="O14" s="207">
        <v>26.010000228881836</v>
      </c>
      <c r="P14" s="207">
        <v>24.739999771118164</v>
      </c>
      <c r="Q14" s="207">
        <v>24.520000457763672</v>
      </c>
      <c r="R14" s="207">
        <v>23.450000762939453</v>
      </c>
      <c r="S14" s="207">
        <v>23.760000228881836</v>
      </c>
      <c r="T14" s="207">
        <v>23.420000076293945</v>
      </c>
      <c r="U14" s="207">
        <v>22.739999771118164</v>
      </c>
      <c r="V14" s="207">
        <v>22.959999084472656</v>
      </c>
      <c r="W14" s="207">
        <v>22.90999984741211</v>
      </c>
      <c r="X14" s="207">
        <v>22.280000686645508</v>
      </c>
      <c r="Y14" s="207">
        <v>22.09000015258789</v>
      </c>
      <c r="Z14" s="214">
        <f t="shared" si="0"/>
        <v>23.509166558583576</v>
      </c>
      <c r="AA14" s="151">
        <v>27.219999313354492</v>
      </c>
      <c r="AB14" s="152" t="s">
        <v>315</v>
      </c>
      <c r="AC14" s="2">
        <v>12</v>
      </c>
      <c r="AD14" s="151">
        <v>20.920000076293945</v>
      </c>
      <c r="AE14" s="253" t="s">
        <v>316</v>
      </c>
      <c r="AF14" s="1"/>
    </row>
    <row r="15" spans="1:32" ht="11.25" customHeight="1">
      <c r="A15" s="215">
        <v>13</v>
      </c>
      <c r="B15" s="207">
        <v>21.34000015258789</v>
      </c>
      <c r="C15" s="207">
        <v>21.229999542236328</v>
      </c>
      <c r="D15" s="207">
        <v>21.010000228881836</v>
      </c>
      <c r="E15" s="207">
        <v>20.8799991607666</v>
      </c>
      <c r="F15" s="207">
        <v>21.219999313354492</v>
      </c>
      <c r="G15" s="207">
        <v>21.93000030517578</v>
      </c>
      <c r="H15" s="207">
        <v>23.809999465942383</v>
      </c>
      <c r="I15" s="207">
        <v>25.530000686645508</v>
      </c>
      <c r="J15" s="207">
        <v>27.059999465942383</v>
      </c>
      <c r="K15" s="207">
        <v>27.440000534057617</v>
      </c>
      <c r="L15" s="207">
        <v>28.829999923706055</v>
      </c>
      <c r="M15" s="207">
        <v>30.459999084472656</v>
      </c>
      <c r="N15" s="207">
        <v>29.799999237060547</v>
      </c>
      <c r="O15" s="207">
        <v>31.06999969482422</v>
      </c>
      <c r="P15" s="207">
        <v>30.719999313354492</v>
      </c>
      <c r="Q15" s="207">
        <v>30.030000686645508</v>
      </c>
      <c r="R15" s="207">
        <v>29.540000915527344</v>
      </c>
      <c r="S15" s="207">
        <v>28.520000457763672</v>
      </c>
      <c r="T15" s="207">
        <v>28.18000030517578</v>
      </c>
      <c r="U15" s="207">
        <v>27.690000534057617</v>
      </c>
      <c r="V15" s="207">
        <v>27.1200008392334</v>
      </c>
      <c r="W15" s="207">
        <v>24.920000076293945</v>
      </c>
      <c r="X15" s="207">
        <v>24.360000610351562</v>
      </c>
      <c r="Y15" s="207">
        <v>23.860000610351562</v>
      </c>
      <c r="Z15" s="214">
        <f t="shared" si="0"/>
        <v>26.106250047683716</v>
      </c>
      <c r="AA15" s="151">
        <v>32.029998779296875</v>
      </c>
      <c r="AB15" s="152" t="s">
        <v>317</v>
      </c>
      <c r="AC15" s="2">
        <v>13</v>
      </c>
      <c r="AD15" s="151">
        <v>20.559999465942383</v>
      </c>
      <c r="AE15" s="253" t="s">
        <v>318</v>
      </c>
      <c r="AF15" s="1"/>
    </row>
    <row r="16" spans="1:32" ht="11.25" customHeight="1">
      <c r="A16" s="215">
        <v>14</v>
      </c>
      <c r="B16" s="207">
        <v>23.760000228881836</v>
      </c>
      <c r="C16" s="207">
        <v>23.59000015258789</v>
      </c>
      <c r="D16" s="207">
        <v>22.850000381469727</v>
      </c>
      <c r="E16" s="207">
        <v>22.690000534057617</v>
      </c>
      <c r="F16" s="207">
        <v>22.719999313354492</v>
      </c>
      <c r="G16" s="207">
        <v>23.559999465942383</v>
      </c>
      <c r="H16" s="207">
        <v>24.700000762939453</v>
      </c>
      <c r="I16" s="207">
        <v>26.309999465942383</v>
      </c>
      <c r="J16" s="207">
        <v>27.93000030517578</v>
      </c>
      <c r="K16" s="207">
        <v>29.200000762939453</v>
      </c>
      <c r="L16" s="207">
        <v>31.950000762939453</v>
      </c>
      <c r="M16" s="207">
        <v>32.22999954223633</v>
      </c>
      <c r="N16" s="207">
        <v>33.470001220703125</v>
      </c>
      <c r="O16" s="207">
        <v>32.84000015258789</v>
      </c>
      <c r="P16" s="207">
        <v>33.099998474121094</v>
      </c>
      <c r="Q16" s="207">
        <v>32.54999923706055</v>
      </c>
      <c r="R16" s="207">
        <v>31.149999618530273</v>
      </c>
      <c r="S16" s="207">
        <v>30.420000076293945</v>
      </c>
      <c r="T16" s="207">
        <v>29.329999923706055</v>
      </c>
      <c r="U16" s="207">
        <v>28.729999542236328</v>
      </c>
      <c r="V16" s="207">
        <v>28.030000686645508</v>
      </c>
      <c r="W16" s="207">
        <v>27.739999771118164</v>
      </c>
      <c r="X16" s="207">
        <v>27.420000076293945</v>
      </c>
      <c r="Y16" s="207">
        <v>26.799999237060547</v>
      </c>
      <c r="Z16" s="214">
        <f t="shared" si="0"/>
        <v>28.044583320617676</v>
      </c>
      <c r="AA16" s="151">
        <v>33.7400016784668</v>
      </c>
      <c r="AB16" s="152" t="s">
        <v>319</v>
      </c>
      <c r="AC16" s="2">
        <v>14</v>
      </c>
      <c r="AD16" s="151">
        <v>22.56999969482422</v>
      </c>
      <c r="AE16" s="253" t="s">
        <v>157</v>
      </c>
      <c r="AF16" s="1"/>
    </row>
    <row r="17" spans="1:32" ht="11.25" customHeight="1">
      <c r="A17" s="215">
        <v>15</v>
      </c>
      <c r="B17" s="207">
        <v>26.200000762939453</v>
      </c>
      <c r="C17" s="207">
        <v>25.940000534057617</v>
      </c>
      <c r="D17" s="207">
        <v>25.940000534057617</v>
      </c>
      <c r="E17" s="207">
        <v>25.559999465942383</v>
      </c>
      <c r="F17" s="207">
        <v>24.59000015258789</v>
      </c>
      <c r="G17" s="207">
        <v>25.56999969482422</v>
      </c>
      <c r="H17" s="207">
        <v>26.68000030517578</v>
      </c>
      <c r="I17" s="207">
        <v>27.34000015258789</v>
      </c>
      <c r="J17" s="207">
        <v>28.31999969482422</v>
      </c>
      <c r="K17" s="207">
        <v>26.8799991607666</v>
      </c>
      <c r="L17" s="207">
        <v>25.5</v>
      </c>
      <c r="M17" s="207">
        <v>25.360000610351562</v>
      </c>
      <c r="N17" s="207">
        <v>23.760000228881836</v>
      </c>
      <c r="O17" s="207">
        <v>23.68000030517578</v>
      </c>
      <c r="P17" s="207">
        <v>23.360000610351562</v>
      </c>
      <c r="Q17" s="207">
        <v>24.049999237060547</v>
      </c>
      <c r="R17" s="207">
        <v>23.139999389648438</v>
      </c>
      <c r="S17" s="207">
        <v>22.450000762939453</v>
      </c>
      <c r="T17" s="207">
        <v>21.93000030517578</v>
      </c>
      <c r="U17" s="207">
        <v>22.559999465942383</v>
      </c>
      <c r="V17" s="207">
        <v>21.049999237060547</v>
      </c>
      <c r="W17" s="207">
        <v>20.760000228881836</v>
      </c>
      <c r="X17" s="207">
        <v>20.579999923706055</v>
      </c>
      <c r="Y17" s="207">
        <v>21.420000076293945</v>
      </c>
      <c r="Z17" s="214">
        <f t="shared" si="0"/>
        <v>24.27583336830139</v>
      </c>
      <c r="AA17" s="151">
        <v>28.90999984741211</v>
      </c>
      <c r="AB17" s="152" t="s">
        <v>320</v>
      </c>
      <c r="AC17" s="2">
        <v>15</v>
      </c>
      <c r="AD17" s="151">
        <v>20.450000762939453</v>
      </c>
      <c r="AE17" s="253" t="s">
        <v>321</v>
      </c>
      <c r="AF17" s="1"/>
    </row>
    <row r="18" spans="1:32" ht="11.25" customHeight="1">
      <c r="A18" s="215">
        <v>16</v>
      </c>
      <c r="B18" s="207">
        <v>21.25</v>
      </c>
      <c r="C18" s="207">
        <v>20.299999237060547</v>
      </c>
      <c r="D18" s="207">
        <v>20.649999618530273</v>
      </c>
      <c r="E18" s="207">
        <v>21.200000762939453</v>
      </c>
      <c r="F18" s="207">
        <v>21.68000030517578</v>
      </c>
      <c r="G18" s="207">
        <v>22.709999084472656</v>
      </c>
      <c r="H18" s="207">
        <v>24.440000534057617</v>
      </c>
      <c r="I18" s="207">
        <v>25.1299991607666</v>
      </c>
      <c r="J18" s="207">
        <v>27.030000686645508</v>
      </c>
      <c r="K18" s="207">
        <v>23.809999465942383</v>
      </c>
      <c r="L18" s="207">
        <v>22.889999389648438</v>
      </c>
      <c r="M18" s="207">
        <v>22.559999465942383</v>
      </c>
      <c r="N18" s="207">
        <v>23.510000228881836</v>
      </c>
      <c r="O18" s="207">
        <v>24.739999771118164</v>
      </c>
      <c r="P18" s="207">
        <v>25.790000915527344</v>
      </c>
      <c r="Q18" s="207">
        <v>26.829999923706055</v>
      </c>
      <c r="R18" s="207">
        <v>27.200000762939453</v>
      </c>
      <c r="S18" s="207">
        <v>27.299999237060547</v>
      </c>
      <c r="T18" s="207">
        <v>25.989999771118164</v>
      </c>
      <c r="U18" s="207">
        <v>25.850000381469727</v>
      </c>
      <c r="V18" s="207">
        <v>23.639999389648438</v>
      </c>
      <c r="W18" s="207">
        <v>23.110000610351562</v>
      </c>
      <c r="X18" s="207">
        <v>23.31999969482422</v>
      </c>
      <c r="Y18" s="207">
        <v>23.06999969482422</v>
      </c>
      <c r="Z18" s="214">
        <f t="shared" si="0"/>
        <v>23.916666587193806</v>
      </c>
      <c r="AA18" s="151">
        <v>27.81999969482422</v>
      </c>
      <c r="AB18" s="152" t="s">
        <v>322</v>
      </c>
      <c r="AC18" s="2">
        <v>16</v>
      </c>
      <c r="AD18" s="151">
        <v>20.06999969482422</v>
      </c>
      <c r="AE18" s="253" t="s">
        <v>323</v>
      </c>
      <c r="AF18" s="1"/>
    </row>
    <row r="19" spans="1:32" ht="11.25" customHeight="1">
      <c r="A19" s="215">
        <v>17</v>
      </c>
      <c r="B19" s="207">
        <v>21.440000534057617</v>
      </c>
      <c r="C19" s="207">
        <v>22</v>
      </c>
      <c r="D19" s="207">
        <v>21.989999771118164</v>
      </c>
      <c r="E19" s="207">
        <v>20.8799991607666</v>
      </c>
      <c r="F19" s="207">
        <v>21.3799991607666</v>
      </c>
      <c r="G19" s="207">
        <v>22.579999923706055</v>
      </c>
      <c r="H19" s="207">
        <v>24.030000686645508</v>
      </c>
      <c r="I19" s="207">
        <v>25.309999465942383</v>
      </c>
      <c r="J19" s="207">
        <v>27.389999389648438</v>
      </c>
      <c r="K19" s="207">
        <v>28.1200008392334</v>
      </c>
      <c r="L19" s="207">
        <v>28.6299991607666</v>
      </c>
      <c r="M19" s="207">
        <v>28.290000915527344</v>
      </c>
      <c r="N19" s="207">
        <v>28.920000076293945</v>
      </c>
      <c r="O19" s="207">
        <v>27.510000228881836</v>
      </c>
      <c r="P19" s="207">
        <v>27.649999618530273</v>
      </c>
      <c r="Q19" s="207">
        <v>28.219999313354492</v>
      </c>
      <c r="R19" s="207">
        <v>26.579999923706055</v>
      </c>
      <c r="S19" s="207">
        <v>26.350000381469727</v>
      </c>
      <c r="T19" s="207">
        <v>25.8799991607666</v>
      </c>
      <c r="U19" s="207">
        <v>26.09000015258789</v>
      </c>
      <c r="V19" s="207">
        <v>23.6299991607666</v>
      </c>
      <c r="W19" s="207">
        <v>23.190000534057617</v>
      </c>
      <c r="X19" s="207">
        <v>23.649999618530273</v>
      </c>
      <c r="Y19" s="207">
        <v>24.34000015258789</v>
      </c>
      <c r="Z19" s="214">
        <f t="shared" si="0"/>
        <v>25.168749888737995</v>
      </c>
      <c r="AA19" s="151">
        <v>30.110000610351562</v>
      </c>
      <c r="AB19" s="152" t="s">
        <v>324</v>
      </c>
      <c r="AC19" s="2">
        <v>17</v>
      </c>
      <c r="AD19" s="151">
        <v>20.68000030517578</v>
      </c>
      <c r="AE19" s="253" t="s">
        <v>325</v>
      </c>
      <c r="AF19" s="1"/>
    </row>
    <row r="20" spans="1:32" ht="11.25" customHeight="1">
      <c r="A20" s="215">
        <v>18</v>
      </c>
      <c r="B20" s="207">
        <v>22.950000762939453</v>
      </c>
      <c r="C20" s="207">
        <v>23.6200008392334</v>
      </c>
      <c r="D20" s="207">
        <v>23.59000015258789</v>
      </c>
      <c r="E20" s="207">
        <v>22.700000762939453</v>
      </c>
      <c r="F20" s="207">
        <v>22.809999465942383</v>
      </c>
      <c r="G20" s="207">
        <v>23.389999389648438</v>
      </c>
      <c r="H20" s="207">
        <v>23.920000076293945</v>
      </c>
      <c r="I20" s="207">
        <v>25.959999084472656</v>
      </c>
      <c r="J20" s="207">
        <v>26.530000686645508</v>
      </c>
      <c r="K20" s="207">
        <v>27.020000457763672</v>
      </c>
      <c r="L20" s="207">
        <v>27.579999923706055</v>
      </c>
      <c r="M20" s="207">
        <v>27.110000610351562</v>
      </c>
      <c r="N20" s="207">
        <v>26.90999984741211</v>
      </c>
      <c r="O20" s="207">
        <v>27.25</v>
      </c>
      <c r="P20" s="207">
        <v>27.040000915527344</v>
      </c>
      <c r="Q20" s="207">
        <v>26.90999984741211</v>
      </c>
      <c r="R20" s="207">
        <v>26.1299991607666</v>
      </c>
      <c r="S20" s="207">
        <v>26.059999465942383</v>
      </c>
      <c r="T20" s="207">
        <v>25.420000076293945</v>
      </c>
      <c r="U20" s="207">
        <v>25.260000228881836</v>
      </c>
      <c r="V20" s="207">
        <v>24.75</v>
      </c>
      <c r="W20" s="207">
        <v>24.389999389648438</v>
      </c>
      <c r="X20" s="207">
        <v>23.639999389648438</v>
      </c>
      <c r="Y20" s="207">
        <v>24.6299991607666</v>
      </c>
      <c r="Z20" s="214">
        <f t="shared" si="0"/>
        <v>25.232083320617676</v>
      </c>
      <c r="AA20" s="151">
        <v>28.399999618530273</v>
      </c>
      <c r="AB20" s="152" t="s">
        <v>301</v>
      </c>
      <c r="AC20" s="2">
        <v>18</v>
      </c>
      <c r="AD20" s="151">
        <v>22.56999969482422</v>
      </c>
      <c r="AE20" s="253" t="s">
        <v>326</v>
      </c>
      <c r="AF20" s="1"/>
    </row>
    <row r="21" spans="1:32" ht="11.25" customHeight="1">
      <c r="A21" s="215">
        <v>19</v>
      </c>
      <c r="B21" s="207">
        <v>25.65999984741211</v>
      </c>
      <c r="C21" s="207">
        <v>25.06999969482422</v>
      </c>
      <c r="D21" s="207">
        <v>25.270000457763672</v>
      </c>
      <c r="E21" s="207">
        <v>25.059999465942383</v>
      </c>
      <c r="F21" s="207">
        <v>24.780000686645508</v>
      </c>
      <c r="G21" s="207">
        <v>23.399999618530273</v>
      </c>
      <c r="H21" s="207">
        <v>25.3799991607666</v>
      </c>
      <c r="I21" s="207">
        <v>27.1200008392334</v>
      </c>
      <c r="J21" s="207">
        <v>26.559999465942383</v>
      </c>
      <c r="K21" s="207">
        <v>25.600000381469727</v>
      </c>
      <c r="L21" s="207">
        <v>28.969999313354492</v>
      </c>
      <c r="M21" s="207">
        <v>31.329999923706055</v>
      </c>
      <c r="N21" s="207">
        <v>31.989999771118164</v>
      </c>
      <c r="O21" s="207">
        <v>31.799999237060547</v>
      </c>
      <c r="P21" s="207">
        <v>31.729999542236328</v>
      </c>
      <c r="Q21" s="207">
        <v>31.600000381469727</v>
      </c>
      <c r="R21" s="207">
        <v>30.75</v>
      </c>
      <c r="S21" s="207">
        <v>29.81999969482422</v>
      </c>
      <c r="T21" s="207">
        <v>28.850000381469727</v>
      </c>
      <c r="U21" s="207">
        <v>25.440000534057617</v>
      </c>
      <c r="V21" s="207">
        <v>24.200000762939453</v>
      </c>
      <c r="W21" s="207">
        <v>24.219999313354492</v>
      </c>
      <c r="X21" s="207">
        <v>25.3700008392334</v>
      </c>
      <c r="Y21" s="207">
        <v>25.229999542236328</v>
      </c>
      <c r="Z21" s="214">
        <f t="shared" si="0"/>
        <v>27.299999952316284</v>
      </c>
      <c r="AA21" s="151">
        <v>32.279998779296875</v>
      </c>
      <c r="AB21" s="152" t="s">
        <v>52</v>
      </c>
      <c r="AC21" s="2">
        <v>19</v>
      </c>
      <c r="AD21" s="151">
        <v>23.219999313354492</v>
      </c>
      <c r="AE21" s="253" t="s">
        <v>327</v>
      </c>
      <c r="AF21" s="1"/>
    </row>
    <row r="22" spans="1:32" ht="11.25" customHeight="1">
      <c r="A22" s="223">
        <v>20</v>
      </c>
      <c r="B22" s="209">
        <v>25.040000915527344</v>
      </c>
      <c r="C22" s="209">
        <v>24.780000686645508</v>
      </c>
      <c r="D22" s="209">
        <v>24.600000381469727</v>
      </c>
      <c r="E22" s="209">
        <v>24.420000076293945</v>
      </c>
      <c r="F22" s="209">
        <v>24.40999984741211</v>
      </c>
      <c r="G22" s="209">
        <v>25.020000457763672</v>
      </c>
      <c r="H22" s="209">
        <v>26.280000686645508</v>
      </c>
      <c r="I22" s="209">
        <v>28.219999313354492</v>
      </c>
      <c r="J22" s="209">
        <v>29.959999084472656</v>
      </c>
      <c r="K22" s="209">
        <v>32.380001068115234</v>
      </c>
      <c r="L22" s="209">
        <v>33.599998474121094</v>
      </c>
      <c r="M22" s="209">
        <v>29.350000381469727</v>
      </c>
      <c r="N22" s="209">
        <v>28.90999984741211</v>
      </c>
      <c r="O22" s="209">
        <v>29.030000686645508</v>
      </c>
      <c r="P22" s="209">
        <v>28.959999084472656</v>
      </c>
      <c r="Q22" s="209">
        <v>28.68000030517578</v>
      </c>
      <c r="R22" s="209">
        <v>27.770000457763672</v>
      </c>
      <c r="S22" s="209">
        <v>27.389999389648438</v>
      </c>
      <c r="T22" s="209">
        <v>28.139999389648438</v>
      </c>
      <c r="U22" s="209">
        <v>28.969999313354492</v>
      </c>
      <c r="V22" s="209">
        <v>28.079999923706055</v>
      </c>
      <c r="W22" s="209">
        <v>26.670000076293945</v>
      </c>
      <c r="X22" s="209">
        <v>25.399999618530273</v>
      </c>
      <c r="Y22" s="209">
        <v>24.010000228881836</v>
      </c>
      <c r="Z22" s="224">
        <f t="shared" si="0"/>
        <v>27.502916653951008</v>
      </c>
      <c r="AA22" s="157">
        <v>33.959999084472656</v>
      </c>
      <c r="AB22" s="210" t="s">
        <v>328</v>
      </c>
      <c r="AC22" s="211">
        <v>20</v>
      </c>
      <c r="AD22" s="157">
        <v>23.959999084472656</v>
      </c>
      <c r="AE22" s="254" t="s">
        <v>35</v>
      </c>
      <c r="AF22" s="1"/>
    </row>
    <row r="23" spans="1:32" ht="11.25" customHeight="1">
      <c r="A23" s="215">
        <v>21</v>
      </c>
      <c r="B23" s="207">
        <v>23.270000457763672</v>
      </c>
      <c r="C23" s="207">
        <v>23.670000076293945</v>
      </c>
      <c r="D23" s="207">
        <v>23.43000030517578</v>
      </c>
      <c r="E23" s="207">
        <v>23.75</v>
      </c>
      <c r="F23" s="207">
        <v>23.84000015258789</v>
      </c>
      <c r="G23" s="207">
        <v>24.600000381469727</v>
      </c>
      <c r="H23" s="207">
        <v>27.1200008392334</v>
      </c>
      <c r="I23" s="207">
        <v>26.75</v>
      </c>
      <c r="J23" s="207">
        <v>27.459999084472656</v>
      </c>
      <c r="K23" s="207">
        <v>27.8700008392334</v>
      </c>
      <c r="L23" s="207">
        <v>27.8799991607666</v>
      </c>
      <c r="M23" s="207">
        <v>28.65999984741211</v>
      </c>
      <c r="N23" s="207">
        <v>29.440000534057617</v>
      </c>
      <c r="O23" s="207">
        <v>29.239999771118164</v>
      </c>
      <c r="P23" s="207">
        <v>29.229999542236328</v>
      </c>
      <c r="Q23" s="207">
        <v>27.559999465942383</v>
      </c>
      <c r="R23" s="207">
        <v>28.309999465942383</v>
      </c>
      <c r="S23" s="207">
        <v>26.889999389648438</v>
      </c>
      <c r="T23" s="207">
        <v>26.1299991607666</v>
      </c>
      <c r="U23" s="207">
        <v>25.459999084472656</v>
      </c>
      <c r="V23" s="207">
        <v>25.75</v>
      </c>
      <c r="W23" s="207">
        <v>26.190000534057617</v>
      </c>
      <c r="X23" s="207">
        <v>25.729999542236328</v>
      </c>
      <c r="Y23" s="207">
        <v>26.6299991607666</v>
      </c>
      <c r="Z23" s="214">
        <f t="shared" si="0"/>
        <v>26.452499866485596</v>
      </c>
      <c r="AA23" s="151">
        <v>30.209999084472656</v>
      </c>
      <c r="AB23" s="152" t="s">
        <v>329</v>
      </c>
      <c r="AC23" s="2">
        <v>21</v>
      </c>
      <c r="AD23" s="151">
        <v>22.920000076293945</v>
      </c>
      <c r="AE23" s="253" t="s">
        <v>330</v>
      </c>
      <c r="AF23" s="1"/>
    </row>
    <row r="24" spans="1:32" ht="11.25" customHeight="1">
      <c r="A24" s="215">
        <v>22</v>
      </c>
      <c r="B24" s="207">
        <v>26.34000015258789</v>
      </c>
      <c r="C24" s="207">
        <v>25.520000457763672</v>
      </c>
      <c r="D24" s="207">
        <v>25.170000076293945</v>
      </c>
      <c r="E24" s="207">
        <v>24.190000534057617</v>
      </c>
      <c r="F24" s="207">
        <v>24.420000076293945</v>
      </c>
      <c r="G24" s="207">
        <v>24.790000915527344</v>
      </c>
      <c r="H24" s="207">
        <v>26.489999771118164</v>
      </c>
      <c r="I24" s="207">
        <v>28.239999771118164</v>
      </c>
      <c r="J24" s="207">
        <v>29.920000076293945</v>
      </c>
      <c r="K24" s="207">
        <v>32.02000045776367</v>
      </c>
      <c r="L24" s="207">
        <v>33.220001220703125</v>
      </c>
      <c r="M24" s="207">
        <v>30.950000762939453</v>
      </c>
      <c r="N24" s="207">
        <v>28.510000228881836</v>
      </c>
      <c r="O24" s="207">
        <v>28.670000076293945</v>
      </c>
      <c r="P24" s="207">
        <v>29.56999969482422</v>
      </c>
      <c r="Q24" s="207">
        <v>27.479999542236328</v>
      </c>
      <c r="R24" s="207">
        <v>27.59000015258789</v>
      </c>
      <c r="S24" s="207">
        <v>28.34000015258789</v>
      </c>
      <c r="T24" s="207">
        <v>26.969999313354492</v>
      </c>
      <c r="U24" s="207">
        <v>26.6200008392334</v>
      </c>
      <c r="V24" s="207">
        <v>25.06999969482422</v>
      </c>
      <c r="W24" s="207">
        <v>25.530000686645508</v>
      </c>
      <c r="X24" s="207">
        <v>26.549999237060547</v>
      </c>
      <c r="Y24" s="207">
        <v>27.079999923706055</v>
      </c>
      <c r="Z24" s="214">
        <f t="shared" si="0"/>
        <v>27.46875015894572</v>
      </c>
      <c r="AA24" s="151">
        <v>34.08000183105469</v>
      </c>
      <c r="AB24" s="152" t="s">
        <v>331</v>
      </c>
      <c r="AC24" s="2">
        <v>22</v>
      </c>
      <c r="AD24" s="151">
        <v>23.739999771118164</v>
      </c>
      <c r="AE24" s="253" t="s">
        <v>332</v>
      </c>
      <c r="AF24" s="1"/>
    </row>
    <row r="25" spans="1:32" ht="11.25" customHeight="1">
      <c r="A25" s="215">
        <v>23</v>
      </c>
      <c r="B25" s="207">
        <v>25.579999923706055</v>
      </c>
      <c r="C25" s="207">
        <v>25.520000457763672</v>
      </c>
      <c r="D25" s="207">
        <v>25.15999984741211</v>
      </c>
      <c r="E25" s="207">
        <v>24.829999923706055</v>
      </c>
      <c r="F25" s="207">
        <v>24.31999969482422</v>
      </c>
      <c r="G25" s="207">
        <v>25.209999084472656</v>
      </c>
      <c r="H25" s="207">
        <v>27.270000457763672</v>
      </c>
      <c r="I25" s="207">
        <v>28.3799991607666</v>
      </c>
      <c r="J25" s="207">
        <v>27.5</v>
      </c>
      <c r="K25" s="207">
        <v>28.290000915527344</v>
      </c>
      <c r="L25" s="207">
        <v>26.829999923706055</v>
      </c>
      <c r="M25" s="207">
        <v>26.940000534057617</v>
      </c>
      <c r="N25" s="207">
        <v>27.209999084472656</v>
      </c>
      <c r="O25" s="207">
        <v>26.639999389648438</v>
      </c>
      <c r="P25" s="207">
        <v>25.389999389648438</v>
      </c>
      <c r="Q25" s="207">
        <v>24.719999313354492</v>
      </c>
      <c r="R25" s="207">
        <v>23.520000457763672</v>
      </c>
      <c r="S25" s="207">
        <v>23.600000381469727</v>
      </c>
      <c r="T25" s="207">
        <v>22.59000015258789</v>
      </c>
      <c r="U25" s="207">
        <v>22.360000610351562</v>
      </c>
      <c r="V25" s="207">
        <v>22.270000457763672</v>
      </c>
      <c r="W25" s="207">
        <v>21.399999618530273</v>
      </c>
      <c r="X25" s="207">
        <v>21.219999313354492</v>
      </c>
      <c r="Y25" s="207">
        <v>21.170000076293945</v>
      </c>
      <c r="Z25" s="214">
        <f t="shared" si="0"/>
        <v>24.913333257039387</v>
      </c>
      <c r="AA25" s="151">
        <v>29.530000686645508</v>
      </c>
      <c r="AB25" s="152" t="s">
        <v>333</v>
      </c>
      <c r="AC25" s="2">
        <v>23</v>
      </c>
      <c r="AD25" s="151">
        <v>21.06999969482422</v>
      </c>
      <c r="AE25" s="253" t="s">
        <v>334</v>
      </c>
      <c r="AF25" s="1"/>
    </row>
    <row r="26" spans="1:32" ht="11.25" customHeight="1">
      <c r="A26" s="215">
        <v>24</v>
      </c>
      <c r="B26" s="207">
        <v>20.639999389648438</v>
      </c>
      <c r="C26" s="207">
        <v>19.920000076293945</v>
      </c>
      <c r="D26" s="207">
        <v>19.899999618530273</v>
      </c>
      <c r="E26" s="207">
        <v>19.770000457763672</v>
      </c>
      <c r="F26" s="207">
        <v>20.020000457763672</v>
      </c>
      <c r="G26" s="207">
        <v>19.799999237060547</v>
      </c>
      <c r="H26" s="207">
        <v>19.690000534057617</v>
      </c>
      <c r="I26" s="207">
        <v>20.110000610351562</v>
      </c>
      <c r="J26" s="207">
        <v>21.1299991607666</v>
      </c>
      <c r="K26" s="207">
        <v>22.219999313354492</v>
      </c>
      <c r="L26" s="207">
        <v>21.959999084472656</v>
      </c>
      <c r="M26" s="207">
        <v>24.360000610351562</v>
      </c>
      <c r="N26" s="207">
        <v>23.6200008392334</v>
      </c>
      <c r="O26" s="207">
        <v>22.639999389648438</v>
      </c>
      <c r="P26" s="207">
        <v>21.709999084472656</v>
      </c>
      <c r="Q26" s="207">
        <v>23.100000381469727</v>
      </c>
      <c r="R26" s="207">
        <v>21.350000381469727</v>
      </c>
      <c r="S26" s="207">
        <v>20.59000015258789</v>
      </c>
      <c r="T26" s="207">
        <v>21.18000030517578</v>
      </c>
      <c r="U26" s="207">
        <v>20.31999969482422</v>
      </c>
      <c r="V26" s="207">
        <v>21.219999313354492</v>
      </c>
      <c r="W26" s="207">
        <v>23.84000015258789</v>
      </c>
      <c r="X26" s="207">
        <v>23.540000915527344</v>
      </c>
      <c r="Y26" s="207">
        <v>23.530000686645508</v>
      </c>
      <c r="Z26" s="214">
        <f t="shared" si="0"/>
        <v>21.506666660308838</v>
      </c>
      <c r="AA26" s="151">
        <v>25.3799991607666</v>
      </c>
      <c r="AB26" s="152" t="s">
        <v>335</v>
      </c>
      <c r="AC26" s="2">
        <v>24</v>
      </c>
      <c r="AD26" s="151">
        <v>19.6299991607666</v>
      </c>
      <c r="AE26" s="253" t="s">
        <v>336</v>
      </c>
      <c r="AF26" s="1"/>
    </row>
    <row r="27" spans="1:32" ht="11.25" customHeight="1">
      <c r="A27" s="215">
        <v>25</v>
      </c>
      <c r="B27" s="207">
        <v>23.09000015258789</v>
      </c>
      <c r="C27" s="207">
        <v>21.399999618530273</v>
      </c>
      <c r="D27" s="207">
        <v>21.459999084472656</v>
      </c>
      <c r="E27" s="207">
        <v>20.489999771118164</v>
      </c>
      <c r="F27" s="207">
        <v>20.489999771118164</v>
      </c>
      <c r="G27" s="207">
        <v>20.649999618530273</v>
      </c>
      <c r="H27" s="207">
        <v>22.329999923706055</v>
      </c>
      <c r="I27" s="207">
        <v>23.329999923706055</v>
      </c>
      <c r="J27" s="207">
        <v>25.540000915527344</v>
      </c>
      <c r="K27" s="207">
        <v>24.969999313354492</v>
      </c>
      <c r="L27" s="207">
        <v>24.540000915527344</v>
      </c>
      <c r="M27" s="207">
        <v>25.440000534057617</v>
      </c>
      <c r="N27" s="207">
        <v>24.450000762939453</v>
      </c>
      <c r="O27" s="207">
        <v>25.1200008392334</v>
      </c>
      <c r="P27" s="207">
        <v>25.43000030517578</v>
      </c>
      <c r="Q27" s="207">
        <v>25.510000228881836</v>
      </c>
      <c r="R27" s="207">
        <v>24.6200008392334</v>
      </c>
      <c r="S27" s="207">
        <v>23.540000915527344</v>
      </c>
      <c r="T27" s="207">
        <v>23.299999237060547</v>
      </c>
      <c r="U27" s="207">
        <v>23.610000610351562</v>
      </c>
      <c r="V27" s="207">
        <v>23.739999771118164</v>
      </c>
      <c r="W27" s="207">
        <v>24.18000030517578</v>
      </c>
      <c r="X27" s="207">
        <v>24.450000762939453</v>
      </c>
      <c r="Y27" s="207">
        <v>24.600000381469727</v>
      </c>
      <c r="Z27" s="214">
        <f t="shared" si="0"/>
        <v>23.59500018755595</v>
      </c>
      <c r="AA27" s="151">
        <v>26.31999969482422</v>
      </c>
      <c r="AB27" s="152" t="s">
        <v>337</v>
      </c>
      <c r="AC27" s="2">
        <v>25</v>
      </c>
      <c r="AD27" s="151">
        <v>20.389999389648438</v>
      </c>
      <c r="AE27" s="253" t="s">
        <v>338</v>
      </c>
      <c r="AF27" s="1"/>
    </row>
    <row r="28" spans="1:32" ht="11.25" customHeight="1">
      <c r="A28" s="215">
        <v>26</v>
      </c>
      <c r="B28" s="207">
        <v>24.690000534057617</v>
      </c>
      <c r="C28" s="207">
        <v>24.700000762939453</v>
      </c>
      <c r="D28" s="207">
        <v>24.6200008392334</v>
      </c>
      <c r="E28" s="207">
        <v>24.40999984741211</v>
      </c>
      <c r="F28" s="207">
        <v>24.670000076293945</v>
      </c>
      <c r="G28" s="207">
        <v>25.18000030517578</v>
      </c>
      <c r="H28" s="207">
        <v>26.280000686645508</v>
      </c>
      <c r="I28" s="207">
        <v>27.979999542236328</v>
      </c>
      <c r="J28" s="207">
        <v>29.790000915527344</v>
      </c>
      <c r="K28" s="207">
        <v>29.68000030517578</v>
      </c>
      <c r="L28" s="207">
        <v>28.040000915527344</v>
      </c>
      <c r="M28" s="207">
        <v>27.530000686645508</v>
      </c>
      <c r="N28" s="207">
        <v>27.59000015258789</v>
      </c>
      <c r="O28" s="207">
        <v>26.93000030517578</v>
      </c>
      <c r="P28" s="207">
        <v>26.989999771118164</v>
      </c>
      <c r="Q28" s="207">
        <v>27.329999923706055</v>
      </c>
      <c r="R28" s="207">
        <v>27.510000228881836</v>
      </c>
      <c r="S28" s="207">
        <v>26.420000076293945</v>
      </c>
      <c r="T28" s="207">
        <v>26.229999542236328</v>
      </c>
      <c r="U28" s="207">
        <v>26.3799991607666</v>
      </c>
      <c r="V28" s="207">
        <v>26.549999237060547</v>
      </c>
      <c r="W28" s="207">
        <v>26.43000030517578</v>
      </c>
      <c r="X28" s="207">
        <v>26.5</v>
      </c>
      <c r="Y28" s="207">
        <v>26.209999084472656</v>
      </c>
      <c r="Z28" s="214">
        <f t="shared" si="0"/>
        <v>26.610000133514404</v>
      </c>
      <c r="AA28" s="151">
        <v>30.739999771118164</v>
      </c>
      <c r="AB28" s="152" t="s">
        <v>119</v>
      </c>
      <c r="AC28" s="2">
        <v>26</v>
      </c>
      <c r="AD28" s="151">
        <v>24.190000534057617</v>
      </c>
      <c r="AE28" s="253" t="s">
        <v>339</v>
      </c>
      <c r="AF28" s="1"/>
    </row>
    <row r="29" spans="1:32" ht="11.25" customHeight="1">
      <c r="A29" s="215">
        <v>27</v>
      </c>
      <c r="B29" s="207">
        <v>26.1200008392334</v>
      </c>
      <c r="C29" s="207">
        <v>25.93000030517578</v>
      </c>
      <c r="D29" s="207">
        <v>25.280000686645508</v>
      </c>
      <c r="E29" s="207">
        <v>24.889999389648438</v>
      </c>
      <c r="F29" s="207">
        <v>24.950000762939453</v>
      </c>
      <c r="G29" s="207">
        <v>25.510000228881836</v>
      </c>
      <c r="H29" s="207">
        <v>27.010000228881836</v>
      </c>
      <c r="I29" s="207">
        <v>28.780000686645508</v>
      </c>
      <c r="J29" s="207">
        <v>30.639999389648438</v>
      </c>
      <c r="K29" s="207">
        <v>32.369998931884766</v>
      </c>
      <c r="L29" s="207">
        <v>29.31999969482422</v>
      </c>
      <c r="M29" s="207">
        <v>30.639999389648438</v>
      </c>
      <c r="N29" s="207">
        <v>29.6200008392334</v>
      </c>
      <c r="O29" s="207">
        <v>28.649999618530273</v>
      </c>
      <c r="P29" s="207">
        <v>25.899999618530273</v>
      </c>
      <c r="Q29" s="207">
        <v>24.700000762939453</v>
      </c>
      <c r="R29" s="207">
        <v>24.510000228881836</v>
      </c>
      <c r="S29" s="207">
        <v>24.020000457763672</v>
      </c>
      <c r="T29" s="207">
        <v>22.989999771118164</v>
      </c>
      <c r="U29" s="207">
        <v>22.209999084472656</v>
      </c>
      <c r="V29" s="207">
        <v>21.68000030517578</v>
      </c>
      <c r="W29" s="207">
        <v>21.510000228881836</v>
      </c>
      <c r="X29" s="207">
        <v>21.489999771118164</v>
      </c>
      <c r="Y29" s="207">
        <v>20.90999984741211</v>
      </c>
      <c r="Z29" s="214">
        <f t="shared" si="0"/>
        <v>25.817916711171467</v>
      </c>
      <c r="AA29" s="151">
        <v>33.369998931884766</v>
      </c>
      <c r="AB29" s="152" t="s">
        <v>340</v>
      </c>
      <c r="AC29" s="2">
        <v>27</v>
      </c>
      <c r="AD29" s="151">
        <v>20.75</v>
      </c>
      <c r="AE29" s="253" t="s">
        <v>341</v>
      </c>
      <c r="AF29" s="1"/>
    </row>
    <row r="30" spans="1:32" ht="11.25" customHeight="1">
      <c r="A30" s="215">
        <v>28</v>
      </c>
      <c r="B30" s="207">
        <v>21.530000686645508</v>
      </c>
      <c r="C30" s="207">
        <v>21.860000610351562</v>
      </c>
      <c r="D30" s="207">
        <v>22.25</v>
      </c>
      <c r="E30" s="207">
        <v>22.459999084472656</v>
      </c>
      <c r="F30" s="207">
        <v>22.489999771118164</v>
      </c>
      <c r="G30" s="207">
        <v>22.700000762939453</v>
      </c>
      <c r="H30" s="207">
        <v>23.31999969482422</v>
      </c>
      <c r="I30" s="207">
        <v>22.760000228881836</v>
      </c>
      <c r="J30" s="207">
        <v>22.309999465942383</v>
      </c>
      <c r="K30" s="207">
        <v>21.979999542236328</v>
      </c>
      <c r="L30" s="207">
        <v>22.25</v>
      </c>
      <c r="M30" s="207">
        <v>21.959999084472656</v>
      </c>
      <c r="N30" s="207">
        <v>22.06999969482422</v>
      </c>
      <c r="O30" s="207">
        <v>23.049999237060547</v>
      </c>
      <c r="P30" s="207">
        <v>23.34000015258789</v>
      </c>
      <c r="Q30" s="207">
        <v>23.290000915527344</v>
      </c>
      <c r="R30" s="207">
        <v>22.670000076293945</v>
      </c>
      <c r="S30" s="207">
        <v>21.260000228881836</v>
      </c>
      <c r="T30" s="207">
        <v>20.940000534057617</v>
      </c>
      <c r="U30" s="207">
        <v>21.229999542236328</v>
      </c>
      <c r="V30" s="207">
        <v>21.309999465942383</v>
      </c>
      <c r="W30" s="207">
        <v>21.600000381469727</v>
      </c>
      <c r="X30" s="207">
        <v>21.93000030517578</v>
      </c>
      <c r="Y30" s="207">
        <v>21.899999618530273</v>
      </c>
      <c r="Z30" s="214">
        <f t="shared" si="0"/>
        <v>22.18583329518636</v>
      </c>
      <c r="AA30" s="151">
        <v>23.84000015258789</v>
      </c>
      <c r="AB30" s="152" t="s">
        <v>342</v>
      </c>
      <c r="AC30" s="2">
        <v>28</v>
      </c>
      <c r="AD30" s="151">
        <v>20.8799991607666</v>
      </c>
      <c r="AE30" s="253" t="s">
        <v>226</v>
      </c>
      <c r="AF30" s="1"/>
    </row>
    <row r="31" spans="1:32" ht="11.25" customHeight="1">
      <c r="A31" s="215">
        <v>29</v>
      </c>
      <c r="B31" s="207">
        <v>22.739999771118164</v>
      </c>
      <c r="C31" s="207">
        <v>22.43000030517578</v>
      </c>
      <c r="D31" s="207">
        <v>22.15999984741211</v>
      </c>
      <c r="E31" s="207">
        <v>21.309999465942383</v>
      </c>
      <c r="F31" s="207">
        <v>21.979999542236328</v>
      </c>
      <c r="G31" s="207">
        <v>22.309999465942383</v>
      </c>
      <c r="H31" s="207">
        <v>22.8799991607666</v>
      </c>
      <c r="I31" s="207">
        <v>23.790000915527344</v>
      </c>
      <c r="J31" s="207">
        <v>24.31999969482422</v>
      </c>
      <c r="K31" s="207">
        <v>25.079999923706055</v>
      </c>
      <c r="L31" s="207">
        <v>25.899999618530273</v>
      </c>
      <c r="M31" s="207">
        <v>25.530000686645508</v>
      </c>
      <c r="N31" s="207">
        <v>25.299999237060547</v>
      </c>
      <c r="O31" s="207">
        <v>25.959999084472656</v>
      </c>
      <c r="P31" s="207">
        <v>26.270000457763672</v>
      </c>
      <c r="Q31" s="207">
        <v>26.700000762939453</v>
      </c>
      <c r="R31" s="207">
        <v>24.540000915527344</v>
      </c>
      <c r="S31" s="207">
        <v>25.229999542236328</v>
      </c>
      <c r="T31" s="207">
        <v>23.459999084472656</v>
      </c>
      <c r="U31" s="207">
        <v>23.450000762939453</v>
      </c>
      <c r="V31" s="207">
        <v>23.639999389648438</v>
      </c>
      <c r="W31" s="207">
        <v>24.770000457763672</v>
      </c>
      <c r="X31" s="207">
        <v>24.350000381469727</v>
      </c>
      <c r="Y31" s="207">
        <v>24.15999984741211</v>
      </c>
      <c r="Z31" s="214">
        <f t="shared" si="0"/>
        <v>24.09416659673055</v>
      </c>
      <c r="AA31" s="151">
        <v>27.510000228881836</v>
      </c>
      <c r="AB31" s="152" t="s">
        <v>343</v>
      </c>
      <c r="AC31" s="2">
        <v>29</v>
      </c>
      <c r="AD31" s="151">
        <v>21.229999542236328</v>
      </c>
      <c r="AE31" s="253" t="s">
        <v>157</v>
      </c>
      <c r="AF31" s="1"/>
    </row>
    <row r="32" spans="1:32" ht="11.25" customHeight="1">
      <c r="A32" s="215">
        <v>30</v>
      </c>
      <c r="B32" s="207">
        <v>23.889999389648438</v>
      </c>
      <c r="C32" s="207">
        <v>23.520000457763672</v>
      </c>
      <c r="D32" s="207">
        <v>23.299999237060547</v>
      </c>
      <c r="E32" s="207">
        <v>23.1200008392334</v>
      </c>
      <c r="F32" s="207">
        <v>23.110000610351562</v>
      </c>
      <c r="G32" s="207">
        <v>23.56999969482422</v>
      </c>
      <c r="H32" s="207">
        <v>25.270000457763672</v>
      </c>
      <c r="I32" s="207">
        <v>26.81999969482422</v>
      </c>
      <c r="J32" s="207">
        <v>25.780000686645508</v>
      </c>
      <c r="K32" s="207">
        <v>26.350000381469727</v>
      </c>
      <c r="L32" s="207">
        <v>27.389999389648438</v>
      </c>
      <c r="M32" s="207">
        <v>27.43000030517578</v>
      </c>
      <c r="N32" s="207">
        <v>28.790000915527344</v>
      </c>
      <c r="O32" s="207">
        <v>28.280000686645508</v>
      </c>
      <c r="P32" s="207">
        <v>27.780000686645508</v>
      </c>
      <c r="Q32" s="207">
        <v>26.6200008392334</v>
      </c>
      <c r="R32" s="207">
        <v>25.889999389648438</v>
      </c>
      <c r="S32" s="207">
        <v>26.729999542236328</v>
      </c>
      <c r="T32" s="207">
        <v>26.899999618530273</v>
      </c>
      <c r="U32" s="207">
        <v>26.649999618530273</v>
      </c>
      <c r="V32" s="207">
        <v>26.489999771118164</v>
      </c>
      <c r="W32" s="207">
        <v>26.6200008392334</v>
      </c>
      <c r="X32" s="207">
        <v>25.920000076293945</v>
      </c>
      <c r="Y32" s="207">
        <v>24.850000381469727</v>
      </c>
      <c r="Z32" s="214">
        <f t="shared" si="0"/>
        <v>25.87791681289673</v>
      </c>
      <c r="AA32" s="151">
        <v>28.889999389648438</v>
      </c>
      <c r="AB32" s="152" t="s">
        <v>344</v>
      </c>
      <c r="AC32" s="2">
        <v>30</v>
      </c>
      <c r="AD32" s="151">
        <v>22.889999389648438</v>
      </c>
      <c r="AE32" s="253" t="s">
        <v>189</v>
      </c>
      <c r="AF32" s="1"/>
    </row>
    <row r="33" spans="1:32" ht="11.25" customHeight="1">
      <c r="A33" s="215">
        <v>31</v>
      </c>
      <c r="B33" s="207">
        <v>24.139999389648438</v>
      </c>
      <c r="C33" s="207">
        <v>24.34000015258789</v>
      </c>
      <c r="D33" s="207">
        <v>23.979999542236328</v>
      </c>
      <c r="E33" s="207">
        <v>23.610000610351562</v>
      </c>
      <c r="F33" s="207">
        <v>23.469999313354492</v>
      </c>
      <c r="G33" s="207">
        <v>24.34000015258789</v>
      </c>
      <c r="H33" s="207">
        <v>25.18000030517578</v>
      </c>
      <c r="I33" s="207">
        <v>26.520000457763672</v>
      </c>
      <c r="J33" s="207">
        <v>27.110000610351562</v>
      </c>
      <c r="K33" s="207">
        <v>28.979999542236328</v>
      </c>
      <c r="L33" s="207">
        <v>29.719999313354492</v>
      </c>
      <c r="M33" s="207">
        <v>29.579999923706055</v>
      </c>
      <c r="N33" s="207">
        <v>29.850000381469727</v>
      </c>
      <c r="O33" s="207">
        <v>29.15999984741211</v>
      </c>
      <c r="P33" s="207">
        <v>27.979999542236328</v>
      </c>
      <c r="Q33" s="207">
        <v>28.75</v>
      </c>
      <c r="R33" s="207">
        <v>28.8700008392334</v>
      </c>
      <c r="S33" s="207">
        <v>28.040000915527344</v>
      </c>
      <c r="T33" s="207">
        <v>27.06999969482422</v>
      </c>
      <c r="U33" s="207">
        <v>26.790000915527344</v>
      </c>
      <c r="V33" s="207">
        <v>27.389999389648438</v>
      </c>
      <c r="W33" s="207">
        <v>27.360000610351562</v>
      </c>
      <c r="X33" s="207">
        <v>27.540000915527344</v>
      </c>
      <c r="Y33" s="207">
        <v>26.43000030517578</v>
      </c>
      <c r="Z33" s="214">
        <f t="shared" si="0"/>
        <v>26.925000111262005</v>
      </c>
      <c r="AA33" s="151">
        <v>31.1299991607666</v>
      </c>
      <c r="AB33" s="152" t="s">
        <v>345</v>
      </c>
      <c r="AC33" s="2">
        <v>31</v>
      </c>
      <c r="AD33" s="151">
        <v>23.18000030517578</v>
      </c>
      <c r="AE33" s="253" t="s">
        <v>239</v>
      </c>
      <c r="AF33" s="1"/>
    </row>
    <row r="34" spans="1:32" ht="15" customHeight="1">
      <c r="A34" s="216" t="s">
        <v>67</v>
      </c>
      <c r="B34" s="217">
        <f aca="true" t="shared" si="1" ref="B34:Q34">AVERAGE(B3:B33)</f>
        <v>22.82483882288779</v>
      </c>
      <c r="C34" s="217">
        <f t="shared" si="1"/>
        <v>22.475806574667654</v>
      </c>
      <c r="D34" s="217">
        <f t="shared" si="1"/>
        <v>22.271290194603704</v>
      </c>
      <c r="E34" s="217">
        <f t="shared" si="1"/>
        <v>21.943870975125222</v>
      </c>
      <c r="F34" s="217">
        <f t="shared" si="1"/>
        <v>22.036128997802734</v>
      </c>
      <c r="G34" s="217">
        <f t="shared" si="1"/>
        <v>22.4738709849696</v>
      </c>
      <c r="H34" s="217">
        <f t="shared" si="1"/>
        <v>23.519032324514082</v>
      </c>
      <c r="I34" s="217">
        <f t="shared" si="1"/>
        <v>24.575161164806737</v>
      </c>
      <c r="J34" s="217">
        <f t="shared" si="1"/>
        <v>25.530967650874967</v>
      </c>
      <c r="K34" s="217">
        <f t="shared" si="1"/>
        <v>26.09258073376071</v>
      </c>
      <c r="L34" s="217">
        <f t="shared" si="1"/>
        <v>26.449032137470862</v>
      </c>
      <c r="M34" s="217">
        <f t="shared" si="1"/>
        <v>26.48806473516649</v>
      </c>
      <c r="N34" s="217">
        <f t="shared" si="1"/>
        <v>26.714516055199407</v>
      </c>
      <c r="O34" s="217">
        <f t="shared" si="1"/>
        <v>26.500322526501073</v>
      </c>
      <c r="P34" s="217">
        <f t="shared" si="1"/>
        <v>26.299354799332157</v>
      </c>
      <c r="Q34" s="217">
        <f t="shared" si="1"/>
        <v>25.9329033513223</v>
      </c>
      <c r="R34" s="217">
        <f>AVERAGE(R3:R33)</f>
        <v>25.338387150918283</v>
      </c>
      <c r="S34" s="217">
        <f aca="true" t="shared" si="2" ref="S34:Y34">AVERAGE(S3:S33)</f>
        <v>24.92483877366589</v>
      </c>
      <c r="T34" s="217">
        <f t="shared" si="2"/>
        <v>24.289677220006144</v>
      </c>
      <c r="U34" s="217">
        <f t="shared" si="2"/>
        <v>23.956129012569303</v>
      </c>
      <c r="V34" s="217">
        <f t="shared" si="2"/>
        <v>23.612903164279075</v>
      </c>
      <c r="W34" s="217">
        <f t="shared" si="2"/>
        <v>23.600645372944495</v>
      </c>
      <c r="X34" s="217">
        <f t="shared" si="2"/>
        <v>23.522903257800685</v>
      </c>
      <c r="Y34" s="217">
        <f t="shared" si="2"/>
        <v>23.399032223609186</v>
      </c>
      <c r="Z34" s="217">
        <f>AVERAGE(B3:Y33)</f>
        <v>24.365510758533272</v>
      </c>
      <c r="AA34" s="218">
        <f>(AVERAGE(最高))</f>
        <v>28.74193529928884</v>
      </c>
      <c r="AB34" s="219"/>
      <c r="AC34" s="220"/>
      <c r="AD34" s="218">
        <f>(AVERAGE(最低))</f>
        <v>21.01290302891885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68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69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70</v>
      </c>
      <c r="B38" s="201"/>
      <c r="C38" s="201"/>
      <c r="D38" s="154">
        <f>COUNTIF(mean,"&gt;=25")</f>
        <v>15</v>
      </c>
      <c r="E38" s="197"/>
      <c r="F38" s="197"/>
      <c r="G38" s="197"/>
      <c r="H38" s="197"/>
      <c r="I38" s="197"/>
    </row>
    <row r="39" spans="1:9" ht="11.25" customHeight="1">
      <c r="A39" s="198" t="s">
        <v>71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72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73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74</v>
      </c>
      <c r="B42" s="201"/>
      <c r="C42" s="201"/>
      <c r="D42" s="154">
        <f>COUNTIF(最高,"&gt;=25")</f>
        <v>25</v>
      </c>
      <c r="E42" s="197"/>
      <c r="F42" s="197"/>
      <c r="G42" s="197"/>
      <c r="H42" s="197"/>
      <c r="I42" s="197"/>
    </row>
    <row r="43" spans="1:9" ht="11.25" customHeight="1">
      <c r="A43" s="202" t="s">
        <v>75</v>
      </c>
      <c r="B43" s="203"/>
      <c r="C43" s="203"/>
      <c r="D43" s="155">
        <f>COUNTIF(最高,"&gt;=30")</f>
        <v>13</v>
      </c>
      <c r="E43" s="197"/>
      <c r="F43" s="197"/>
      <c r="G43" s="197"/>
      <c r="H43" s="197"/>
      <c r="I43" s="197"/>
    </row>
    <row r="44" spans="1:9" ht="11.25" customHeight="1">
      <c r="A44" s="197" t="s">
        <v>76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77</v>
      </c>
      <c r="B45" s="204"/>
      <c r="C45" s="204" t="s">
        <v>4</v>
      </c>
      <c r="D45" s="206" t="s">
        <v>7</v>
      </c>
      <c r="E45" s="197"/>
      <c r="F45" s="205" t="s">
        <v>78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34.91999816894531</v>
      </c>
      <c r="C46" s="3">
        <v>11</v>
      </c>
      <c r="D46" s="159" t="s">
        <v>313</v>
      </c>
      <c r="E46" s="197"/>
      <c r="F46" s="156"/>
      <c r="G46" s="157">
        <f>MIN(最低)</f>
        <v>17.1200008392334</v>
      </c>
      <c r="H46" s="3">
        <v>3</v>
      </c>
      <c r="I46" s="255" t="s">
        <v>302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2002</v>
      </c>
      <c r="AA1" s="1" t="s">
        <v>2</v>
      </c>
      <c r="AB1" s="226">
        <v>8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25.770000457763672</v>
      </c>
      <c r="C3" s="207">
        <v>24.889999389648438</v>
      </c>
      <c r="D3" s="207">
        <v>24.469999313354492</v>
      </c>
      <c r="E3" s="207">
        <v>24.6299991607666</v>
      </c>
      <c r="F3" s="207">
        <v>25.139999389648438</v>
      </c>
      <c r="G3" s="207">
        <v>25.299999237060547</v>
      </c>
      <c r="H3" s="207">
        <v>27.639999389648438</v>
      </c>
      <c r="I3" s="207">
        <v>28.850000381469727</v>
      </c>
      <c r="J3" s="207">
        <v>30.850000381469727</v>
      </c>
      <c r="K3" s="207">
        <v>30.31999969482422</v>
      </c>
      <c r="L3" s="207">
        <v>31.229999542236328</v>
      </c>
      <c r="M3" s="207">
        <v>31.459999084472656</v>
      </c>
      <c r="N3" s="207">
        <v>30.399999618530273</v>
      </c>
      <c r="O3" s="207">
        <v>28.670000076293945</v>
      </c>
      <c r="P3" s="207">
        <v>29.399999618530273</v>
      </c>
      <c r="Q3" s="207">
        <v>28.969999313354492</v>
      </c>
      <c r="R3" s="207">
        <v>29.350000381469727</v>
      </c>
      <c r="S3" s="207">
        <v>28.440000534057617</v>
      </c>
      <c r="T3" s="207">
        <v>27.559999465942383</v>
      </c>
      <c r="U3" s="207">
        <v>26.8799991607666</v>
      </c>
      <c r="V3" s="207">
        <v>25.229999542236328</v>
      </c>
      <c r="W3" s="207">
        <v>24.479999542236328</v>
      </c>
      <c r="X3" s="207">
        <v>24.110000610351562</v>
      </c>
      <c r="Y3" s="207">
        <v>23.75</v>
      </c>
      <c r="Z3" s="214">
        <f aca="true" t="shared" si="0" ref="Z3:Z33">AVERAGE(B3:Y3)</f>
        <v>27.4079163869222</v>
      </c>
      <c r="AA3" s="151">
        <v>32.66999816894531</v>
      </c>
      <c r="AB3" s="152" t="s">
        <v>250</v>
      </c>
      <c r="AC3" s="2">
        <v>1</v>
      </c>
      <c r="AD3" s="151">
        <v>23.520000457763672</v>
      </c>
      <c r="AE3" s="253" t="s">
        <v>233</v>
      </c>
      <c r="AF3" s="1"/>
    </row>
    <row r="4" spans="1:32" ht="11.25" customHeight="1">
      <c r="A4" s="215">
        <v>2</v>
      </c>
      <c r="B4" s="207">
        <v>23.8700008392334</v>
      </c>
      <c r="C4" s="207">
        <v>23.770000457763672</v>
      </c>
      <c r="D4" s="207">
        <v>25.270000457763672</v>
      </c>
      <c r="E4" s="207">
        <v>23.290000915527344</v>
      </c>
      <c r="F4" s="207">
        <v>23</v>
      </c>
      <c r="G4" s="207">
        <v>23.809999465942383</v>
      </c>
      <c r="H4" s="207">
        <v>25.829999923706055</v>
      </c>
      <c r="I4" s="207">
        <v>27.700000762939453</v>
      </c>
      <c r="J4" s="207">
        <v>28.110000610351562</v>
      </c>
      <c r="K4" s="207">
        <v>28.709999084472656</v>
      </c>
      <c r="L4" s="207">
        <v>28.760000228881836</v>
      </c>
      <c r="M4" s="207">
        <v>29.979999542236328</v>
      </c>
      <c r="N4" s="207">
        <v>30.06999969482422</v>
      </c>
      <c r="O4" s="207">
        <v>29.270000457763672</v>
      </c>
      <c r="P4" s="207">
        <v>28.549999237060547</v>
      </c>
      <c r="Q4" s="207">
        <v>28.549999237060547</v>
      </c>
      <c r="R4" s="207">
        <v>28.860000610351562</v>
      </c>
      <c r="S4" s="208">
        <v>28.290000915527344</v>
      </c>
      <c r="T4" s="207">
        <v>27.81999969482422</v>
      </c>
      <c r="U4" s="207">
        <v>26.649999618530273</v>
      </c>
      <c r="V4" s="207">
        <v>24.649999618530273</v>
      </c>
      <c r="W4" s="207">
        <v>23.59000015258789</v>
      </c>
      <c r="X4" s="207">
        <v>23.510000228881836</v>
      </c>
      <c r="Y4" s="207">
        <v>23.709999084472656</v>
      </c>
      <c r="Z4" s="214">
        <f t="shared" si="0"/>
        <v>26.484166701634724</v>
      </c>
      <c r="AA4" s="151">
        <v>30.84000015258789</v>
      </c>
      <c r="AB4" s="152" t="s">
        <v>54</v>
      </c>
      <c r="AC4" s="2">
        <v>2</v>
      </c>
      <c r="AD4" s="151">
        <v>22.559999465942383</v>
      </c>
      <c r="AE4" s="253" t="s">
        <v>195</v>
      </c>
      <c r="AF4" s="1"/>
    </row>
    <row r="5" spans="1:32" ht="11.25" customHeight="1">
      <c r="A5" s="215">
        <v>3</v>
      </c>
      <c r="B5" s="207">
        <v>24.139999389648438</v>
      </c>
      <c r="C5" s="207">
        <v>23.18000030517578</v>
      </c>
      <c r="D5" s="207">
        <v>21.31999969482422</v>
      </c>
      <c r="E5" s="207">
        <v>21.3700008392334</v>
      </c>
      <c r="F5" s="207">
        <v>21.440000534057617</v>
      </c>
      <c r="G5" s="207">
        <v>21.93000030517578</v>
      </c>
      <c r="H5" s="207">
        <v>22.6200008392334</v>
      </c>
      <c r="I5" s="207">
        <v>22.440000534057617</v>
      </c>
      <c r="J5" s="207">
        <v>23.610000610351562</v>
      </c>
      <c r="K5" s="207">
        <v>24.670000076293945</v>
      </c>
      <c r="L5" s="207">
        <v>25.18000030517578</v>
      </c>
      <c r="M5" s="207">
        <v>25.489999771118164</v>
      </c>
      <c r="N5" s="207">
        <v>24.969999313354492</v>
      </c>
      <c r="O5" s="207">
        <v>24.899999618530273</v>
      </c>
      <c r="P5" s="207">
        <v>24.610000610351562</v>
      </c>
      <c r="Q5" s="207">
        <v>23.389999389648438</v>
      </c>
      <c r="R5" s="207">
        <v>21.959999084472656</v>
      </c>
      <c r="S5" s="207">
        <v>21.690000534057617</v>
      </c>
      <c r="T5" s="207">
        <v>21.360000610351562</v>
      </c>
      <c r="U5" s="207">
        <v>21.40999984741211</v>
      </c>
      <c r="V5" s="207">
        <v>21.149999618530273</v>
      </c>
      <c r="W5" s="207">
        <v>20.950000762939453</v>
      </c>
      <c r="X5" s="207">
        <v>20.68000030517578</v>
      </c>
      <c r="Y5" s="207">
        <v>20.850000381469727</v>
      </c>
      <c r="Z5" s="214">
        <f t="shared" si="0"/>
        <v>22.721250136693318</v>
      </c>
      <c r="AA5" s="151">
        <v>25.799999237060547</v>
      </c>
      <c r="AB5" s="152" t="s">
        <v>346</v>
      </c>
      <c r="AC5" s="2">
        <v>3</v>
      </c>
      <c r="AD5" s="151">
        <v>20.610000610351562</v>
      </c>
      <c r="AE5" s="253" t="s">
        <v>347</v>
      </c>
      <c r="AF5" s="1"/>
    </row>
    <row r="6" spans="1:32" ht="11.25" customHeight="1">
      <c r="A6" s="215">
        <v>4</v>
      </c>
      <c r="B6" s="207">
        <v>21.489999771118164</v>
      </c>
      <c r="C6" s="207">
        <v>22.1299991607666</v>
      </c>
      <c r="D6" s="207">
        <v>22.209999084472656</v>
      </c>
      <c r="E6" s="207">
        <v>22.700000762939453</v>
      </c>
      <c r="F6" s="207">
        <v>22.510000228881836</v>
      </c>
      <c r="G6" s="207">
        <v>21.40999984741211</v>
      </c>
      <c r="H6" s="207">
        <v>22.889999389648438</v>
      </c>
      <c r="I6" s="207">
        <v>23.920000076293945</v>
      </c>
      <c r="J6" s="207">
        <v>25.739999771118164</v>
      </c>
      <c r="K6" s="207">
        <v>27.149999618530273</v>
      </c>
      <c r="L6" s="207">
        <v>25.600000381469727</v>
      </c>
      <c r="M6" s="207">
        <v>25.540000915527344</v>
      </c>
      <c r="N6" s="207">
        <v>25.350000381469727</v>
      </c>
      <c r="O6" s="207">
        <v>24.799999237060547</v>
      </c>
      <c r="P6" s="207">
        <v>25.31999969482422</v>
      </c>
      <c r="Q6" s="207">
        <v>23.950000762939453</v>
      </c>
      <c r="R6" s="207">
        <v>23.770000457763672</v>
      </c>
      <c r="S6" s="207">
        <v>24.809999465942383</v>
      </c>
      <c r="T6" s="207">
        <v>23.43000030517578</v>
      </c>
      <c r="U6" s="207">
        <v>23.1299991607666</v>
      </c>
      <c r="V6" s="207">
        <v>23.959999084472656</v>
      </c>
      <c r="W6" s="207">
        <v>23.59000015258789</v>
      </c>
      <c r="X6" s="207">
        <v>23.899999618530273</v>
      </c>
      <c r="Y6" s="207">
        <v>24.3700008392334</v>
      </c>
      <c r="Z6" s="214">
        <f t="shared" si="0"/>
        <v>23.902916590372723</v>
      </c>
      <c r="AA6" s="151">
        <v>27.989999771118164</v>
      </c>
      <c r="AB6" s="152" t="s">
        <v>256</v>
      </c>
      <c r="AC6" s="2">
        <v>4</v>
      </c>
      <c r="AD6" s="151">
        <v>20.809999465942383</v>
      </c>
      <c r="AE6" s="253" t="s">
        <v>226</v>
      </c>
      <c r="AF6" s="1"/>
    </row>
    <row r="7" spans="1:32" ht="11.25" customHeight="1">
      <c r="A7" s="215">
        <v>5</v>
      </c>
      <c r="B7" s="207">
        <v>23.75</v>
      </c>
      <c r="C7" s="207">
        <v>23.350000381469727</v>
      </c>
      <c r="D7" s="207">
        <v>22.649999618530273</v>
      </c>
      <c r="E7" s="207">
        <v>23.510000228881836</v>
      </c>
      <c r="F7" s="207">
        <v>22.969999313354492</v>
      </c>
      <c r="G7" s="207">
        <v>24.06999969482422</v>
      </c>
      <c r="H7" s="207">
        <v>24.81999969482422</v>
      </c>
      <c r="I7" s="207">
        <v>26.170000076293945</v>
      </c>
      <c r="J7" s="207">
        <v>26.040000915527344</v>
      </c>
      <c r="K7" s="207">
        <v>26.959999084472656</v>
      </c>
      <c r="L7" s="207">
        <v>27.079999923706055</v>
      </c>
      <c r="M7" s="207">
        <v>27.440000534057617</v>
      </c>
      <c r="N7" s="207">
        <v>28.829999923706055</v>
      </c>
      <c r="O7" s="207">
        <v>27.959999084472656</v>
      </c>
      <c r="P7" s="207">
        <v>27.90999984741211</v>
      </c>
      <c r="Q7" s="207">
        <v>27.989999771118164</v>
      </c>
      <c r="R7" s="207">
        <v>27.020000457763672</v>
      </c>
      <c r="S7" s="207">
        <v>26.600000381469727</v>
      </c>
      <c r="T7" s="207">
        <v>26.739999771118164</v>
      </c>
      <c r="U7" s="207">
        <v>25.799999237060547</v>
      </c>
      <c r="V7" s="207">
        <v>26.479999542236328</v>
      </c>
      <c r="W7" s="207">
        <v>26.299999237060547</v>
      </c>
      <c r="X7" s="207">
        <v>27.18000030517578</v>
      </c>
      <c r="Y7" s="207">
        <v>25.979999542236328</v>
      </c>
      <c r="Z7" s="214">
        <f t="shared" si="0"/>
        <v>25.983333190282185</v>
      </c>
      <c r="AA7" s="151">
        <v>30.309999465942383</v>
      </c>
      <c r="AB7" s="152" t="s">
        <v>348</v>
      </c>
      <c r="AC7" s="2">
        <v>5</v>
      </c>
      <c r="AD7" s="151">
        <v>22.489999771118164</v>
      </c>
      <c r="AE7" s="253" t="s">
        <v>349</v>
      </c>
      <c r="AF7" s="1"/>
    </row>
    <row r="8" spans="1:32" ht="11.25" customHeight="1">
      <c r="A8" s="215">
        <v>6</v>
      </c>
      <c r="B8" s="207">
        <v>25.06999969482422</v>
      </c>
      <c r="C8" s="207">
        <v>25.1200008392334</v>
      </c>
      <c r="D8" s="207">
        <v>24.260000228881836</v>
      </c>
      <c r="E8" s="207">
        <v>24.389999389648438</v>
      </c>
      <c r="F8" s="207">
        <v>24.149999618530273</v>
      </c>
      <c r="G8" s="207">
        <v>25.520000457763672</v>
      </c>
      <c r="H8" s="207">
        <v>27.15999984741211</v>
      </c>
      <c r="I8" s="207">
        <v>27.709999084472656</v>
      </c>
      <c r="J8" s="207">
        <v>27.889999389648438</v>
      </c>
      <c r="K8" s="207">
        <v>27.969999313354492</v>
      </c>
      <c r="L8" s="207">
        <v>29.649999618530273</v>
      </c>
      <c r="M8" s="207">
        <v>30.940000534057617</v>
      </c>
      <c r="N8" s="207">
        <v>29.84000015258789</v>
      </c>
      <c r="O8" s="207">
        <v>31.229999542236328</v>
      </c>
      <c r="P8" s="207">
        <v>30.399999618530273</v>
      </c>
      <c r="Q8" s="207">
        <v>30.030000686645508</v>
      </c>
      <c r="R8" s="207">
        <v>28.959999084472656</v>
      </c>
      <c r="S8" s="207">
        <v>27.399999618530273</v>
      </c>
      <c r="T8" s="207">
        <v>26.6299991607666</v>
      </c>
      <c r="U8" s="207">
        <v>26.75</v>
      </c>
      <c r="V8" s="207">
        <v>27.170000076293945</v>
      </c>
      <c r="W8" s="207">
        <v>27.549999237060547</v>
      </c>
      <c r="X8" s="207">
        <v>26.84000015258789</v>
      </c>
      <c r="Y8" s="207">
        <v>26.469999313354492</v>
      </c>
      <c r="Z8" s="214">
        <f t="shared" si="0"/>
        <v>27.462499777475994</v>
      </c>
      <c r="AA8" s="151">
        <v>31.6200008392334</v>
      </c>
      <c r="AB8" s="152" t="s">
        <v>350</v>
      </c>
      <c r="AC8" s="2">
        <v>6</v>
      </c>
      <c r="AD8" s="151">
        <v>23.90999984741211</v>
      </c>
      <c r="AE8" s="253" t="s">
        <v>351</v>
      </c>
      <c r="AF8" s="1"/>
    </row>
    <row r="9" spans="1:32" ht="11.25" customHeight="1">
      <c r="A9" s="215">
        <v>7</v>
      </c>
      <c r="B9" s="207">
        <v>26.520000457763672</v>
      </c>
      <c r="C9" s="207">
        <v>25.559999465942383</v>
      </c>
      <c r="D9" s="207">
        <v>25.239999771118164</v>
      </c>
      <c r="E9" s="207">
        <v>24.8700008392334</v>
      </c>
      <c r="F9" s="207">
        <v>24.350000381469727</v>
      </c>
      <c r="G9" s="207">
        <v>24.809999465942383</v>
      </c>
      <c r="H9" s="207">
        <v>26.790000915527344</v>
      </c>
      <c r="I9" s="207">
        <v>28.959999084472656</v>
      </c>
      <c r="J9" s="207">
        <v>30.899999618530273</v>
      </c>
      <c r="K9" s="207">
        <v>31.729999542236328</v>
      </c>
      <c r="L9" s="207">
        <v>30.280000686645508</v>
      </c>
      <c r="M9" s="207">
        <v>30.790000915527344</v>
      </c>
      <c r="N9" s="207">
        <v>28.079999923706055</v>
      </c>
      <c r="O9" s="207">
        <v>28.25</v>
      </c>
      <c r="P9" s="207">
        <v>27.559999465942383</v>
      </c>
      <c r="Q9" s="207">
        <v>28.950000762939453</v>
      </c>
      <c r="R9" s="207">
        <v>28.90999984741211</v>
      </c>
      <c r="S9" s="207">
        <v>28.549999237060547</v>
      </c>
      <c r="T9" s="207">
        <v>28.920000076293945</v>
      </c>
      <c r="U9" s="207">
        <v>27.459999084472656</v>
      </c>
      <c r="V9" s="207">
        <v>28.280000686645508</v>
      </c>
      <c r="W9" s="207">
        <v>26.940000534057617</v>
      </c>
      <c r="X9" s="207">
        <v>26.899999618530273</v>
      </c>
      <c r="Y9" s="207">
        <v>26.459999084472656</v>
      </c>
      <c r="Z9" s="214">
        <f t="shared" si="0"/>
        <v>27.7524999777476</v>
      </c>
      <c r="AA9" s="151">
        <v>32.34000015258789</v>
      </c>
      <c r="AB9" s="152" t="s">
        <v>352</v>
      </c>
      <c r="AC9" s="2">
        <v>7</v>
      </c>
      <c r="AD9" s="151">
        <v>24.110000610351562</v>
      </c>
      <c r="AE9" s="253" t="s">
        <v>353</v>
      </c>
      <c r="AF9" s="1"/>
    </row>
    <row r="10" spans="1:32" ht="11.25" customHeight="1">
      <c r="A10" s="215">
        <v>8</v>
      </c>
      <c r="B10" s="207">
        <v>25.239999771118164</v>
      </c>
      <c r="C10" s="207">
        <v>25.239999771118164</v>
      </c>
      <c r="D10" s="207">
        <v>25.149999618530273</v>
      </c>
      <c r="E10" s="207">
        <v>24.1299991607666</v>
      </c>
      <c r="F10" s="207">
        <v>23.790000915527344</v>
      </c>
      <c r="G10" s="207">
        <v>24.34000015258789</v>
      </c>
      <c r="H10" s="207">
        <v>25.809999465942383</v>
      </c>
      <c r="I10" s="207">
        <v>28.739999771118164</v>
      </c>
      <c r="J10" s="207">
        <v>30.200000762939453</v>
      </c>
      <c r="K10" s="207">
        <v>32.880001068115234</v>
      </c>
      <c r="L10" s="207">
        <v>35.18000030517578</v>
      </c>
      <c r="M10" s="207">
        <v>36.83000183105469</v>
      </c>
      <c r="N10" s="207">
        <v>35.7400016784668</v>
      </c>
      <c r="O10" s="207">
        <v>35.689998626708984</v>
      </c>
      <c r="P10" s="207">
        <v>34.93000030517578</v>
      </c>
      <c r="Q10" s="207">
        <v>34.18000030517578</v>
      </c>
      <c r="R10" s="207">
        <v>32.779998779296875</v>
      </c>
      <c r="S10" s="207">
        <v>31.31999969482422</v>
      </c>
      <c r="T10" s="207">
        <v>29.799999237060547</v>
      </c>
      <c r="U10" s="207">
        <v>29.209999084472656</v>
      </c>
      <c r="V10" s="207">
        <v>28.559999465942383</v>
      </c>
      <c r="W10" s="207">
        <v>27.899999618530273</v>
      </c>
      <c r="X10" s="207">
        <v>27.280000686645508</v>
      </c>
      <c r="Y10" s="207">
        <v>27.06999969482422</v>
      </c>
      <c r="Z10" s="214">
        <f t="shared" si="0"/>
        <v>29.666249990463257</v>
      </c>
      <c r="AA10" s="151">
        <v>37.650001525878906</v>
      </c>
      <c r="AB10" s="152" t="s">
        <v>354</v>
      </c>
      <c r="AC10" s="2">
        <v>8</v>
      </c>
      <c r="AD10" s="151">
        <v>23.6200008392334</v>
      </c>
      <c r="AE10" s="253" t="s">
        <v>238</v>
      </c>
      <c r="AF10" s="1"/>
    </row>
    <row r="11" spans="1:32" ht="11.25" customHeight="1">
      <c r="A11" s="215">
        <v>9</v>
      </c>
      <c r="B11" s="207">
        <v>26.56999969482422</v>
      </c>
      <c r="C11" s="207">
        <v>26.170000076293945</v>
      </c>
      <c r="D11" s="207">
        <v>26.06999969482422</v>
      </c>
      <c r="E11" s="207">
        <v>25.549999237060547</v>
      </c>
      <c r="F11" s="207">
        <v>24.3799991607666</v>
      </c>
      <c r="G11" s="207">
        <v>26</v>
      </c>
      <c r="H11" s="207">
        <v>26.93000030517578</v>
      </c>
      <c r="I11" s="207">
        <v>28.75</v>
      </c>
      <c r="J11" s="207">
        <v>28.770000457763672</v>
      </c>
      <c r="K11" s="207">
        <v>32.5099983215332</v>
      </c>
      <c r="L11" s="207">
        <v>34.66999816894531</v>
      </c>
      <c r="M11" s="207">
        <v>34.18000030517578</v>
      </c>
      <c r="N11" s="207">
        <v>34.220001220703125</v>
      </c>
      <c r="O11" s="207">
        <v>34.279998779296875</v>
      </c>
      <c r="P11" s="207">
        <v>33.970001220703125</v>
      </c>
      <c r="Q11" s="207">
        <v>33.5099983215332</v>
      </c>
      <c r="R11" s="207">
        <v>32.310001373291016</v>
      </c>
      <c r="S11" s="207">
        <v>31.1200008392334</v>
      </c>
      <c r="T11" s="207">
        <v>30.25</v>
      </c>
      <c r="U11" s="207">
        <v>28.6299991607666</v>
      </c>
      <c r="V11" s="207">
        <v>28.5</v>
      </c>
      <c r="W11" s="207">
        <v>28.309999465942383</v>
      </c>
      <c r="X11" s="207">
        <v>27.850000381469727</v>
      </c>
      <c r="Y11" s="207">
        <v>27.420000076293945</v>
      </c>
      <c r="Z11" s="214">
        <f t="shared" si="0"/>
        <v>29.62166651089986</v>
      </c>
      <c r="AA11" s="151">
        <v>35.470001220703125</v>
      </c>
      <c r="AB11" s="152" t="s">
        <v>94</v>
      </c>
      <c r="AC11" s="2">
        <v>9</v>
      </c>
      <c r="AD11" s="151">
        <v>24.15999984741211</v>
      </c>
      <c r="AE11" s="253" t="s">
        <v>355</v>
      </c>
      <c r="AF11" s="1"/>
    </row>
    <row r="12" spans="1:32" ht="11.25" customHeight="1">
      <c r="A12" s="223">
        <v>10</v>
      </c>
      <c r="B12" s="209">
        <v>27.1299991607666</v>
      </c>
      <c r="C12" s="209">
        <v>26.530000686645508</v>
      </c>
      <c r="D12" s="209">
        <v>26.350000381469727</v>
      </c>
      <c r="E12" s="209">
        <v>26.469999313354492</v>
      </c>
      <c r="F12" s="209">
        <v>26.360000610351562</v>
      </c>
      <c r="G12" s="209">
        <v>26.5</v>
      </c>
      <c r="H12" s="209">
        <v>27.56999969482422</v>
      </c>
      <c r="I12" s="209">
        <v>29.829999923706055</v>
      </c>
      <c r="J12" s="209">
        <v>31.690000534057617</v>
      </c>
      <c r="K12" s="209">
        <v>33.25</v>
      </c>
      <c r="L12" s="209">
        <v>33.95000076293945</v>
      </c>
      <c r="M12" s="209">
        <v>34.09000015258789</v>
      </c>
      <c r="N12" s="209">
        <v>34.029998779296875</v>
      </c>
      <c r="O12" s="209">
        <v>34.2400016784668</v>
      </c>
      <c r="P12" s="209">
        <v>34</v>
      </c>
      <c r="Q12" s="209">
        <v>33.099998474121094</v>
      </c>
      <c r="R12" s="209">
        <v>32.209999084472656</v>
      </c>
      <c r="S12" s="209">
        <v>31.040000915527344</v>
      </c>
      <c r="T12" s="209">
        <v>30.309999465942383</v>
      </c>
      <c r="U12" s="209">
        <v>29.399999618530273</v>
      </c>
      <c r="V12" s="209">
        <v>28.520000457763672</v>
      </c>
      <c r="W12" s="209">
        <v>28.1200008392334</v>
      </c>
      <c r="X12" s="209">
        <v>27.700000762939453</v>
      </c>
      <c r="Y12" s="209">
        <v>27.239999771118164</v>
      </c>
      <c r="Z12" s="224">
        <f t="shared" si="0"/>
        <v>29.984583377838135</v>
      </c>
      <c r="AA12" s="157">
        <v>34.970001220703125</v>
      </c>
      <c r="AB12" s="210" t="s">
        <v>356</v>
      </c>
      <c r="AC12" s="211">
        <v>10</v>
      </c>
      <c r="AD12" s="157">
        <v>25.93000030517578</v>
      </c>
      <c r="AE12" s="254" t="s">
        <v>357</v>
      </c>
      <c r="AF12" s="1"/>
    </row>
    <row r="13" spans="1:32" ht="11.25" customHeight="1">
      <c r="A13" s="215">
        <v>11</v>
      </c>
      <c r="B13" s="207">
        <v>26.809999465942383</v>
      </c>
      <c r="C13" s="207">
        <v>25.75</v>
      </c>
      <c r="D13" s="207">
        <v>25.729999542236328</v>
      </c>
      <c r="E13" s="207">
        <v>25.81999969482422</v>
      </c>
      <c r="F13" s="207">
        <v>25.239999771118164</v>
      </c>
      <c r="G13" s="207">
        <v>25.479999542236328</v>
      </c>
      <c r="H13" s="207">
        <v>27.190000534057617</v>
      </c>
      <c r="I13" s="207">
        <v>28.770000457763672</v>
      </c>
      <c r="J13" s="207">
        <v>30.729999542236328</v>
      </c>
      <c r="K13" s="207">
        <v>32.560001373291016</v>
      </c>
      <c r="L13" s="207">
        <v>34.47999954223633</v>
      </c>
      <c r="M13" s="207">
        <v>34.47999954223633</v>
      </c>
      <c r="N13" s="207">
        <v>28.459999084472656</v>
      </c>
      <c r="O13" s="207">
        <v>27.3700008392334</v>
      </c>
      <c r="P13" s="207">
        <v>26.25</v>
      </c>
      <c r="Q13" s="207">
        <v>25.760000228881836</v>
      </c>
      <c r="R13" s="207">
        <v>23.719999313354492</v>
      </c>
      <c r="S13" s="207">
        <v>22.299999237060547</v>
      </c>
      <c r="T13" s="207">
        <v>22.059999465942383</v>
      </c>
      <c r="U13" s="207">
        <v>22.270000457763672</v>
      </c>
      <c r="V13" s="207">
        <v>22.06999969482422</v>
      </c>
      <c r="W13" s="207">
        <v>21.969999313354492</v>
      </c>
      <c r="X13" s="207">
        <v>21.829999923706055</v>
      </c>
      <c r="Y13" s="207">
        <v>21.260000228881836</v>
      </c>
      <c r="Z13" s="214">
        <f t="shared" si="0"/>
        <v>26.181666533152264</v>
      </c>
      <c r="AA13" s="151">
        <v>35.77000045776367</v>
      </c>
      <c r="AB13" s="152" t="s">
        <v>117</v>
      </c>
      <c r="AC13" s="2">
        <v>11</v>
      </c>
      <c r="AD13" s="151">
        <v>21.209999084472656</v>
      </c>
      <c r="AE13" s="253" t="s">
        <v>341</v>
      </c>
      <c r="AF13" s="1"/>
    </row>
    <row r="14" spans="1:32" ht="11.25" customHeight="1">
      <c r="A14" s="215">
        <v>12</v>
      </c>
      <c r="B14" s="207">
        <v>21.059999465942383</v>
      </c>
      <c r="C14" s="207">
        <v>21.350000381469727</v>
      </c>
      <c r="D14" s="207">
        <v>20.950000762939453</v>
      </c>
      <c r="E14" s="207">
        <v>20.989999771118164</v>
      </c>
      <c r="F14" s="207">
        <v>21.139999389648438</v>
      </c>
      <c r="G14" s="207">
        <v>21.1299991607666</v>
      </c>
      <c r="H14" s="207">
        <v>21.799999237060547</v>
      </c>
      <c r="I14" s="207">
        <v>21.760000228881836</v>
      </c>
      <c r="J14" s="207">
        <v>23.450000762939453</v>
      </c>
      <c r="K14" s="207">
        <v>22.530000686645508</v>
      </c>
      <c r="L14" s="207">
        <v>22.809999465942383</v>
      </c>
      <c r="M14" s="207">
        <v>23.290000915527344</v>
      </c>
      <c r="N14" s="207">
        <v>24.479999542236328</v>
      </c>
      <c r="O14" s="207">
        <v>24.3700008392334</v>
      </c>
      <c r="P14" s="207">
        <v>24.040000915527344</v>
      </c>
      <c r="Q14" s="207">
        <v>22.90999984741211</v>
      </c>
      <c r="R14" s="207">
        <v>22.81999969482422</v>
      </c>
      <c r="S14" s="207">
        <v>22.3700008392334</v>
      </c>
      <c r="T14" s="207">
        <v>22.200000762939453</v>
      </c>
      <c r="U14" s="207">
        <v>21.790000915527344</v>
      </c>
      <c r="V14" s="207">
        <v>22.149999618530273</v>
      </c>
      <c r="W14" s="207">
        <v>22.790000915527344</v>
      </c>
      <c r="X14" s="207">
        <v>22.350000381469727</v>
      </c>
      <c r="Y14" s="207">
        <v>22.760000228881836</v>
      </c>
      <c r="Z14" s="214">
        <f t="shared" si="0"/>
        <v>22.387083530426025</v>
      </c>
      <c r="AA14" s="151">
        <v>25.100000381469727</v>
      </c>
      <c r="AB14" s="152" t="s">
        <v>358</v>
      </c>
      <c r="AC14" s="2">
        <v>12</v>
      </c>
      <c r="AD14" s="151">
        <v>20.8700008392334</v>
      </c>
      <c r="AE14" s="253" t="s">
        <v>359</v>
      </c>
      <c r="AF14" s="1"/>
    </row>
    <row r="15" spans="1:32" ht="11.25" customHeight="1">
      <c r="A15" s="215">
        <v>13</v>
      </c>
      <c r="B15" s="207">
        <v>22.719999313354492</v>
      </c>
      <c r="C15" s="207">
        <v>22.950000762939453</v>
      </c>
      <c r="D15" s="207">
        <v>22.81999969482422</v>
      </c>
      <c r="E15" s="207">
        <v>22.719999313354492</v>
      </c>
      <c r="F15" s="207">
        <v>22.719999313354492</v>
      </c>
      <c r="G15" s="207">
        <v>23.059999465942383</v>
      </c>
      <c r="H15" s="207">
        <v>23.719999313354492</v>
      </c>
      <c r="I15" s="207">
        <v>25.139999389648438</v>
      </c>
      <c r="J15" s="207">
        <v>27.059999465942383</v>
      </c>
      <c r="K15" s="207">
        <v>27.860000610351562</v>
      </c>
      <c r="L15" s="207">
        <v>28.920000076293945</v>
      </c>
      <c r="M15" s="207">
        <v>28.489999771118164</v>
      </c>
      <c r="N15" s="207">
        <v>29.229999542236328</v>
      </c>
      <c r="O15" s="207">
        <v>29.709999084472656</v>
      </c>
      <c r="P15" s="207">
        <v>27.479999542236328</v>
      </c>
      <c r="Q15" s="207">
        <v>28.1200008392334</v>
      </c>
      <c r="R15" s="207">
        <v>27.40999984741211</v>
      </c>
      <c r="S15" s="207">
        <v>26.43000030517578</v>
      </c>
      <c r="T15" s="207">
        <v>25.700000762939453</v>
      </c>
      <c r="U15" s="207">
        <v>25.5</v>
      </c>
      <c r="V15" s="207">
        <v>24.969999313354492</v>
      </c>
      <c r="W15" s="207">
        <v>24.610000610351562</v>
      </c>
      <c r="X15" s="207">
        <v>24.75</v>
      </c>
      <c r="Y15" s="207">
        <v>24.8799991607666</v>
      </c>
      <c r="Z15" s="214">
        <f t="shared" si="0"/>
        <v>25.707083145777386</v>
      </c>
      <c r="AA15" s="151">
        <v>29.950000762939453</v>
      </c>
      <c r="AB15" s="152" t="s">
        <v>158</v>
      </c>
      <c r="AC15" s="2">
        <v>13</v>
      </c>
      <c r="AD15" s="151">
        <v>22.59000015258789</v>
      </c>
      <c r="AE15" s="253" t="s">
        <v>252</v>
      </c>
      <c r="AF15" s="1"/>
    </row>
    <row r="16" spans="1:32" ht="11.25" customHeight="1">
      <c r="A16" s="215">
        <v>14</v>
      </c>
      <c r="B16" s="207">
        <v>25.1200008392334</v>
      </c>
      <c r="C16" s="207">
        <v>24.280000686645508</v>
      </c>
      <c r="D16" s="207">
        <v>24.030000686645508</v>
      </c>
      <c r="E16" s="207">
        <v>24.170000076293945</v>
      </c>
      <c r="F16" s="207">
        <v>23.739999771118164</v>
      </c>
      <c r="G16" s="207">
        <v>23.959999084472656</v>
      </c>
      <c r="H16" s="207">
        <v>25.56999969482422</v>
      </c>
      <c r="I16" s="207">
        <v>27.950000762939453</v>
      </c>
      <c r="J16" s="207">
        <v>30.139999389648438</v>
      </c>
      <c r="K16" s="207">
        <v>29.440000534057617</v>
      </c>
      <c r="L16" s="207">
        <v>29.270000457763672</v>
      </c>
      <c r="M16" s="207">
        <v>30.079999923706055</v>
      </c>
      <c r="N16" s="207">
        <v>29.899999618530273</v>
      </c>
      <c r="O16" s="207">
        <v>26.59000015258789</v>
      </c>
      <c r="P16" s="207">
        <v>26.579999923706055</v>
      </c>
      <c r="Q16" s="207">
        <v>26.65999984741211</v>
      </c>
      <c r="R16" s="207">
        <v>25.309999465942383</v>
      </c>
      <c r="S16" s="207">
        <v>23.610000610351562</v>
      </c>
      <c r="T16" s="207">
        <v>22.469999313354492</v>
      </c>
      <c r="U16" s="207">
        <v>22.239999771118164</v>
      </c>
      <c r="V16" s="207">
        <v>22.219999313354492</v>
      </c>
      <c r="W16" s="207">
        <v>22.649999618530273</v>
      </c>
      <c r="X16" s="207">
        <v>22.31999969482422</v>
      </c>
      <c r="Y16" s="207">
        <v>22.540000915527344</v>
      </c>
      <c r="Z16" s="214">
        <f t="shared" si="0"/>
        <v>25.451666673024494</v>
      </c>
      <c r="AA16" s="151">
        <v>31.520000457763672</v>
      </c>
      <c r="AB16" s="152" t="s">
        <v>250</v>
      </c>
      <c r="AC16" s="2">
        <v>14</v>
      </c>
      <c r="AD16" s="151">
        <v>22.040000915527344</v>
      </c>
      <c r="AE16" s="253" t="s">
        <v>360</v>
      </c>
      <c r="AF16" s="1"/>
    </row>
    <row r="17" spans="1:32" ht="11.25" customHeight="1">
      <c r="A17" s="215">
        <v>15</v>
      </c>
      <c r="B17" s="207">
        <v>22.549999237060547</v>
      </c>
      <c r="C17" s="207">
        <v>22.260000228881836</v>
      </c>
      <c r="D17" s="207">
        <v>22.06999969482422</v>
      </c>
      <c r="E17" s="207">
        <v>22.059999465942383</v>
      </c>
      <c r="F17" s="207">
        <v>22.18000030517578</v>
      </c>
      <c r="G17" s="207">
        <v>22.440000534057617</v>
      </c>
      <c r="H17" s="207">
        <v>22.6299991607666</v>
      </c>
      <c r="I17" s="207">
        <v>23.469999313354492</v>
      </c>
      <c r="J17" s="207">
        <v>24.56999969482422</v>
      </c>
      <c r="K17" s="207">
        <v>27.09000015258789</v>
      </c>
      <c r="L17" s="207">
        <v>26.540000915527344</v>
      </c>
      <c r="M17" s="207">
        <v>27.920000076293945</v>
      </c>
      <c r="N17" s="207">
        <v>28.079999923706055</v>
      </c>
      <c r="O17" s="207">
        <v>28.6200008392334</v>
      </c>
      <c r="P17" s="207">
        <v>27.34000015258789</v>
      </c>
      <c r="Q17" s="207">
        <v>28.09000015258789</v>
      </c>
      <c r="R17" s="207">
        <v>27.520000457763672</v>
      </c>
      <c r="S17" s="207">
        <v>26.549999237060547</v>
      </c>
      <c r="T17" s="207">
        <v>24.579999923706055</v>
      </c>
      <c r="U17" s="207">
        <v>24.260000228881836</v>
      </c>
      <c r="V17" s="207">
        <v>22.899999618530273</v>
      </c>
      <c r="W17" s="207">
        <v>23.3799991607666</v>
      </c>
      <c r="X17" s="207">
        <v>22.450000762939453</v>
      </c>
      <c r="Y17" s="207">
        <v>23.040000915527344</v>
      </c>
      <c r="Z17" s="214">
        <f t="shared" si="0"/>
        <v>24.69125000635783</v>
      </c>
      <c r="AA17" s="151">
        <v>28.979999542236328</v>
      </c>
      <c r="AB17" s="152" t="s">
        <v>361</v>
      </c>
      <c r="AC17" s="2">
        <v>15</v>
      </c>
      <c r="AD17" s="151">
        <v>21.899999618530273</v>
      </c>
      <c r="AE17" s="253" t="s">
        <v>362</v>
      </c>
      <c r="AF17" s="1"/>
    </row>
    <row r="18" spans="1:32" ht="11.25" customHeight="1">
      <c r="A18" s="215">
        <v>16</v>
      </c>
      <c r="B18" s="207">
        <v>22.65999984741211</v>
      </c>
      <c r="C18" s="207">
        <v>22.559999465942383</v>
      </c>
      <c r="D18" s="207">
        <v>22.270000457763672</v>
      </c>
      <c r="E18" s="207">
        <v>22.309999465942383</v>
      </c>
      <c r="F18" s="207">
        <v>22.860000610351562</v>
      </c>
      <c r="G18" s="207">
        <v>21.639999389648438</v>
      </c>
      <c r="H18" s="207">
        <v>21.1299991607666</v>
      </c>
      <c r="I18" s="207">
        <v>21.06999969482422</v>
      </c>
      <c r="J18" s="207">
        <v>21.440000534057617</v>
      </c>
      <c r="K18" s="207">
        <v>21.469999313354492</v>
      </c>
      <c r="L18" s="207">
        <v>22.739999771118164</v>
      </c>
      <c r="M18" s="207">
        <v>23.350000381469727</v>
      </c>
      <c r="N18" s="207">
        <v>23.729999542236328</v>
      </c>
      <c r="O18" s="207">
        <v>23.75</v>
      </c>
      <c r="P18" s="207">
        <v>23.440000534057617</v>
      </c>
      <c r="Q18" s="207">
        <v>22.770000457763672</v>
      </c>
      <c r="R18" s="207">
        <v>22.850000381469727</v>
      </c>
      <c r="S18" s="207">
        <v>22.149999618530273</v>
      </c>
      <c r="T18" s="207">
        <v>21.719999313354492</v>
      </c>
      <c r="U18" s="207">
        <v>21.270000457763672</v>
      </c>
      <c r="V18" s="207">
        <v>20.920000076293945</v>
      </c>
      <c r="W18" s="207">
        <v>21.059999465942383</v>
      </c>
      <c r="X18" s="207">
        <v>21.06999969482422</v>
      </c>
      <c r="Y18" s="207">
        <v>21.18000030517578</v>
      </c>
      <c r="Z18" s="214">
        <f t="shared" si="0"/>
        <v>22.142083247502644</v>
      </c>
      <c r="AA18" s="151">
        <v>24.15999984741211</v>
      </c>
      <c r="AB18" s="152" t="s">
        <v>363</v>
      </c>
      <c r="AC18" s="2">
        <v>16</v>
      </c>
      <c r="AD18" s="151">
        <v>20.829999923706055</v>
      </c>
      <c r="AE18" s="253" t="s">
        <v>364</v>
      </c>
      <c r="AF18" s="1"/>
    </row>
    <row r="19" spans="1:32" ht="11.25" customHeight="1">
      <c r="A19" s="215">
        <v>17</v>
      </c>
      <c r="B19" s="207">
        <v>21.139999389648438</v>
      </c>
      <c r="C19" s="207">
        <v>21.190000534057617</v>
      </c>
      <c r="D19" s="207">
        <v>21.139999389648438</v>
      </c>
      <c r="E19" s="207">
        <v>21.40999984741211</v>
      </c>
      <c r="F19" s="207">
        <v>21.440000534057617</v>
      </c>
      <c r="G19" s="207">
        <v>21.68000030517578</v>
      </c>
      <c r="H19" s="207">
        <v>21.610000610351562</v>
      </c>
      <c r="I19" s="207">
        <v>22.170000076293945</v>
      </c>
      <c r="J19" s="207">
        <v>23.540000915527344</v>
      </c>
      <c r="K19" s="207">
        <v>24.309999465942383</v>
      </c>
      <c r="L19" s="207">
        <v>23.829999923706055</v>
      </c>
      <c r="M19" s="207">
        <v>25.170000076293945</v>
      </c>
      <c r="N19" s="207">
        <v>24.440000534057617</v>
      </c>
      <c r="O19" s="207">
        <v>23.09000015258789</v>
      </c>
      <c r="P19" s="207">
        <v>22.709999084472656</v>
      </c>
      <c r="Q19" s="207">
        <v>22.15999984741211</v>
      </c>
      <c r="R19" s="207">
        <v>22.329999923706055</v>
      </c>
      <c r="S19" s="207">
        <v>21.739999771118164</v>
      </c>
      <c r="T19" s="207">
        <v>21.40999984741211</v>
      </c>
      <c r="U19" s="207">
        <v>21.219999313354492</v>
      </c>
      <c r="V19" s="207">
        <v>21.239999771118164</v>
      </c>
      <c r="W19" s="207">
        <v>21.209999084472656</v>
      </c>
      <c r="X19" s="207">
        <v>21.239999771118164</v>
      </c>
      <c r="Y19" s="207">
        <v>21.229999542236328</v>
      </c>
      <c r="Z19" s="214">
        <f t="shared" si="0"/>
        <v>22.19374990463257</v>
      </c>
      <c r="AA19" s="151">
        <v>25.559999465942383</v>
      </c>
      <c r="AB19" s="152" t="s">
        <v>365</v>
      </c>
      <c r="AC19" s="2">
        <v>17</v>
      </c>
      <c r="AD19" s="151">
        <v>21.040000915527344</v>
      </c>
      <c r="AE19" s="253" t="s">
        <v>366</v>
      </c>
      <c r="AF19" s="1"/>
    </row>
    <row r="20" spans="1:32" ht="11.25" customHeight="1">
      <c r="A20" s="215">
        <v>18</v>
      </c>
      <c r="B20" s="207">
        <v>21.489999771118164</v>
      </c>
      <c r="C20" s="207">
        <v>21.350000381469727</v>
      </c>
      <c r="D20" s="207">
        <v>21.399999618530273</v>
      </c>
      <c r="E20" s="207">
        <v>21.579999923706055</v>
      </c>
      <c r="F20" s="207">
        <v>21.729999542236328</v>
      </c>
      <c r="G20" s="207">
        <v>21.65999984741211</v>
      </c>
      <c r="H20" s="207">
        <v>21.469999313354492</v>
      </c>
      <c r="I20" s="207">
        <v>21.649999618530273</v>
      </c>
      <c r="J20" s="207">
        <v>21.6299991607666</v>
      </c>
      <c r="K20" s="207">
        <v>22.93000030517578</v>
      </c>
      <c r="L20" s="207">
        <v>22.860000610351562</v>
      </c>
      <c r="M20" s="207">
        <v>23.18000030517578</v>
      </c>
      <c r="N20" s="207">
        <v>22.34000015258789</v>
      </c>
      <c r="O20" s="207">
        <v>22.530000686645508</v>
      </c>
      <c r="P20" s="207">
        <v>23.81999969482422</v>
      </c>
      <c r="Q20" s="207">
        <v>24.149999618530273</v>
      </c>
      <c r="R20" s="207">
        <v>23.459999084472656</v>
      </c>
      <c r="S20" s="207">
        <v>22.229999542236328</v>
      </c>
      <c r="T20" s="207">
        <v>22.350000381469727</v>
      </c>
      <c r="U20" s="207">
        <v>22.100000381469727</v>
      </c>
      <c r="V20" s="207">
        <v>22.010000228881836</v>
      </c>
      <c r="W20" s="207">
        <v>22.670000076293945</v>
      </c>
      <c r="X20" s="207">
        <v>22.760000228881836</v>
      </c>
      <c r="Y20" s="207">
        <v>22.65999984741211</v>
      </c>
      <c r="Z20" s="214">
        <f t="shared" si="0"/>
        <v>22.333749930063885</v>
      </c>
      <c r="AA20" s="151">
        <v>24.290000915527344</v>
      </c>
      <c r="AB20" s="152" t="s">
        <v>367</v>
      </c>
      <c r="AC20" s="2">
        <v>18</v>
      </c>
      <c r="AD20" s="151">
        <v>21.209999084472656</v>
      </c>
      <c r="AE20" s="253" t="s">
        <v>226</v>
      </c>
      <c r="AF20" s="1"/>
    </row>
    <row r="21" spans="1:32" ht="11.25" customHeight="1">
      <c r="A21" s="215">
        <v>19</v>
      </c>
      <c r="B21" s="207">
        <v>22.549999237060547</v>
      </c>
      <c r="C21" s="207">
        <v>22.860000610351562</v>
      </c>
      <c r="D21" s="207">
        <v>22.59000015258789</v>
      </c>
      <c r="E21" s="207">
        <v>23.06999969482422</v>
      </c>
      <c r="F21" s="207">
        <v>23.1200008392334</v>
      </c>
      <c r="G21" s="207">
        <v>22.690000534057617</v>
      </c>
      <c r="H21" s="207">
        <v>23.229999542236328</v>
      </c>
      <c r="I21" s="207">
        <v>23.40999984741211</v>
      </c>
      <c r="J21" s="207">
        <v>23.309999465942383</v>
      </c>
      <c r="K21" s="207">
        <v>24.100000381469727</v>
      </c>
      <c r="L21" s="207">
        <v>25.520000457763672</v>
      </c>
      <c r="M21" s="207">
        <v>25.6299991607666</v>
      </c>
      <c r="N21" s="207">
        <v>24.90999984741211</v>
      </c>
      <c r="O21" s="207">
        <v>24.979999542236328</v>
      </c>
      <c r="P21" s="207">
        <v>24.90999984741211</v>
      </c>
      <c r="Q21" s="207">
        <v>24.040000915527344</v>
      </c>
      <c r="R21" s="207">
        <v>24.489999771118164</v>
      </c>
      <c r="S21" s="207">
        <v>24.329999923706055</v>
      </c>
      <c r="T21" s="207">
        <v>24.81999969482422</v>
      </c>
      <c r="U21" s="207">
        <v>24.010000228881836</v>
      </c>
      <c r="V21" s="207">
        <v>24.010000228881836</v>
      </c>
      <c r="W21" s="207">
        <v>24.309999465942383</v>
      </c>
      <c r="X21" s="207">
        <v>24.5</v>
      </c>
      <c r="Y21" s="207">
        <v>24.709999084472656</v>
      </c>
      <c r="Z21" s="214">
        <f t="shared" si="0"/>
        <v>24.00416660308838</v>
      </c>
      <c r="AA21" s="151">
        <v>26.06999969482422</v>
      </c>
      <c r="AB21" s="152" t="s">
        <v>368</v>
      </c>
      <c r="AC21" s="2">
        <v>19</v>
      </c>
      <c r="AD21" s="151">
        <v>22.34000015258789</v>
      </c>
      <c r="AE21" s="253" t="s">
        <v>37</v>
      </c>
      <c r="AF21" s="1"/>
    </row>
    <row r="22" spans="1:32" ht="11.25" customHeight="1">
      <c r="A22" s="223">
        <v>20</v>
      </c>
      <c r="B22" s="209">
        <v>24.899999618530273</v>
      </c>
      <c r="C22" s="209">
        <v>22.40999984741211</v>
      </c>
      <c r="D22" s="209">
        <v>22.93000030517578</v>
      </c>
      <c r="E22" s="209">
        <v>22.989999771118164</v>
      </c>
      <c r="F22" s="209">
        <v>22.579999923706055</v>
      </c>
      <c r="G22" s="209">
        <v>23.40999984741211</v>
      </c>
      <c r="H22" s="209">
        <v>25.299999237060547</v>
      </c>
      <c r="I22" s="209">
        <v>26.440000534057617</v>
      </c>
      <c r="J22" s="209">
        <v>27.81999969482422</v>
      </c>
      <c r="K22" s="209">
        <v>30.469999313354492</v>
      </c>
      <c r="L22" s="209">
        <v>30.700000762939453</v>
      </c>
      <c r="M22" s="209">
        <v>30.709999084472656</v>
      </c>
      <c r="N22" s="209">
        <v>30.489999771118164</v>
      </c>
      <c r="O22" s="209">
        <v>29.81999969482422</v>
      </c>
      <c r="P22" s="209">
        <v>29.3700008392334</v>
      </c>
      <c r="Q22" s="209">
        <v>28.299999237060547</v>
      </c>
      <c r="R22" s="209">
        <v>27.079999923706055</v>
      </c>
      <c r="S22" s="209">
        <v>25.479999542236328</v>
      </c>
      <c r="T22" s="209">
        <v>24.420000076293945</v>
      </c>
      <c r="U22" s="209">
        <v>23.260000228881836</v>
      </c>
      <c r="V22" s="209">
        <v>22.649999618530273</v>
      </c>
      <c r="W22" s="209">
        <v>21.90999984741211</v>
      </c>
      <c r="X22" s="209">
        <v>22.34000015258789</v>
      </c>
      <c r="Y22" s="209">
        <v>20.93000030517578</v>
      </c>
      <c r="Z22" s="224">
        <f t="shared" si="0"/>
        <v>25.69624988238017</v>
      </c>
      <c r="AA22" s="157">
        <v>32.18000030517578</v>
      </c>
      <c r="AB22" s="210" t="s">
        <v>369</v>
      </c>
      <c r="AC22" s="211">
        <v>20</v>
      </c>
      <c r="AD22" s="157">
        <v>20.90999984741211</v>
      </c>
      <c r="AE22" s="254" t="s">
        <v>35</v>
      </c>
      <c r="AF22" s="1"/>
    </row>
    <row r="23" spans="1:32" ht="11.25" customHeight="1">
      <c r="A23" s="215">
        <v>21</v>
      </c>
      <c r="B23" s="207">
        <v>19.979999542236328</v>
      </c>
      <c r="C23" s="207">
        <v>19.90999984741211</v>
      </c>
      <c r="D23" s="207">
        <v>18.530000686645508</v>
      </c>
      <c r="E23" s="207">
        <v>18.559999465942383</v>
      </c>
      <c r="F23" s="207">
        <v>17.8799991607666</v>
      </c>
      <c r="G23" s="207">
        <v>19.190000534057617</v>
      </c>
      <c r="H23" s="207">
        <v>20.09000015258789</v>
      </c>
      <c r="I23" s="207">
        <v>22.6299991607666</v>
      </c>
      <c r="J23" s="207">
        <v>24.309999465942383</v>
      </c>
      <c r="K23" s="207">
        <v>26.059999465942383</v>
      </c>
      <c r="L23" s="207">
        <v>27.440000534057617</v>
      </c>
      <c r="M23" s="207">
        <v>28.450000762939453</v>
      </c>
      <c r="N23" s="207">
        <v>26.219999313354492</v>
      </c>
      <c r="O23" s="207">
        <v>25.690000534057617</v>
      </c>
      <c r="P23" s="207">
        <v>25.079999923706055</v>
      </c>
      <c r="Q23" s="207">
        <v>24.670000076293945</v>
      </c>
      <c r="R23" s="207">
        <v>25.1299991607666</v>
      </c>
      <c r="S23" s="207">
        <v>24.459999084472656</v>
      </c>
      <c r="T23" s="207">
        <v>23.280000686645508</v>
      </c>
      <c r="U23" s="207">
        <v>23.059999465942383</v>
      </c>
      <c r="V23" s="207">
        <v>22.670000076293945</v>
      </c>
      <c r="W23" s="207">
        <v>22.06999969482422</v>
      </c>
      <c r="X23" s="207">
        <v>20.729999542236328</v>
      </c>
      <c r="Y23" s="207">
        <v>20.100000381469727</v>
      </c>
      <c r="Z23" s="214">
        <f t="shared" si="0"/>
        <v>22.757916529973347</v>
      </c>
      <c r="AA23" s="151">
        <v>29.920000076293945</v>
      </c>
      <c r="AB23" s="152" t="s">
        <v>80</v>
      </c>
      <c r="AC23" s="2">
        <v>21</v>
      </c>
      <c r="AD23" s="151">
        <v>17.270000457763672</v>
      </c>
      <c r="AE23" s="253" t="s">
        <v>155</v>
      </c>
      <c r="AF23" s="1"/>
    </row>
    <row r="24" spans="1:32" ht="11.25" customHeight="1">
      <c r="A24" s="215">
        <v>22</v>
      </c>
      <c r="B24" s="207">
        <v>20.5</v>
      </c>
      <c r="C24" s="207">
        <v>20.600000381469727</v>
      </c>
      <c r="D24" s="207">
        <v>19.799999237060547</v>
      </c>
      <c r="E24" s="207">
        <v>19.559999465942383</v>
      </c>
      <c r="F24" s="207">
        <v>19.049999237060547</v>
      </c>
      <c r="G24" s="207">
        <v>18.709999084472656</v>
      </c>
      <c r="H24" s="207">
        <v>22.3700008392334</v>
      </c>
      <c r="I24" s="207">
        <v>23.43000030517578</v>
      </c>
      <c r="J24" s="207">
        <v>24.670000076293945</v>
      </c>
      <c r="K24" s="207">
        <v>26.260000228881836</v>
      </c>
      <c r="L24" s="207">
        <v>22.8700008392334</v>
      </c>
      <c r="M24" s="207">
        <v>23.030000686645508</v>
      </c>
      <c r="N24" s="207">
        <v>22.170000076293945</v>
      </c>
      <c r="O24" s="207">
        <v>22.530000686645508</v>
      </c>
      <c r="P24" s="207">
        <v>23.399999618530273</v>
      </c>
      <c r="Q24" s="207">
        <v>22.190000534057617</v>
      </c>
      <c r="R24" s="207">
        <v>21.6200008392334</v>
      </c>
      <c r="S24" s="207">
        <v>21.389999389648438</v>
      </c>
      <c r="T24" s="207">
        <v>21.079999923706055</v>
      </c>
      <c r="U24" s="207">
        <v>20.920000076293945</v>
      </c>
      <c r="V24" s="207">
        <v>21.049999237060547</v>
      </c>
      <c r="W24" s="207">
        <v>20.920000076293945</v>
      </c>
      <c r="X24" s="207">
        <v>20.719999313354492</v>
      </c>
      <c r="Y24" s="207">
        <v>20.06999969482422</v>
      </c>
      <c r="Z24" s="214">
        <f t="shared" si="0"/>
        <v>21.62124999364217</v>
      </c>
      <c r="AA24" s="151">
        <v>26.969999313354492</v>
      </c>
      <c r="AB24" s="152" t="s">
        <v>370</v>
      </c>
      <c r="AC24" s="2">
        <v>22</v>
      </c>
      <c r="AD24" s="151">
        <v>18.010000228881836</v>
      </c>
      <c r="AE24" s="253" t="s">
        <v>371</v>
      </c>
      <c r="AF24" s="1"/>
    </row>
    <row r="25" spans="1:32" ht="11.25" customHeight="1">
      <c r="A25" s="215">
        <v>23</v>
      </c>
      <c r="B25" s="207">
        <v>20.3700008392334</v>
      </c>
      <c r="C25" s="207">
        <v>19.579999923706055</v>
      </c>
      <c r="D25" s="207">
        <v>19.799999237060547</v>
      </c>
      <c r="E25" s="207">
        <v>19.8799991607666</v>
      </c>
      <c r="F25" s="207">
        <v>18.93000030517578</v>
      </c>
      <c r="G25" s="207">
        <v>18.860000610351562</v>
      </c>
      <c r="H25" s="207">
        <v>20.65999984741211</v>
      </c>
      <c r="I25" s="207">
        <v>21.530000686645508</v>
      </c>
      <c r="J25" s="207">
        <v>22.010000228881836</v>
      </c>
      <c r="K25" s="207">
        <v>22.079999923706055</v>
      </c>
      <c r="L25" s="207">
        <v>22.15999984741211</v>
      </c>
      <c r="M25" s="207">
        <v>21.8799991607666</v>
      </c>
      <c r="N25" s="207">
        <v>21.84000015258789</v>
      </c>
      <c r="O25" s="207">
        <v>22.290000915527344</v>
      </c>
      <c r="P25" s="207">
        <v>21.969999313354492</v>
      </c>
      <c r="Q25" s="207">
        <v>22.010000228881836</v>
      </c>
      <c r="R25" s="207">
        <v>21.950000762939453</v>
      </c>
      <c r="S25" s="207">
        <v>21.81999969482422</v>
      </c>
      <c r="T25" s="207">
        <v>21.889999389648438</v>
      </c>
      <c r="U25" s="207">
        <v>21.90999984741211</v>
      </c>
      <c r="V25" s="207">
        <v>20.65999984741211</v>
      </c>
      <c r="W25" s="207">
        <v>20.450000762939453</v>
      </c>
      <c r="X25" s="207">
        <v>20.700000762939453</v>
      </c>
      <c r="Y25" s="207">
        <v>20.420000076293945</v>
      </c>
      <c r="Z25" s="214">
        <f t="shared" si="0"/>
        <v>21.06875006357829</v>
      </c>
      <c r="AA25" s="151">
        <v>22.889999389648438</v>
      </c>
      <c r="AB25" s="152" t="s">
        <v>352</v>
      </c>
      <c r="AC25" s="2">
        <v>23</v>
      </c>
      <c r="AD25" s="151">
        <v>18.149999618530273</v>
      </c>
      <c r="AE25" s="253" t="s">
        <v>372</v>
      </c>
      <c r="AF25" s="1"/>
    </row>
    <row r="26" spans="1:32" ht="11.25" customHeight="1">
      <c r="A26" s="215">
        <v>24</v>
      </c>
      <c r="B26" s="207">
        <v>20.3799991607666</v>
      </c>
      <c r="C26" s="207">
        <v>20.329999923706055</v>
      </c>
      <c r="D26" s="207">
        <v>20.40999984741211</v>
      </c>
      <c r="E26" s="207">
        <v>20.350000381469727</v>
      </c>
      <c r="F26" s="207">
        <v>20.540000915527344</v>
      </c>
      <c r="G26" s="207">
        <v>20.790000915527344</v>
      </c>
      <c r="H26" s="207">
        <v>21.489999771118164</v>
      </c>
      <c r="I26" s="207">
        <v>22.520000457763672</v>
      </c>
      <c r="J26" s="207">
        <v>22.170000076293945</v>
      </c>
      <c r="K26" s="207">
        <v>23.1299991607666</v>
      </c>
      <c r="L26" s="207">
        <v>24.489999771118164</v>
      </c>
      <c r="M26" s="207">
        <v>24.68000030517578</v>
      </c>
      <c r="N26" s="207">
        <v>24.56999969482422</v>
      </c>
      <c r="O26" s="207">
        <v>24.139999389648438</v>
      </c>
      <c r="P26" s="207">
        <v>23.719999313354492</v>
      </c>
      <c r="Q26" s="207">
        <v>23.8700008392334</v>
      </c>
      <c r="R26" s="207">
        <v>24.209999084472656</v>
      </c>
      <c r="S26" s="207">
        <v>23.799999237060547</v>
      </c>
      <c r="T26" s="207">
        <v>23.8700008392334</v>
      </c>
      <c r="U26" s="207">
        <v>23.940000534057617</v>
      </c>
      <c r="V26" s="207">
        <v>24.06999969482422</v>
      </c>
      <c r="W26" s="207">
        <v>23.81999969482422</v>
      </c>
      <c r="X26" s="207">
        <v>23.889999389648438</v>
      </c>
      <c r="Y26" s="207">
        <v>23.489999771118164</v>
      </c>
      <c r="Z26" s="214">
        <f t="shared" si="0"/>
        <v>22.861249923706055</v>
      </c>
      <c r="AA26" s="151">
        <v>25.709999084472656</v>
      </c>
      <c r="AB26" s="152" t="s">
        <v>373</v>
      </c>
      <c r="AC26" s="2">
        <v>24</v>
      </c>
      <c r="AD26" s="151">
        <v>20.15999984741211</v>
      </c>
      <c r="AE26" s="253" t="s">
        <v>374</v>
      </c>
      <c r="AF26" s="1"/>
    </row>
    <row r="27" spans="1:32" ht="11.25" customHeight="1">
      <c r="A27" s="215">
        <v>25</v>
      </c>
      <c r="B27" s="207">
        <v>22.760000228881836</v>
      </c>
      <c r="C27" s="207">
        <v>22.65999984741211</v>
      </c>
      <c r="D27" s="207">
        <v>22.25</v>
      </c>
      <c r="E27" s="207">
        <v>21.809999465942383</v>
      </c>
      <c r="F27" s="207">
        <v>21.540000915527344</v>
      </c>
      <c r="G27" s="207">
        <v>21.729999542236328</v>
      </c>
      <c r="H27" s="207">
        <v>23.110000610351562</v>
      </c>
      <c r="I27" s="207">
        <v>24.110000610351562</v>
      </c>
      <c r="J27" s="207">
        <v>26.56999969482422</v>
      </c>
      <c r="K27" s="207">
        <v>27.229999542236328</v>
      </c>
      <c r="L27" s="207">
        <v>28.420000076293945</v>
      </c>
      <c r="M27" s="207">
        <v>28.360000610351562</v>
      </c>
      <c r="N27" s="207">
        <v>27.200000762939453</v>
      </c>
      <c r="O27" s="207">
        <v>26.530000686645508</v>
      </c>
      <c r="P27" s="207">
        <v>25.989999771118164</v>
      </c>
      <c r="Q27" s="207">
        <v>25.670000076293945</v>
      </c>
      <c r="R27" s="207">
        <v>24.899999618530273</v>
      </c>
      <c r="S27" s="207">
        <v>24.34000015258789</v>
      </c>
      <c r="T27" s="207">
        <v>24.170000076293945</v>
      </c>
      <c r="U27" s="207">
        <v>23.8700008392334</v>
      </c>
      <c r="V27" s="207">
        <v>23.549999237060547</v>
      </c>
      <c r="W27" s="207">
        <v>23.739999771118164</v>
      </c>
      <c r="X27" s="207">
        <v>23.780000686645508</v>
      </c>
      <c r="Y27" s="207">
        <v>23.030000686645508</v>
      </c>
      <c r="Z27" s="214">
        <f t="shared" si="0"/>
        <v>24.47166681289673</v>
      </c>
      <c r="AA27" s="151">
        <v>28.770000457763672</v>
      </c>
      <c r="AB27" s="152" t="s">
        <v>123</v>
      </c>
      <c r="AC27" s="2">
        <v>25</v>
      </c>
      <c r="AD27" s="151">
        <v>21.3700008392334</v>
      </c>
      <c r="AE27" s="253" t="s">
        <v>375</v>
      </c>
      <c r="AF27" s="1"/>
    </row>
    <row r="28" spans="1:32" ht="11.25" customHeight="1">
      <c r="A28" s="215">
        <v>26</v>
      </c>
      <c r="B28" s="207">
        <v>22.520000457763672</v>
      </c>
      <c r="C28" s="207">
        <v>22.040000915527344</v>
      </c>
      <c r="D28" s="207">
        <v>21.81999969482422</v>
      </c>
      <c r="E28" s="207">
        <v>21.639999389648438</v>
      </c>
      <c r="F28" s="207">
        <v>21.3700008392334</v>
      </c>
      <c r="G28" s="207">
        <v>21.75</v>
      </c>
      <c r="H28" s="207">
        <v>23.15999984741211</v>
      </c>
      <c r="I28" s="207">
        <v>23.450000762939453</v>
      </c>
      <c r="J28" s="207">
        <v>24.5</v>
      </c>
      <c r="K28" s="207">
        <v>25.899999618530273</v>
      </c>
      <c r="L28" s="207">
        <v>25.079999923706055</v>
      </c>
      <c r="M28" s="207">
        <v>25.979999542236328</v>
      </c>
      <c r="N28" s="207">
        <v>25.670000076293945</v>
      </c>
      <c r="O28" s="207">
        <v>24.969999313354492</v>
      </c>
      <c r="P28" s="207">
        <v>24.420000076293945</v>
      </c>
      <c r="Q28" s="207">
        <v>24.3700008392334</v>
      </c>
      <c r="R28" s="207">
        <v>22.90999984741211</v>
      </c>
      <c r="S28" s="207">
        <v>22.540000915527344</v>
      </c>
      <c r="T28" s="207">
        <v>22.219999313354492</v>
      </c>
      <c r="U28" s="207">
        <v>22.450000762939453</v>
      </c>
      <c r="V28" s="207">
        <v>22.729999542236328</v>
      </c>
      <c r="W28" s="207">
        <v>23.309999465942383</v>
      </c>
      <c r="X28" s="207">
        <v>23.360000610351562</v>
      </c>
      <c r="Y28" s="207">
        <v>23.350000381469727</v>
      </c>
      <c r="Z28" s="214">
        <f t="shared" si="0"/>
        <v>23.3962500890096</v>
      </c>
      <c r="AA28" s="151">
        <v>27</v>
      </c>
      <c r="AB28" s="152" t="s">
        <v>376</v>
      </c>
      <c r="AC28" s="2">
        <v>26</v>
      </c>
      <c r="AD28" s="151">
        <v>21.270000457763672</v>
      </c>
      <c r="AE28" s="253" t="s">
        <v>377</v>
      </c>
      <c r="AF28" s="1"/>
    </row>
    <row r="29" spans="1:32" ht="11.25" customHeight="1">
      <c r="A29" s="215">
        <v>27</v>
      </c>
      <c r="B29" s="207">
        <v>23.450000762939453</v>
      </c>
      <c r="C29" s="207">
        <v>23.290000915527344</v>
      </c>
      <c r="D29" s="207">
        <v>23.229999542236328</v>
      </c>
      <c r="E29" s="207">
        <v>23.139999389648438</v>
      </c>
      <c r="F29" s="207">
        <v>22.3700008392334</v>
      </c>
      <c r="G29" s="207">
        <v>22.309999465942383</v>
      </c>
      <c r="H29" s="207">
        <v>22.049999237060547</v>
      </c>
      <c r="I29" s="207">
        <v>23.940000534057617</v>
      </c>
      <c r="J29" s="207">
        <v>24.149999618530273</v>
      </c>
      <c r="K29" s="207">
        <v>25.010000228881836</v>
      </c>
      <c r="L29" s="207">
        <v>26.110000610351562</v>
      </c>
      <c r="M29" s="207">
        <v>26.25</v>
      </c>
      <c r="N29" s="207">
        <v>26</v>
      </c>
      <c r="O29" s="207">
        <v>26.170000076293945</v>
      </c>
      <c r="P29" s="207">
        <v>25.6299991607666</v>
      </c>
      <c r="Q29" s="207">
        <v>25.479999542236328</v>
      </c>
      <c r="R29" s="207">
        <v>26.290000915527344</v>
      </c>
      <c r="S29" s="207">
        <v>25.540000915527344</v>
      </c>
      <c r="T29" s="207">
        <v>24.81999969482422</v>
      </c>
      <c r="U29" s="207">
        <v>24.829999923706055</v>
      </c>
      <c r="V29" s="207">
        <v>25.1299991607666</v>
      </c>
      <c r="W29" s="207">
        <v>25.260000228881836</v>
      </c>
      <c r="X29" s="207">
        <v>25.450000762939453</v>
      </c>
      <c r="Y29" s="207">
        <v>25.510000228881836</v>
      </c>
      <c r="Z29" s="214">
        <f t="shared" si="0"/>
        <v>24.642083406448364</v>
      </c>
      <c r="AA29" s="151">
        <v>27.540000915527344</v>
      </c>
      <c r="AB29" s="152" t="s">
        <v>57</v>
      </c>
      <c r="AC29" s="2">
        <v>27</v>
      </c>
      <c r="AD29" s="151">
        <v>21.93000030517578</v>
      </c>
      <c r="AE29" s="253" t="s">
        <v>79</v>
      </c>
      <c r="AF29" s="1"/>
    </row>
    <row r="30" spans="1:32" ht="11.25" customHeight="1">
      <c r="A30" s="215">
        <v>28</v>
      </c>
      <c r="B30" s="207">
        <v>25.290000915527344</v>
      </c>
      <c r="C30" s="207">
        <v>25.190000534057617</v>
      </c>
      <c r="D30" s="207">
        <v>25.110000610351562</v>
      </c>
      <c r="E30" s="207">
        <v>25.079999923706055</v>
      </c>
      <c r="F30" s="207">
        <v>24.989999771118164</v>
      </c>
      <c r="G30" s="207">
        <v>25.260000228881836</v>
      </c>
      <c r="H30" s="207">
        <v>25.43000030517578</v>
      </c>
      <c r="I30" s="207">
        <v>26.739999771118164</v>
      </c>
      <c r="J30" s="207">
        <v>27.040000915527344</v>
      </c>
      <c r="K30" s="207">
        <v>27.889999389648438</v>
      </c>
      <c r="L30" s="207">
        <v>28.15999984741211</v>
      </c>
      <c r="M30" s="207">
        <v>27.989999771118164</v>
      </c>
      <c r="N30" s="207">
        <v>27.559999465942383</v>
      </c>
      <c r="O30" s="207">
        <v>27.739999771118164</v>
      </c>
      <c r="P30" s="207">
        <v>27.3700008392334</v>
      </c>
      <c r="Q30" s="207">
        <v>27.059999465942383</v>
      </c>
      <c r="R30" s="207">
        <v>26.1200008392334</v>
      </c>
      <c r="S30" s="207">
        <v>26.020000457763672</v>
      </c>
      <c r="T30" s="207">
        <v>26.010000228881836</v>
      </c>
      <c r="U30" s="207">
        <v>26.040000915527344</v>
      </c>
      <c r="V30" s="207">
        <v>25.81999969482422</v>
      </c>
      <c r="W30" s="207">
        <v>25.649999618530273</v>
      </c>
      <c r="X30" s="207">
        <v>25.809999465942383</v>
      </c>
      <c r="Y30" s="207">
        <v>25.84000015258789</v>
      </c>
      <c r="Z30" s="214">
        <f t="shared" si="0"/>
        <v>26.300416787465412</v>
      </c>
      <c r="AA30" s="151">
        <v>29.100000381469727</v>
      </c>
      <c r="AB30" s="152" t="s">
        <v>378</v>
      </c>
      <c r="AC30" s="2">
        <v>28</v>
      </c>
      <c r="AD30" s="151">
        <v>24.81999969482422</v>
      </c>
      <c r="AE30" s="253" t="s">
        <v>155</v>
      </c>
      <c r="AF30" s="1"/>
    </row>
    <row r="31" spans="1:32" ht="11.25" customHeight="1">
      <c r="A31" s="215">
        <v>29</v>
      </c>
      <c r="B31" s="207">
        <v>25.5</v>
      </c>
      <c r="C31" s="207">
        <v>24.950000762939453</v>
      </c>
      <c r="D31" s="207">
        <v>24.93000030517578</v>
      </c>
      <c r="E31" s="207">
        <v>24.84000015258789</v>
      </c>
      <c r="F31" s="207">
        <v>24.979999542236328</v>
      </c>
      <c r="G31" s="207">
        <v>25.020000457763672</v>
      </c>
      <c r="H31" s="207">
        <v>25.530000686645508</v>
      </c>
      <c r="I31" s="207">
        <v>27.18000030517578</v>
      </c>
      <c r="J31" s="207">
        <v>30.059999465942383</v>
      </c>
      <c r="K31" s="207">
        <v>30</v>
      </c>
      <c r="L31" s="207">
        <v>28.739999771118164</v>
      </c>
      <c r="M31" s="207">
        <v>27.760000228881836</v>
      </c>
      <c r="N31" s="207">
        <v>28.1299991607666</v>
      </c>
      <c r="O31" s="207">
        <v>27.989999771118164</v>
      </c>
      <c r="P31" s="207">
        <v>27.719999313354492</v>
      </c>
      <c r="Q31" s="207">
        <v>27.200000762939453</v>
      </c>
      <c r="R31" s="207">
        <v>26.709999084472656</v>
      </c>
      <c r="S31" s="207">
        <v>26.190000534057617</v>
      </c>
      <c r="T31" s="207">
        <v>26.31999969482422</v>
      </c>
      <c r="U31" s="207">
        <v>26.8700008392334</v>
      </c>
      <c r="V31" s="207">
        <v>26.510000228881836</v>
      </c>
      <c r="W31" s="207">
        <v>26.1299991607666</v>
      </c>
      <c r="X31" s="207">
        <v>25.950000762939453</v>
      </c>
      <c r="Y31" s="207">
        <v>25.540000915527344</v>
      </c>
      <c r="Z31" s="214">
        <f t="shared" si="0"/>
        <v>26.697916746139526</v>
      </c>
      <c r="AA31" s="151">
        <v>30.780000686645508</v>
      </c>
      <c r="AB31" s="152" t="s">
        <v>379</v>
      </c>
      <c r="AC31" s="2">
        <v>29</v>
      </c>
      <c r="AD31" s="151">
        <v>24.709999084472656</v>
      </c>
      <c r="AE31" s="253" t="s">
        <v>262</v>
      </c>
      <c r="AF31" s="1"/>
    </row>
    <row r="32" spans="1:32" ht="11.25" customHeight="1">
      <c r="A32" s="215">
        <v>30</v>
      </c>
      <c r="B32" s="207">
        <v>25.1200008392334</v>
      </c>
      <c r="C32" s="207">
        <v>24.860000610351562</v>
      </c>
      <c r="D32" s="207">
        <v>24.729999542236328</v>
      </c>
      <c r="E32" s="207">
        <v>24.65999984741211</v>
      </c>
      <c r="F32" s="207">
        <v>24.8700008392334</v>
      </c>
      <c r="G32" s="207">
        <v>24.600000381469727</v>
      </c>
      <c r="H32" s="207">
        <v>25.780000686645508</v>
      </c>
      <c r="I32" s="207">
        <v>28.209999084472656</v>
      </c>
      <c r="J32" s="207">
        <v>29.989999771118164</v>
      </c>
      <c r="K32" s="207">
        <v>30.15999984741211</v>
      </c>
      <c r="L32" s="207">
        <v>31.15999984741211</v>
      </c>
      <c r="M32" s="207">
        <v>29.459999084472656</v>
      </c>
      <c r="N32" s="207">
        <v>29.549999237060547</v>
      </c>
      <c r="O32" s="207">
        <v>27.809999465942383</v>
      </c>
      <c r="P32" s="207">
        <v>27.920000076293945</v>
      </c>
      <c r="Q32" s="207">
        <v>27.420000076293945</v>
      </c>
      <c r="R32" s="207">
        <v>26.989999771118164</v>
      </c>
      <c r="S32" s="207">
        <v>26.299999237060547</v>
      </c>
      <c r="T32" s="207">
        <v>26.229999542236328</v>
      </c>
      <c r="U32" s="207">
        <v>26.09000015258789</v>
      </c>
      <c r="V32" s="207">
        <v>26.719999313354492</v>
      </c>
      <c r="W32" s="207">
        <v>26.559999465942383</v>
      </c>
      <c r="X32" s="207">
        <v>24.850000381469727</v>
      </c>
      <c r="Y32" s="207">
        <v>24.229999542236328</v>
      </c>
      <c r="Z32" s="214">
        <f t="shared" si="0"/>
        <v>26.8445831934611</v>
      </c>
      <c r="AA32" s="151">
        <v>33.529998779296875</v>
      </c>
      <c r="AB32" s="152" t="s">
        <v>198</v>
      </c>
      <c r="AC32" s="2">
        <v>30</v>
      </c>
      <c r="AD32" s="151">
        <v>24.100000381469727</v>
      </c>
      <c r="AE32" s="253" t="s">
        <v>377</v>
      </c>
      <c r="AF32" s="1"/>
    </row>
    <row r="33" spans="1:32" ht="11.25" customHeight="1">
      <c r="A33" s="215">
        <v>31</v>
      </c>
      <c r="B33" s="207">
        <v>24.90999984741211</v>
      </c>
      <c r="C33" s="207">
        <v>24.8799991607666</v>
      </c>
      <c r="D33" s="207">
        <v>23.84000015258789</v>
      </c>
      <c r="E33" s="207">
        <v>23.329999923706055</v>
      </c>
      <c r="F33" s="207">
        <v>23.229999542236328</v>
      </c>
      <c r="G33" s="207">
        <v>22.850000381469727</v>
      </c>
      <c r="H33" s="207">
        <v>23.6200008392334</v>
      </c>
      <c r="I33" s="207">
        <v>25.149999618530273</v>
      </c>
      <c r="J33" s="207">
        <v>26.34000015258789</v>
      </c>
      <c r="K33" s="207">
        <v>26.15999984741211</v>
      </c>
      <c r="L33" s="207">
        <v>26.8799991607666</v>
      </c>
      <c r="M33" s="207">
        <v>27.600000381469727</v>
      </c>
      <c r="N33" s="207">
        <v>26.84000015258789</v>
      </c>
      <c r="O33" s="207">
        <v>27.520000457763672</v>
      </c>
      <c r="P33" s="207">
        <v>26.93000030517578</v>
      </c>
      <c r="Q33" s="207">
        <v>26.040000915527344</v>
      </c>
      <c r="R33" s="207">
        <v>26.1200008392334</v>
      </c>
      <c r="S33" s="207">
        <v>25.770000457763672</v>
      </c>
      <c r="T33" s="207">
        <v>25.290000915527344</v>
      </c>
      <c r="U33" s="207">
        <v>25.860000610351562</v>
      </c>
      <c r="V33" s="207">
        <v>26.1299991607666</v>
      </c>
      <c r="W33" s="207">
        <v>25.549999237060547</v>
      </c>
      <c r="X33" s="207">
        <v>25.170000076293945</v>
      </c>
      <c r="Y33" s="207">
        <v>24.780000686645508</v>
      </c>
      <c r="Z33" s="214">
        <f t="shared" si="0"/>
        <v>25.449583450953167</v>
      </c>
      <c r="AA33" s="151">
        <v>28.5</v>
      </c>
      <c r="AB33" s="152" t="s">
        <v>380</v>
      </c>
      <c r="AC33" s="2">
        <v>31</v>
      </c>
      <c r="AD33" s="151">
        <v>22.84000015258789</v>
      </c>
      <c r="AE33" s="253" t="s">
        <v>381</v>
      </c>
      <c r="AF33" s="1"/>
    </row>
    <row r="34" spans="1:32" ht="15" customHeight="1">
      <c r="A34" s="216" t="s">
        <v>67</v>
      </c>
      <c r="B34" s="217">
        <f aca="true" t="shared" si="1" ref="B34:Q34">AVERAGE(B3:B33)</f>
        <v>23.591290258592174</v>
      </c>
      <c r="C34" s="217">
        <f t="shared" si="1"/>
        <v>23.26419375019689</v>
      </c>
      <c r="D34" s="217">
        <f t="shared" si="1"/>
        <v>23.01193538788826</v>
      </c>
      <c r="E34" s="217">
        <f t="shared" si="1"/>
        <v>22.931612691571637</v>
      </c>
      <c r="F34" s="217">
        <f t="shared" si="1"/>
        <v>22.72870974386892</v>
      </c>
      <c r="G34" s="217">
        <f t="shared" si="1"/>
        <v>22.964838643227854</v>
      </c>
      <c r="H34" s="217">
        <f t="shared" si="1"/>
        <v>24.032258002988755</v>
      </c>
      <c r="I34" s="217">
        <f t="shared" si="1"/>
        <v>25.283548416629916</v>
      </c>
      <c r="J34" s="217">
        <f t="shared" si="1"/>
        <v>26.429032294980942</v>
      </c>
      <c r="K34" s="217">
        <f t="shared" si="1"/>
        <v>27.380322425596177</v>
      </c>
      <c r="L34" s="217">
        <f t="shared" si="1"/>
        <v>27.766451681813887</v>
      </c>
      <c r="M34" s="217">
        <f t="shared" si="1"/>
        <v>28.080000108288182</v>
      </c>
      <c r="N34" s="217">
        <f t="shared" si="1"/>
        <v>27.527096656060987</v>
      </c>
      <c r="O34" s="217">
        <f t="shared" si="1"/>
        <v>27.20967741935484</v>
      </c>
      <c r="P34" s="217">
        <f t="shared" si="1"/>
        <v>26.86258057625063</v>
      </c>
      <c r="Q34" s="217">
        <f t="shared" si="1"/>
        <v>26.501935528170677</v>
      </c>
      <c r="R34" s="217">
        <f>AVERAGE(R3:R33)</f>
        <v>26.002257993144372</v>
      </c>
      <c r="S34" s="217">
        <f aca="true" t="shared" si="2" ref="S34:Y34">AVERAGE(S3:S33)</f>
        <v>25.310322607717207</v>
      </c>
      <c r="T34" s="217">
        <f t="shared" si="2"/>
        <v>24.829999923706055</v>
      </c>
      <c r="U34" s="217">
        <f t="shared" si="2"/>
        <v>24.48645161044213</v>
      </c>
      <c r="V34" s="217">
        <f t="shared" si="2"/>
        <v>24.279999702207505</v>
      </c>
      <c r="W34" s="217">
        <f t="shared" si="2"/>
        <v>24.120967557353357</v>
      </c>
      <c r="X34" s="217">
        <f t="shared" si="2"/>
        <v>23.93451629146453</v>
      </c>
      <c r="Y34" s="217">
        <f t="shared" si="2"/>
        <v>23.705483898039788</v>
      </c>
      <c r="Z34" s="217">
        <f>AVERAGE(B3:Y33)</f>
        <v>25.09314513206482</v>
      </c>
      <c r="AA34" s="218">
        <f>(AVERAGE(最高))</f>
        <v>29.482258150654456</v>
      </c>
      <c r="AB34" s="219"/>
      <c r="AC34" s="220"/>
      <c r="AD34" s="218">
        <f>(AVERAGE(最低))</f>
        <v>21.977096865254065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68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69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70</v>
      </c>
      <c r="B38" s="201"/>
      <c r="C38" s="201"/>
      <c r="D38" s="154">
        <f>COUNTIF(mean,"&gt;=25")</f>
        <v>16</v>
      </c>
      <c r="E38" s="197"/>
      <c r="F38" s="197"/>
      <c r="G38" s="197"/>
      <c r="H38" s="197"/>
      <c r="I38" s="197"/>
    </row>
    <row r="39" spans="1:9" ht="11.25" customHeight="1">
      <c r="A39" s="198" t="s">
        <v>71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72</v>
      </c>
      <c r="B40" s="201"/>
      <c r="C40" s="201"/>
      <c r="D40" s="154">
        <f>COUNTIF(最低,"&gt;=25")</f>
        <v>1</v>
      </c>
      <c r="E40" s="197"/>
      <c r="F40" s="197"/>
      <c r="G40" s="197"/>
      <c r="H40" s="197"/>
      <c r="I40" s="197"/>
    </row>
    <row r="41" spans="1:9" ht="11.25" customHeight="1">
      <c r="A41" s="198" t="s">
        <v>73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74</v>
      </c>
      <c r="B42" s="201"/>
      <c r="C42" s="201"/>
      <c r="D42" s="154">
        <f>COUNTIF(最高,"&gt;=25")</f>
        <v>28</v>
      </c>
      <c r="E42" s="197"/>
      <c r="F42" s="197"/>
      <c r="G42" s="197"/>
      <c r="H42" s="197"/>
      <c r="I42" s="197"/>
    </row>
    <row r="43" spans="1:9" ht="11.25" customHeight="1">
      <c r="A43" s="202" t="s">
        <v>75</v>
      </c>
      <c r="B43" s="203"/>
      <c r="C43" s="203"/>
      <c r="D43" s="155">
        <f>COUNTIF(最高,"&gt;=30")</f>
        <v>13</v>
      </c>
      <c r="E43" s="197"/>
      <c r="F43" s="197"/>
      <c r="G43" s="197"/>
      <c r="H43" s="197"/>
      <c r="I43" s="197"/>
    </row>
    <row r="44" spans="1:9" ht="11.25" customHeight="1">
      <c r="A44" s="197" t="s">
        <v>76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77</v>
      </c>
      <c r="B45" s="204"/>
      <c r="C45" s="204" t="s">
        <v>4</v>
      </c>
      <c r="D45" s="206" t="s">
        <v>7</v>
      </c>
      <c r="E45" s="197"/>
      <c r="F45" s="205" t="s">
        <v>78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37.650001525878906</v>
      </c>
      <c r="C46" s="3">
        <v>8</v>
      </c>
      <c r="D46" s="159" t="s">
        <v>354</v>
      </c>
      <c r="E46" s="197"/>
      <c r="F46" s="156"/>
      <c r="G46" s="157">
        <f>MIN(最低)</f>
        <v>17.270000457763672</v>
      </c>
      <c r="H46" s="3">
        <v>21</v>
      </c>
      <c r="I46" s="255" t="s">
        <v>155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255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2002</v>
      </c>
      <c r="AA1" s="1" t="s">
        <v>2</v>
      </c>
      <c r="AB1" s="226">
        <v>9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24.559999465942383</v>
      </c>
      <c r="C3" s="207">
        <v>24.290000915527344</v>
      </c>
      <c r="D3" s="207">
        <v>24.1299991607666</v>
      </c>
      <c r="E3" s="207">
        <v>23.899999618530273</v>
      </c>
      <c r="F3" s="207">
        <v>23.649999618530273</v>
      </c>
      <c r="G3" s="207">
        <v>24.219999313354492</v>
      </c>
      <c r="H3" s="207">
        <v>25.5</v>
      </c>
      <c r="I3" s="207">
        <v>26.56999969482422</v>
      </c>
      <c r="J3" s="207">
        <v>26.93000030517578</v>
      </c>
      <c r="K3" s="207">
        <v>27.950000762939453</v>
      </c>
      <c r="L3" s="207">
        <v>28.3700008392334</v>
      </c>
      <c r="M3" s="207">
        <v>28.920000076293945</v>
      </c>
      <c r="N3" s="207">
        <v>28.329999923706055</v>
      </c>
      <c r="O3" s="207">
        <v>28.530000686645508</v>
      </c>
      <c r="P3" s="207">
        <v>27.639999389648438</v>
      </c>
      <c r="Q3" s="207">
        <v>26.68000030517578</v>
      </c>
      <c r="R3" s="207">
        <v>25.809999465942383</v>
      </c>
      <c r="S3" s="207">
        <v>25.600000381469727</v>
      </c>
      <c r="T3" s="207">
        <v>25.600000381469727</v>
      </c>
      <c r="U3" s="207">
        <v>25.56999969482422</v>
      </c>
      <c r="V3" s="207">
        <v>25.75</v>
      </c>
      <c r="W3" s="207">
        <v>25.65999984741211</v>
      </c>
      <c r="X3" s="207">
        <v>25.43000030517578</v>
      </c>
      <c r="Y3" s="207">
        <v>25.219999313354492</v>
      </c>
      <c r="Z3" s="214">
        <f aca="true" t="shared" si="0" ref="Z3:Z32">AVERAGE(B3:Y3)</f>
        <v>26.0337499777476</v>
      </c>
      <c r="AA3" s="151">
        <v>29.360000610351562</v>
      </c>
      <c r="AB3" s="152" t="s">
        <v>382</v>
      </c>
      <c r="AC3" s="2">
        <v>1</v>
      </c>
      <c r="AD3" s="151">
        <v>23.559999465942383</v>
      </c>
      <c r="AE3" s="253" t="s">
        <v>383</v>
      </c>
      <c r="AF3" s="1"/>
    </row>
    <row r="4" spans="1:32" ht="11.25" customHeight="1">
      <c r="A4" s="215">
        <v>2</v>
      </c>
      <c r="B4" s="207">
        <v>25.34000015258789</v>
      </c>
      <c r="C4" s="207">
        <v>24.68000030517578</v>
      </c>
      <c r="D4" s="207">
        <v>24.270000457763672</v>
      </c>
      <c r="E4" s="207">
        <v>23.889999389648438</v>
      </c>
      <c r="F4" s="207">
        <v>23.489999771118164</v>
      </c>
      <c r="G4" s="207">
        <v>23.8700008392334</v>
      </c>
      <c r="H4" s="207">
        <v>26.020000457763672</v>
      </c>
      <c r="I4" s="207">
        <v>27.59000015258789</v>
      </c>
      <c r="J4" s="207">
        <v>27.770000457763672</v>
      </c>
      <c r="K4" s="207">
        <v>28.399999618530273</v>
      </c>
      <c r="L4" s="207">
        <v>28.889999389648438</v>
      </c>
      <c r="M4" s="207">
        <v>27.8700008392334</v>
      </c>
      <c r="N4" s="207">
        <v>28.770000457763672</v>
      </c>
      <c r="O4" s="207">
        <v>28.93000030517578</v>
      </c>
      <c r="P4" s="207">
        <v>27.979999542236328</v>
      </c>
      <c r="Q4" s="207">
        <v>27.34000015258789</v>
      </c>
      <c r="R4" s="207">
        <v>26.709999084472656</v>
      </c>
      <c r="S4" s="208">
        <v>26.06999969482422</v>
      </c>
      <c r="T4" s="207">
        <v>25.93000030517578</v>
      </c>
      <c r="U4" s="207">
        <v>26.329999923706055</v>
      </c>
      <c r="V4" s="207">
        <v>26.6299991607666</v>
      </c>
      <c r="W4" s="207">
        <v>26.610000610351562</v>
      </c>
      <c r="X4" s="207">
        <v>26.200000762939453</v>
      </c>
      <c r="Y4" s="207">
        <v>25.950000762939453</v>
      </c>
      <c r="Z4" s="214">
        <f t="shared" si="0"/>
        <v>26.480416774749756</v>
      </c>
      <c r="AA4" s="151">
        <v>30.31999969482422</v>
      </c>
      <c r="AB4" s="152" t="s">
        <v>10</v>
      </c>
      <c r="AC4" s="2">
        <v>2</v>
      </c>
      <c r="AD4" s="151">
        <v>23.229999542236328</v>
      </c>
      <c r="AE4" s="253" t="s">
        <v>357</v>
      </c>
      <c r="AF4" s="1"/>
    </row>
    <row r="5" spans="1:32" ht="11.25" customHeight="1">
      <c r="A5" s="215">
        <v>3</v>
      </c>
      <c r="B5" s="207">
        <v>25.8799991607666</v>
      </c>
      <c r="C5" s="207">
        <v>25.520000457763672</v>
      </c>
      <c r="D5" s="207">
        <v>25.389999389648438</v>
      </c>
      <c r="E5" s="207">
        <v>24.68000030517578</v>
      </c>
      <c r="F5" s="207">
        <v>24.219999313354492</v>
      </c>
      <c r="G5" s="207">
        <v>23.969999313354492</v>
      </c>
      <c r="H5" s="207">
        <v>25.229999542236328</v>
      </c>
      <c r="I5" s="207">
        <v>27.690000534057617</v>
      </c>
      <c r="J5" s="207">
        <v>28.639999389648438</v>
      </c>
      <c r="K5" s="207">
        <v>30.959999084472656</v>
      </c>
      <c r="L5" s="207">
        <v>29.1299991607666</v>
      </c>
      <c r="M5" s="207">
        <v>28.969999313354492</v>
      </c>
      <c r="N5" s="207">
        <v>28.209999084472656</v>
      </c>
      <c r="O5" s="207">
        <v>27.93000030517578</v>
      </c>
      <c r="P5" s="207">
        <v>27.559999465942383</v>
      </c>
      <c r="Q5" s="207">
        <v>27.18000030517578</v>
      </c>
      <c r="R5" s="207">
        <v>27.290000915527344</v>
      </c>
      <c r="S5" s="207">
        <v>26.719999313354492</v>
      </c>
      <c r="T5" s="207">
        <v>26.520000457763672</v>
      </c>
      <c r="U5" s="207">
        <v>26.709999084472656</v>
      </c>
      <c r="V5" s="207">
        <v>26.799999237060547</v>
      </c>
      <c r="W5" s="207">
        <v>26.889999389648438</v>
      </c>
      <c r="X5" s="207">
        <v>26.559999465942383</v>
      </c>
      <c r="Y5" s="207">
        <v>26.200000762939453</v>
      </c>
      <c r="Z5" s="214">
        <f t="shared" si="0"/>
        <v>26.868749698003132</v>
      </c>
      <c r="AA5" s="151">
        <v>31.040000915527344</v>
      </c>
      <c r="AB5" s="152" t="s">
        <v>384</v>
      </c>
      <c r="AC5" s="2">
        <v>3</v>
      </c>
      <c r="AD5" s="151">
        <v>23.690000534057617</v>
      </c>
      <c r="AE5" s="253" t="s">
        <v>40</v>
      </c>
      <c r="AF5" s="1"/>
    </row>
    <row r="6" spans="1:32" ht="11.25" customHeight="1">
      <c r="A6" s="215">
        <v>4</v>
      </c>
      <c r="B6" s="207">
        <v>25</v>
      </c>
      <c r="C6" s="207">
        <v>24.290000915527344</v>
      </c>
      <c r="D6" s="207">
        <v>24.06999969482422</v>
      </c>
      <c r="E6" s="207">
        <v>24.100000381469727</v>
      </c>
      <c r="F6" s="207">
        <v>23.59000015258789</v>
      </c>
      <c r="G6" s="207">
        <v>23.780000686645508</v>
      </c>
      <c r="H6" s="207">
        <v>25.219999313354492</v>
      </c>
      <c r="I6" s="207">
        <v>27.18000030517578</v>
      </c>
      <c r="J6" s="207">
        <v>29.549999237060547</v>
      </c>
      <c r="K6" s="207">
        <v>31.540000915527344</v>
      </c>
      <c r="L6" s="207">
        <v>30.260000228881836</v>
      </c>
      <c r="M6" s="207">
        <v>29.170000076293945</v>
      </c>
      <c r="N6" s="207">
        <v>28.6299991607666</v>
      </c>
      <c r="O6" s="207">
        <v>27.139999389648438</v>
      </c>
      <c r="P6" s="207">
        <v>26.350000381469727</v>
      </c>
      <c r="Q6" s="207">
        <v>25.899999618530273</v>
      </c>
      <c r="R6" s="207">
        <v>24.709999084472656</v>
      </c>
      <c r="S6" s="207">
        <v>25.450000762939453</v>
      </c>
      <c r="T6" s="207">
        <v>25.360000610351562</v>
      </c>
      <c r="U6" s="207">
        <v>25.389999389648438</v>
      </c>
      <c r="V6" s="207">
        <v>24.139999389648438</v>
      </c>
      <c r="W6" s="207">
        <v>23.40999984741211</v>
      </c>
      <c r="X6" s="207">
        <v>23.100000381469727</v>
      </c>
      <c r="Y6" s="207">
        <v>22.729999542236328</v>
      </c>
      <c r="Z6" s="214">
        <f t="shared" si="0"/>
        <v>25.835833311080933</v>
      </c>
      <c r="AA6" s="151">
        <v>32.13999938964844</v>
      </c>
      <c r="AB6" s="152" t="s">
        <v>385</v>
      </c>
      <c r="AC6" s="2">
        <v>4</v>
      </c>
      <c r="AD6" s="151">
        <v>22.719999313354492</v>
      </c>
      <c r="AE6" s="253" t="s">
        <v>62</v>
      </c>
      <c r="AF6" s="1"/>
    </row>
    <row r="7" spans="1:32" ht="11.25" customHeight="1">
      <c r="A7" s="215">
        <v>5</v>
      </c>
      <c r="B7" s="207">
        <v>22.43000030517578</v>
      </c>
      <c r="C7" s="207">
        <v>22.399999618530273</v>
      </c>
      <c r="D7" s="207">
        <v>22.270000457763672</v>
      </c>
      <c r="E7" s="207">
        <v>21.979999542236328</v>
      </c>
      <c r="F7" s="207">
        <v>22.399999618530273</v>
      </c>
      <c r="G7" s="207">
        <v>22.520000457763672</v>
      </c>
      <c r="H7" s="207">
        <v>22.799999237060547</v>
      </c>
      <c r="I7" s="207">
        <v>24.15999984741211</v>
      </c>
      <c r="J7" s="207">
        <v>25.450000762939453</v>
      </c>
      <c r="K7" s="207">
        <v>25.959999084472656</v>
      </c>
      <c r="L7" s="207">
        <v>25.600000381469727</v>
      </c>
      <c r="M7" s="207">
        <v>25.760000228881836</v>
      </c>
      <c r="N7" s="207">
        <v>25.34000015258789</v>
      </c>
      <c r="O7" s="207">
        <v>24.940000534057617</v>
      </c>
      <c r="P7" s="207">
        <v>23.860000610351562</v>
      </c>
      <c r="Q7" s="207">
        <v>23.459999084472656</v>
      </c>
      <c r="R7" s="207">
        <v>23.290000915527344</v>
      </c>
      <c r="S7" s="207">
        <v>22.700000762939453</v>
      </c>
      <c r="T7" s="207">
        <v>22.6200008392334</v>
      </c>
      <c r="U7" s="207">
        <v>22.709999084472656</v>
      </c>
      <c r="V7" s="207">
        <v>22.260000228881836</v>
      </c>
      <c r="W7" s="207">
        <v>22.25</v>
      </c>
      <c r="X7" s="207">
        <v>22.59000015258789</v>
      </c>
      <c r="Y7" s="207">
        <v>22.280000686645508</v>
      </c>
      <c r="Z7" s="214">
        <f t="shared" si="0"/>
        <v>23.417916774749756</v>
      </c>
      <c r="AA7" s="151">
        <v>26.459999084472656</v>
      </c>
      <c r="AB7" s="152" t="s">
        <v>190</v>
      </c>
      <c r="AC7" s="2">
        <v>5</v>
      </c>
      <c r="AD7" s="151">
        <v>21.899999618530273</v>
      </c>
      <c r="AE7" s="253" t="s">
        <v>294</v>
      </c>
      <c r="AF7" s="1"/>
    </row>
    <row r="8" spans="1:32" ht="11.25" customHeight="1">
      <c r="A8" s="215">
        <v>6</v>
      </c>
      <c r="B8" s="207">
        <v>22.280000686645508</v>
      </c>
      <c r="C8" s="207">
        <v>22.639999389648438</v>
      </c>
      <c r="D8" s="207">
        <v>22.799999237060547</v>
      </c>
      <c r="E8" s="207">
        <v>21.40999984741211</v>
      </c>
      <c r="F8" s="207">
        <v>21.110000610351562</v>
      </c>
      <c r="G8" s="207">
        <v>20.959999084472656</v>
      </c>
      <c r="H8" s="207">
        <v>21.170000076293945</v>
      </c>
      <c r="I8" s="207">
        <v>21.270000457763672</v>
      </c>
      <c r="J8" s="207">
        <v>21.31999969482422</v>
      </c>
      <c r="K8" s="207">
        <v>21.450000762939453</v>
      </c>
      <c r="L8" s="207">
        <v>21.65999984741211</v>
      </c>
      <c r="M8" s="207">
        <v>22.059999465942383</v>
      </c>
      <c r="N8" s="207">
        <v>21.739999771118164</v>
      </c>
      <c r="O8" s="207">
        <v>21.360000610351562</v>
      </c>
      <c r="P8" s="207">
        <v>21.610000610351562</v>
      </c>
      <c r="Q8" s="207">
        <v>21.399999618530273</v>
      </c>
      <c r="R8" s="207">
        <v>21.440000534057617</v>
      </c>
      <c r="S8" s="207">
        <v>21.829999923706055</v>
      </c>
      <c r="T8" s="207">
        <v>21.739999771118164</v>
      </c>
      <c r="U8" s="207">
        <v>21.959999084472656</v>
      </c>
      <c r="V8" s="207">
        <v>21.479999542236328</v>
      </c>
      <c r="W8" s="207">
        <v>21.65999984741211</v>
      </c>
      <c r="X8" s="207">
        <v>21.639999389648438</v>
      </c>
      <c r="Y8" s="207">
        <v>21.34000015258789</v>
      </c>
      <c r="Z8" s="214">
        <f t="shared" si="0"/>
        <v>21.638749917348225</v>
      </c>
      <c r="AA8" s="151">
        <v>22.8799991607666</v>
      </c>
      <c r="AB8" s="152" t="s">
        <v>386</v>
      </c>
      <c r="AC8" s="2">
        <v>6</v>
      </c>
      <c r="AD8" s="151">
        <v>20.93000030517578</v>
      </c>
      <c r="AE8" s="253" t="s">
        <v>387</v>
      </c>
      <c r="AF8" s="1"/>
    </row>
    <row r="9" spans="1:32" ht="11.25" customHeight="1">
      <c r="A9" s="215">
        <v>7</v>
      </c>
      <c r="B9" s="207">
        <v>21.229999542236328</v>
      </c>
      <c r="C9" s="207">
        <v>21.059999465942383</v>
      </c>
      <c r="D9" s="207">
        <v>20.93000030517578</v>
      </c>
      <c r="E9" s="207">
        <v>20.799999237060547</v>
      </c>
      <c r="F9" s="207">
        <v>20.93000030517578</v>
      </c>
      <c r="G9" s="207">
        <v>21.079999923706055</v>
      </c>
      <c r="H9" s="207">
        <v>21.520000457763672</v>
      </c>
      <c r="I9" s="207">
        <v>21.559999465942383</v>
      </c>
      <c r="J9" s="207">
        <v>22.59000015258789</v>
      </c>
      <c r="K9" s="207">
        <v>23.420000076293945</v>
      </c>
      <c r="L9" s="207">
        <v>23.920000076293945</v>
      </c>
      <c r="M9" s="207">
        <v>24.1299991607666</v>
      </c>
      <c r="N9" s="207">
        <v>23.3700008392334</v>
      </c>
      <c r="O9" s="207">
        <v>22.81999969482422</v>
      </c>
      <c r="P9" s="207">
        <v>22.440000534057617</v>
      </c>
      <c r="Q9" s="207">
        <v>22.399999618530273</v>
      </c>
      <c r="R9" s="207">
        <v>22.149999618530273</v>
      </c>
      <c r="S9" s="207">
        <v>21.940000534057617</v>
      </c>
      <c r="T9" s="207">
        <v>21.90999984741211</v>
      </c>
      <c r="U9" s="207">
        <v>21.940000534057617</v>
      </c>
      <c r="V9" s="207">
        <v>21.940000534057617</v>
      </c>
      <c r="W9" s="207">
        <v>21.770000457763672</v>
      </c>
      <c r="X9" s="207">
        <v>21.979999542236328</v>
      </c>
      <c r="Y9" s="207">
        <v>21.940000534057617</v>
      </c>
      <c r="Z9" s="214">
        <f t="shared" si="0"/>
        <v>22.073750019073486</v>
      </c>
      <c r="AA9" s="151">
        <v>25.350000381469727</v>
      </c>
      <c r="AB9" s="152" t="s">
        <v>199</v>
      </c>
      <c r="AC9" s="2">
        <v>7</v>
      </c>
      <c r="AD9" s="151">
        <v>20.75</v>
      </c>
      <c r="AE9" s="253" t="s">
        <v>264</v>
      </c>
      <c r="AF9" s="1"/>
    </row>
    <row r="10" spans="1:32" ht="11.25" customHeight="1">
      <c r="A10" s="215">
        <v>8</v>
      </c>
      <c r="B10" s="207">
        <v>21.68000030517578</v>
      </c>
      <c r="C10" s="207">
        <v>21.65999984741211</v>
      </c>
      <c r="D10" s="207">
        <v>21.350000381469727</v>
      </c>
      <c r="E10" s="207">
        <v>21.190000534057617</v>
      </c>
      <c r="F10" s="207">
        <v>21.18000030517578</v>
      </c>
      <c r="G10" s="207">
        <v>21.209999084472656</v>
      </c>
      <c r="H10" s="207">
        <v>21.43000030517578</v>
      </c>
      <c r="I10" s="207">
        <v>21.299999237060547</v>
      </c>
      <c r="J10" s="207">
        <v>21.489999771118164</v>
      </c>
      <c r="K10" s="207">
        <v>21.84000015258789</v>
      </c>
      <c r="L10" s="207">
        <v>23.31999969482422</v>
      </c>
      <c r="M10" s="207">
        <v>24.760000228881836</v>
      </c>
      <c r="N10" s="207">
        <v>23.190000534057617</v>
      </c>
      <c r="O10" s="207">
        <v>22.739999771118164</v>
      </c>
      <c r="P10" s="207">
        <v>22.510000228881836</v>
      </c>
      <c r="Q10" s="207">
        <v>22.600000381469727</v>
      </c>
      <c r="R10" s="207">
        <v>22.020000457763672</v>
      </c>
      <c r="S10" s="207">
        <v>21.90999984741211</v>
      </c>
      <c r="T10" s="207">
        <v>22.110000610351562</v>
      </c>
      <c r="U10" s="207">
        <v>21.920000076293945</v>
      </c>
      <c r="V10" s="207">
        <v>21.770000457763672</v>
      </c>
      <c r="W10" s="207">
        <v>21.65999984741211</v>
      </c>
      <c r="X10" s="207">
        <v>21.920000076293945</v>
      </c>
      <c r="Y10" s="207">
        <v>21.940000534057617</v>
      </c>
      <c r="Z10" s="214">
        <f t="shared" si="0"/>
        <v>22.02916677792867</v>
      </c>
      <c r="AA10" s="151">
        <v>25.34000015258789</v>
      </c>
      <c r="AB10" s="152" t="s">
        <v>388</v>
      </c>
      <c r="AC10" s="2">
        <v>8</v>
      </c>
      <c r="AD10" s="151">
        <v>21.1200008392334</v>
      </c>
      <c r="AE10" s="253" t="s">
        <v>389</v>
      </c>
      <c r="AF10" s="1"/>
    </row>
    <row r="11" spans="1:32" ht="11.25" customHeight="1">
      <c r="A11" s="215">
        <v>9</v>
      </c>
      <c r="B11" s="207">
        <v>21.8700008392334</v>
      </c>
      <c r="C11" s="207">
        <v>21.809999465942383</v>
      </c>
      <c r="D11" s="207">
        <v>21.860000610351562</v>
      </c>
      <c r="E11" s="207">
        <v>21.850000381469727</v>
      </c>
      <c r="F11" s="207">
        <v>21.84000015258789</v>
      </c>
      <c r="G11" s="207">
        <v>21.889999389648438</v>
      </c>
      <c r="H11" s="207">
        <v>22.40999984741211</v>
      </c>
      <c r="I11" s="207">
        <v>23.360000610351562</v>
      </c>
      <c r="J11" s="207">
        <v>22.3700008392334</v>
      </c>
      <c r="K11" s="207">
        <v>22.010000228881836</v>
      </c>
      <c r="L11" s="207">
        <v>21.8799991607666</v>
      </c>
      <c r="M11" s="207">
        <v>21.90999984741211</v>
      </c>
      <c r="N11" s="207">
        <v>21.860000610351562</v>
      </c>
      <c r="O11" s="207">
        <v>20.610000610351562</v>
      </c>
      <c r="P11" s="207">
        <v>20.520000457763672</v>
      </c>
      <c r="Q11" s="207">
        <v>20.600000381469727</v>
      </c>
      <c r="R11" s="207">
        <v>20.56999969482422</v>
      </c>
      <c r="S11" s="207">
        <v>20.3700008392334</v>
      </c>
      <c r="T11" s="207">
        <v>20.559999465942383</v>
      </c>
      <c r="U11" s="207">
        <v>20.280000686645508</v>
      </c>
      <c r="V11" s="207">
        <v>19.860000610351562</v>
      </c>
      <c r="W11" s="207">
        <v>19.40999984741211</v>
      </c>
      <c r="X11" s="207">
        <v>19.469999313354492</v>
      </c>
      <c r="Y11" s="207">
        <v>19.09000015258789</v>
      </c>
      <c r="Z11" s="214">
        <f t="shared" si="0"/>
        <v>21.177500168482464</v>
      </c>
      <c r="AA11" s="151">
        <v>23.469999313354492</v>
      </c>
      <c r="AB11" s="152" t="s">
        <v>390</v>
      </c>
      <c r="AC11" s="2">
        <v>9</v>
      </c>
      <c r="AD11" s="151">
        <v>19.079999923706055</v>
      </c>
      <c r="AE11" s="253" t="s">
        <v>35</v>
      </c>
      <c r="AF11" s="1"/>
    </row>
    <row r="12" spans="1:32" ht="11.25" customHeight="1">
      <c r="A12" s="223">
        <v>10</v>
      </c>
      <c r="B12" s="209">
        <v>18.920000076293945</v>
      </c>
      <c r="C12" s="209">
        <v>19.479999542236328</v>
      </c>
      <c r="D12" s="209">
        <v>19.15999984741211</v>
      </c>
      <c r="E12" s="209">
        <v>19.299999237060547</v>
      </c>
      <c r="F12" s="209">
        <v>18.8799991607666</v>
      </c>
      <c r="G12" s="209">
        <v>19.729999542236328</v>
      </c>
      <c r="H12" s="209">
        <v>21.059999465942383</v>
      </c>
      <c r="I12" s="209">
        <v>22.469999313354492</v>
      </c>
      <c r="J12" s="209">
        <v>23.3799991607666</v>
      </c>
      <c r="K12" s="209">
        <v>24.440000534057617</v>
      </c>
      <c r="L12" s="209">
        <v>24.06999969482422</v>
      </c>
      <c r="M12" s="209">
        <v>24.09000015258789</v>
      </c>
      <c r="N12" s="209">
        <v>24.020000457763672</v>
      </c>
      <c r="O12" s="209">
        <v>24.149999618530273</v>
      </c>
      <c r="P12" s="209">
        <v>23.59000015258789</v>
      </c>
      <c r="Q12" s="209">
        <v>23.420000076293945</v>
      </c>
      <c r="R12" s="209">
        <v>22.950000762939453</v>
      </c>
      <c r="S12" s="209">
        <v>22.360000610351562</v>
      </c>
      <c r="T12" s="209">
        <v>22.1200008392334</v>
      </c>
      <c r="U12" s="209">
        <v>22.309999465942383</v>
      </c>
      <c r="V12" s="209">
        <v>22.350000381469727</v>
      </c>
      <c r="W12" s="209">
        <v>22.09000015258789</v>
      </c>
      <c r="X12" s="209">
        <v>21.979999542236328</v>
      </c>
      <c r="Y12" s="209">
        <v>21.959999084472656</v>
      </c>
      <c r="Z12" s="224">
        <f t="shared" si="0"/>
        <v>22.011666536331177</v>
      </c>
      <c r="AA12" s="157">
        <v>25.040000915527344</v>
      </c>
      <c r="AB12" s="210" t="s">
        <v>391</v>
      </c>
      <c r="AC12" s="211">
        <v>10</v>
      </c>
      <c r="AD12" s="157">
        <v>18.709999084472656</v>
      </c>
      <c r="AE12" s="254" t="s">
        <v>392</v>
      </c>
      <c r="AF12" s="1"/>
    </row>
    <row r="13" spans="1:32" ht="11.25" customHeight="1">
      <c r="A13" s="215">
        <v>11</v>
      </c>
      <c r="B13" s="207">
        <v>21.959999084472656</v>
      </c>
      <c r="C13" s="207">
        <v>21.549999237060547</v>
      </c>
      <c r="D13" s="207">
        <v>21.489999771118164</v>
      </c>
      <c r="E13" s="207">
        <v>21.43000030517578</v>
      </c>
      <c r="F13" s="207">
        <v>21.1299991607666</v>
      </c>
      <c r="G13" s="207">
        <v>20.670000076293945</v>
      </c>
      <c r="H13" s="207">
        <v>22.18000030517578</v>
      </c>
      <c r="I13" s="207">
        <v>24.1200008392334</v>
      </c>
      <c r="J13" s="207">
        <v>25.940000534057617</v>
      </c>
      <c r="K13" s="207">
        <v>28.010000228881836</v>
      </c>
      <c r="L13" s="207">
        <v>29.280000686645508</v>
      </c>
      <c r="M13" s="207">
        <v>26.84000015258789</v>
      </c>
      <c r="N13" s="207">
        <v>25.969999313354492</v>
      </c>
      <c r="O13" s="207">
        <v>26.079999923706055</v>
      </c>
      <c r="P13" s="207">
        <v>25.770000457763672</v>
      </c>
      <c r="Q13" s="207">
        <v>24.549999237060547</v>
      </c>
      <c r="R13" s="207">
        <v>24.579999923706055</v>
      </c>
      <c r="S13" s="207">
        <v>24.84000015258789</v>
      </c>
      <c r="T13" s="207">
        <v>25.06999969482422</v>
      </c>
      <c r="U13" s="207">
        <v>25.639999389648438</v>
      </c>
      <c r="V13" s="207">
        <v>25.350000381469727</v>
      </c>
      <c r="W13" s="207">
        <v>25.25</v>
      </c>
      <c r="X13" s="207">
        <v>24.719999313354492</v>
      </c>
      <c r="Y13" s="207">
        <v>24.280000686645508</v>
      </c>
      <c r="Z13" s="214">
        <f t="shared" si="0"/>
        <v>24.445833285649616</v>
      </c>
      <c r="AA13" s="151">
        <v>29.559999465942383</v>
      </c>
      <c r="AB13" s="152" t="s">
        <v>202</v>
      </c>
      <c r="AC13" s="2">
        <v>11</v>
      </c>
      <c r="AD13" s="151">
        <v>20.420000076293945</v>
      </c>
      <c r="AE13" s="253" t="s">
        <v>162</v>
      </c>
      <c r="AF13" s="1"/>
    </row>
    <row r="14" spans="1:32" ht="11.25" customHeight="1">
      <c r="A14" s="215">
        <v>12</v>
      </c>
      <c r="B14" s="207">
        <v>23.889999389648438</v>
      </c>
      <c r="C14" s="207">
        <v>23.280000686645508</v>
      </c>
      <c r="D14" s="207">
        <v>23.709999084472656</v>
      </c>
      <c r="E14" s="207">
        <v>23.579999923706055</v>
      </c>
      <c r="F14" s="207">
        <v>22.3799991607666</v>
      </c>
      <c r="G14" s="207">
        <v>22.790000915527344</v>
      </c>
      <c r="H14" s="207">
        <v>22.780000686645508</v>
      </c>
      <c r="I14" s="207">
        <v>25.420000076293945</v>
      </c>
      <c r="J14" s="207">
        <v>27.079999923706055</v>
      </c>
      <c r="K14" s="207">
        <v>29.06999969482422</v>
      </c>
      <c r="L14" s="207">
        <v>29.559999465942383</v>
      </c>
      <c r="M14" s="207">
        <v>29.389999389648438</v>
      </c>
      <c r="N14" s="207">
        <v>28.989999771118164</v>
      </c>
      <c r="O14" s="207">
        <v>29.149999618530273</v>
      </c>
      <c r="P14" s="207">
        <v>27.780000686645508</v>
      </c>
      <c r="Q14" s="207">
        <v>25.420000076293945</v>
      </c>
      <c r="R14" s="207">
        <v>24.100000381469727</v>
      </c>
      <c r="S14" s="207">
        <v>24.100000381469727</v>
      </c>
      <c r="T14" s="207">
        <v>23.100000381469727</v>
      </c>
      <c r="U14" s="207">
        <v>23.010000228881836</v>
      </c>
      <c r="V14" s="207">
        <v>23.329999923706055</v>
      </c>
      <c r="W14" s="207">
        <v>22.520000457763672</v>
      </c>
      <c r="X14" s="207">
        <v>22.260000228881836</v>
      </c>
      <c r="Y14" s="207">
        <v>22.1200008392334</v>
      </c>
      <c r="Z14" s="214">
        <f t="shared" si="0"/>
        <v>24.950416723887127</v>
      </c>
      <c r="AA14" s="151">
        <v>30.860000610351562</v>
      </c>
      <c r="AB14" s="152" t="s">
        <v>331</v>
      </c>
      <c r="AC14" s="2">
        <v>12</v>
      </c>
      <c r="AD14" s="151">
        <v>22.100000381469727</v>
      </c>
      <c r="AE14" s="253" t="s">
        <v>177</v>
      </c>
      <c r="AF14" s="1"/>
    </row>
    <row r="15" spans="1:32" ht="11.25" customHeight="1">
      <c r="A15" s="215">
        <v>13</v>
      </c>
      <c r="B15" s="207">
        <v>22.09000015258789</v>
      </c>
      <c r="C15" s="207">
        <v>21.989999771118164</v>
      </c>
      <c r="D15" s="207">
        <v>21.440000534057617</v>
      </c>
      <c r="E15" s="207">
        <v>21.329999923706055</v>
      </c>
      <c r="F15" s="207">
        <v>20.969999313354492</v>
      </c>
      <c r="G15" s="207">
        <v>21.06999969482422</v>
      </c>
      <c r="H15" s="207">
        <v>21.43000030517578</v>
      </c>
      <c r="I15" s="207">
        <v>21.530000686645508</v>
      </c>
      <c r="J15" s="207">
        <v>21.5</v>
      </c>
      <c r="K15" s="207">
        <v>22.540000915527344</v>
      </c>
      <c r="L15" s="207">
        <v>22.959999084472656</v>
      </c>
      <c r="M15" s="207">
        <v>22.06999969482422</v>
      </c>
      <c r="N15" s="207">
        <v>21.260000228881836</v>
      </c>
      <c r="O15" s="207">
        <v>21.280000686645508</v>
      </c>
      <c r="P15" s="207">
        <v>20.979999542236328</v>
      </c>
      <c r="Q15" s="207">
        <v>20.420000076293945</v>
      </c>
      <c r="R15" s="207">
        <v>19.969999313354492</v>
      </c>
      <c r="S15" s="207">
        <v>19.8700008392334</v>
      </c>
      <c r="T15" s="207">
        <v>19.270000457763672</v>
      </c>
      <c r="U15" s="207">
        <v>18.56999969482422</v>
      </c>
      <c r="V15" s="207">
        <v>18.030000686645508</v>
      </c>
      <c r="W15" s="207">
        <v>18.170000076293945</v>
      </c>
      <c r="X15" s="207">
        <v>18.040000915527344</v>
      </c>
      <c r="Y15" s="207">
        <v>16.799999237060547</v>
      </c>
      <c r="Z15" s="214">
        <f t="shared" si="0"/>
        <v>20.565833409627277</v>
      </c>
      <c r="AA15" s="151">
        <v>23.6200008392334</v>
      </c>
      <c r="AB15" s="152" t="s">
        <v>393</v>
      </c>
      <c r="AC15" s="2">
        <v>13</v>
      </c>
      <c r="AD15" s="151">
        <v>16.790000915527344</v>
      </c>
      <c r="AE15" s="253" t="s">
        <v>35</v>
      </c>
      <c r="AF15" s="1"/>
    </row>
    <row r="16" spans="1:32" ht="11.25" customHeight="1">
      <c r="A16" s="215">
        <v>14</v>
      </c>
      <c r="B16" s="207">
        <v>16.15999984741211</v>
      </c>
      <c r="C16" s="207">
        <v>16.239999771118164</v>
      </c>
      <c r="D16" s="207">
        <v>16.489999771118164</v>
      </c>
      <c r="E16" s="207">
        <v>16.420000076293945</v>
      </c>
      <c r="F16" s="207">
        <v>16.170000076293945</v>
      </c>
      <c r="G16" s="207">
        <v>16.09000015258789</v>
      </c>
      <c r="H16" s="207">
        <v>16.170000076293945</v>
      </c>
      <c r="I16" s="207">
        <v>16.790000915527344</v>
      </c>
      <c r="J16" s="207">
        <v>16.950000762939453</v>
      </c>
      <c r="K16" s="207">
        <v>17.329999923706055</v>
      </c>
      <c r="L16" s="207">
        <v>17.510000228881836</v>
      </c>
      <c r="M16" s="207">
        <v>18.18000030517578</v>
      </c>
      <c r="N16" s="207">
        <v>18.559999465942383</v>
      </c>
      <c r="O16" s="207">
        <v>18.690000534057617</v>
      </c>
      <c r="P16" s="207">
        <v>19.170000076293945</v>
      </c>
      <c r="Q16" s="207">
        <v>19.40999984741211</v>
      </c>
      <c r="R16" s="207">
        <v>19.3700008392334</v>
      </c>
      <c r="S16" s="207">
        <v>18.56999969482422</v>
      </c>
      <c r="T16" s="207">
        <v>18.34000015258789</v>
      </c>
      <c r="U16" s="207">
        <v>18.979999542236328</v>
      </c>
      <c r="V16" s="207">
        <v>18.15999984741211</v>
      </c>
      <c r="W16" s="207">
        <v>18.200000762939453</v>
      </c>
      <c r="X16" s="207">
        <v>17.93000030517578</v>
      </c>
      <c r="Y16" s="207">
        <v>17.959999084472656</v>
      </c>
      <c r="Z16" s="214">
        <f t="shared" si="0"/>
        <v>17.66000008583069</v>
      </c>
      <c r="AA16" s="151">
        <v>19.770000457763672</v>
      </c>
      <c r="AB16" s="152" t="s">
        <v>259</v>
      </c>
      <c r="AC16" s="2">
        <v>14</v>
      </c>
      <c r="AD16" s="151">
        <v>15.760000228881836</v>
      </c>
      <c r="AE16" s="253" t="s">
        <v>394</v>
      </c>
      <c r="AF16" s="1"/>
    </row>
    <row r="17" spans="1:32" ht="11.25" customHeight="1">
      <c r="A17" s="215">
        <v>15</v>
      </c>
      <c r="B17" s="207">
        <v>17.860000610351562</v>
      </c>
      <c r="C17" s="207">
        <v>17.209999084472656</v>
      </c>
      <c r="D17" s="207">
        <v>16.950000762939453</v>
      </c>
      <c r="E17" s="207">
        <v>16.3700008392334</v>
      </c>
      <c r="F17" s="207">
        <v>16.110000610351562</v>
      </c>
      <c r="G17" s="207">
        <v>16.329999923706055</v>
      </c>
      <c r="H17" s="207">
        <v>16.170000076293945</v>
      </c>
      <c r="I17" s="207">
        <v>16.31999969482422</v>
      </c>
      <c r="J17" s="207">
        <v>16.530000686645508</v>
      </c>
      <c r="K17" s="207">
        <v>17.25</v>
      </c>
      <c r="L17" s="207">
        <v>17.8700008392334</v>
      </c>
      <c r="M17" s="207">
        <v>18.360000610351562</v>
      </c>
      <c r="N17" s="207">
        <v>19.200000762939453</v>
      </c>
      <c r="O17" s="207">
        <v>19.780000686645508</v>
      </c>
      <c r="P17" s="207">
        <v>19.989999771118164</v>
      </c>
      <c r="Q17" s="207">
        <v>20.139999389648438</v>
      </c>
      <c r="R17" s="207">
        <v>19.34000015258789</v>
      </c>
      <c r="S17" s="207">
        <v>18.920000076293945</v>
      </c>
      <c r="T17" s="207">
        <v>18.889999389648438</v>
      </c>
      <c r="U17" s="207">
        <v>18.700000762939453</v>
      </c>
      <c r="V17" s="207">
        <v>18.649999618530273</v>
      </c>
      <c r="W17" s="207">
        <v>18.25</v>
      </c>
      <c r="X17" s="207">
        <v>18.229999542236328</v>
      </c>
      <c r="Y17" s="207">
        <v>18.09000015258789</v>
      </c>
      <c r="Z17" s="214">
        <f t="shared" si="0"/>
        <v>17.979583501815796</v>
      </c>
      <c r="AA17" s="151">
        <v>20.450000762939453</v>
      </c>
      <c r="AB17" s="152" t="s">
        <v>395</v>
      </c>
      <c r="AC17" s="2">
        <v>15</v>
      </c>
      <c r="AD17" s="151">
        <v>15.920000076293945</v>
      </c>
      <c r="AE17" s="253" t="s">
        <v>252</v>
      </c>
      <c r="AF17" s="1"/>
    </row>
    <row r="18" spans="1:32" ht="11.25" customHeight="1">
      <c r="A18" s="215">
        <v>16</v>
      </c>
      <c r="B18" s="207">
        <v>17.93000030517578</v>
      </c>
      <c r="C18" s="207">
        <v>18.229999542236328</v>
      </c>
      <c r="D18" s="207">
        <v>18.049999237060547</v>
      </c>
      <c r="E18" s="207">
        <v>18.1200008392334</v>
      </c>
      <c r="F18" s="207">
        <v>18.530000686645508</v>
      </c>
      <c r="G18" s="207">
        <v>18.270000457763672</v>
      </c>
      <c r="H18" s="207">
        <v>18.209999084472656</v>
      </c>
      <c r="I18" s="207">
        <v>19.1299991607666</v>
      </c>
      <c r="J18" s="207">
        <v>19.579999923706055</v>
      </c>
      <c r="K18" s="207">
        <v>19.899999618530273</v>
      </c>
      <c r="L18" s="207">
        <v>19.989999771118164</v>
      </c>
      <c r="M18" s="207">
        <v>18.989999771118164</v>
      </c>
      <c r="N18" s="207">
        <v>18.93000030517578</v>
      </c>
      <c r="O18" s="207">
        <v>18.739999771118164</v>
      </c>
      <c r="P18" s="207">
        <v>18.43000030517578</v>
      </c>
      <c r="Q18" s="207">
        <v>18.1299991607666</v>
      </c>
      <c r="R18" s="207">
        <v>17.969999313354492</v>
      </c>
      <c r="S18" s="207">
        <v>17.809999465942383</v>
      </c>
      <c r="T18" s="207">
        <v>18.020000457763672</v>
      </c>
      <c r="U18" s="207">
        <v>18.059999465942383</v>
      </c>
      <c r="V18" s="207">
        <v>18.059999465942383</v>
      </c>
      <c r="W18" s="207">
        <v>17.899999618530273</v>
      </c>
      <c r="X18" s="207">
        <v>17.81999969482422</v>
      </c>
      <c r="Y18" s="207">
        <v>17.950000762939453</v>
      </c>
      <c r="Z18" s="214">
        <f t="shared" si="0"/>
        <v>18.447916507720947</v>
      </c>
      <c r="AA18" s="151">
        <v>20.170000076293945</v>
      </c>
      <c r="AB18" s="152" t="s">
        <v>396</v>
      </c>
      <c r="AC18" s="2">
        <v>16</v>
      </c>
      <c r="AD18" s="151">
        <v>17.709999084472656</v>
      </c>
      <c r="AE18" s="253" t="s">
        <v>397</v>
      </c>
      <c r="AF18" s="1"/>
    </row>
    <row r="19" spans="1:32" ht="11.25" customHeight="1">
      <c r="A19" s="215">
        <v>17</v>
      </c>
      <c r="B19" s="207">
        <v>17.700000762939453</v>
      </c>
      <c r="C19" s="207">
        <v>17.649999618530273</v>
      </c>
      <c r="D19" s="207">
        <v>17.579999923706055</v>
      </c>
      <c r="E19" s="207">
        <v>17.549999237060547</v>
      </c>
      <c r="F19" s="207">
        <v>17.530000686645508</v>
      </c>
      <c r="G19" s="207">
        <v>17.700000762939453</v>
      </c>
      <c r="H19" s="207">
        <v>17.850000381469727</v>
      </c>
      <c r="I19" s="207">
        <v>18.219999313354492</v>
      </c>
      <c r="J19" s="207">
        <v>18.399999618530273</v>
      </c>
      <c r="K19" s="207">
        <v>18.920000076293945</v>
      </c>
      <c r="L19" s="207">
        <v>19.25</v>
      </c>
      <c r="M19" s="207">
        <v>19.450000762939453</v>
      </c>
      <c r="N19" s="207">
        <v>19.350000381469727</v>
      </c>
      <c r="O19" s="207">
        <v>19.700000762939453</v>
      </c>
      <c r="P19" s="207">
        <v>20.06999969482422</v>
      </c>
      <c r="Q19" s="207">
        <v>19.979999542236328</v>
      </c>
      <c r="R19" s="207">
        <v>20.149999618530273</v>
      </c>
      <c r="S19" s="207">
        <v>20.020000457763672</v>
      </c>
      <c r="T19" s="207">
        <v>19.43000030517578</v>
      </c>
      <c r="U19" s="207">
        <v>19.270000457763672</v>
      </c>
      <c r="V19" s="207">
        <v>19.110000610351562</v>
      </c>
      <c r="W19" s="207">
        <v>19.059999465942383</v>
      </c>
      <c r="X19" s="207">
        <v>18.950000762939453</v>
      </c>
      <c r="Y19" s="207">
        <v>18.729999542236328</v>
      </c>
      <c r="Z19" s="214">
        <f t="shared" si="0"/>
        <v>18.817500114440918</v>
      </c>
      <c r="AA19" s="151">
        <v>20.399999618530273</v>
      </c>
      <c r="AB19" s="152" t="s">
        <v>398</v>
      </c>
      <c r="AC19" s="2">
        <v>17</v>
      </c>
      <c r="AD19" s="151">
        <v>17.43000030517578</v>
      </c>
      <c r="AE19" s="253" t="s">
        <v>399</v>
      </c>
      <c r="AF19" s="1"/>
    </row>
    <row r="20" spans="1:32" ht="11.25" customHeight="1">
      <c r="A20" s="215">
        <v>18</v>
      </c>
      <c r="B20" s="207">
        <v>18.309999465942383</v>
      </c>
      <c r="C20" s="207">
        <v>18.270000457763672</v>
      </c>
      <c r="D20" s="207">
        <v>17.700000762939453</v>
      </c>
      <c r="E20" s="207">
        <v>17.770000457763672</v>
      </c>
      <c r="F20" s="207">
        <v>17.700000762939453</v>
      </c>
      <c r="G20" s="207">
        <v>17.889999389648438</v>
      </c>
      <c r="H20" s="207">
        <v>18.950000762939453</v>
      </c>
      <c r="I20" s="207">
        <v>19.969999313354492</v>
      </c>
      <c r="J20" s="207">
        <v>21.81999969482422</v>
      </c>
      <c r="K20" s="207">
        <v>23.610000610351562</v>
      </c>
      <c r="L20" s="207">
        <v>25.65999984741211</v>
      </c>
      <c r="M20" s="207">
        <v>25.760000228881836</v>
      </c>
      <c r="N20" s="207">
        <v>23.860000610351562</v>
      </c>
      <c r="O20" s="207">
        <v>23.65999984741211</v>
      </c>
      <c r="P20" s="207">
        <v>23.360000610351562</v>
      </c>
      <c r="Q20" s="207">
        <v>23.399999618530273</v>
      </c>
      <c r="R20" s="207">
        <v>22.93000030517578</v>
      </c>
      <c r="S20" s="207">
        <v>21.729999542236328</v>
      </c>
      <c r="T20" s="207">
        <v>20.68000030517578</v>
      </c>
      <c r="U20" s="207">
        <v>19.600000381469727</v>
      </c>
      <c r="V20" s="207">
        <v>19.079999923706055</v>
      </c>
      <c r="W20" s="207">
        <v>17.770000457763672</v>
      </c>
      <c r="X20" s="207">
        <v>17.360000610351562</v>
      </c>
      <c r="Y20" s="207">
        <v>17.350000381469727</v>
      </c>
      <c r="Z20" s="214">
        <f t="shared" si="0"/>
        <v>20.59125018119812</v>
      </c>
      <c r="AA20" s="151">
        <v>26.600000381469727</v>
      </c>
      <c r="AB20" s="152" t="s">
        <v>193</v>
      </c>
      <c r="AC20" s="2">
        <v>18</v>
      </c>
      <c r="AD20" s="151">
        <v>16.770000457763672</v>
      </c>
      <c r="AE20" s="253" t="s">
        <v>400</v>
      </c>
      <c r="AF20" s="1"/>
    </row>
    <row r="21" spans="1:32" ht="11.25" customHeight="1">
      <c r="A21" s="215">
        <v>19</v>
      </c>
      <c r="B21" s="207">
        <v>16.059999465942383</v>
      </c>
      <c r="C21" s="207">
        <v>16.530000686645508</v>
      </c>
      <c r="D21" s="207">
        <v>16.06999969482422</v>
      </c>
      <c r="E21" s="207">
        <v>17.700000762939453</v>
      </c>
      <c r="F21" s="207">
        <v>15.9399995803833</v>
      </c>
      <c r="G21" s="207">
        <v>15.739999771118164</v>
      </c>
      <c r="H21" s="207">
        <v>16.719999313354492</v>
      </c>
      <c r="I21" s="207">
        <v>18.1299991607666</v>
      </c>
      <c r="J21" s="207">
        <v>21.059999465942383</v>
      </c>
      <c r="K21" s="207">
        <v>21.399999618530273</v>
      </c>
      <c r="L21" s="207">
        <v>22.170000076293945</v>
      </c>
      <c r="M21" s="207">
        <v>22.389999389648438</v>
      </c>
      <c r="N21" s="207">
        <v>22.309999465942383</v>
      </c>
      <c r="O21" s="207">
        <v>22.020000457763672</v>
      </c>
      <c r="P21" s="207">
        <v>21.65999984741211</v>
      </c>
      <c r="Q21" s="207">
        <v>21.43000030517578</v>
      </c>
      <c r="R21" s="207">
        <v>20.969999313354492</v>
      </c>
      <c r="S21" s="207">
        <v>20.190000534057617</v>
      </c>
      <c r="T21" s="207">
        <v>19.969999313354492</v>
      </c>
      <c r="U21" s="207">
        <v>18.950000762939453</v>
      </c>
      <c r="V21" s="207">
        <v>17.799999237060547</v>
      </c>
      <c r="W21" s="207">
        <v>16.950000762939453</v>
      </c>
      <c r="X21" s="207">
        <v>16.3799991607666</v>
      </c>
      <c r="Y21" s="207">
        <v>15.220000267028809</v>
      </c>
      <c r="Z21" s="214">
        <f t="shared" si="0"/>
        <v>18.90666651725769</v>
      </c>
      <c r="AA21" s="151">
        <v>23.270000457763672</v>
      </c>
      <c r="AB21" s="152" t="s">
        <v>401</v>
      </c>
      <c r="AC21" s="2">
        <v>19</v>
      </c>
      <c r="AD21" s="151">
        <v>14.970000267028809</v>
      </c>
      <c r="AE21" s="253" t="s">
        <v>402</v>
      </c>
      <c r="AF21" s="1"/>
    </row>
    <row r="22" spans="1:32" ht="11.25" customHeight="1">
      <c r="A22" s="223">
        <v>20</v>
      </c>
      <c r="B22" s="209">
        <v>14.800000190734863</v>
      </c>
      <c r="C22" s="209">
        <v>14.140000343322754</v>
      </c>
      <c r="D22" s="209">
        <v>14.010000228881836</v>
      </c>
      <c r="E22" s="209">
        <v>13.109999656677246</v>
      </c>
      <c r="F22" s="209">
        <v>13.609999656677246</v>
      </c>
      <c r="G22" s="209">
        <v>13.270000457763672</v>
      </c>
      <c r="H22" s="209">
        <v>15.130000114440918</v>
      </c>
      <c r="I22" s="209">
        <v>18.100000381469727</v>
      </c>
      <c r="J22" s="209">
        <v>21.3799991607666</v>
      </c>
      <c r="K22" s="209">
        <v>21.760000228881836</v>
      </c>
      <c r="L22" s="209">
        <v>21.81999969482422</v>
      </c>
      <c r="M22" s="209">
        <v>21.81999969482422</v>
      </c>
      <c r="N22" s="209">
        <v>21.360000610351562</v>
      </c>
      <c r="O22" s="209">
        <v>21.399999618530273</v>
      </c>
      <c r="P22" s="209">
        <v>21.5</v>
      </c>
      <c r="Q22" s="209">
        <v>21.790000915527344</v>
      </c>
      <c r="R22" s="209">
        <v>21.049999237060547</v>
      </c>
      <c r="S22" s="209">
        <v>20.479999542236328</v>
      </c>
      <c r="T22" s="209">
        <v>19.780000686645508</v>
      </c>
      <c r="U22" s="209">
        <v>19.299999237060547</v>
      </c>
      <c r="V22" s="209">
        <v>18.739999771118164</v>
      </c>
      <c r="W22" s="209">
        <v>18.579999923706055</v>
      </c>
      <c r="X22" s="209">
        <v>17.010000228881836</v>
      </c>
      <c r="Y22" s="209">
        <v>16.90999984741211</v>
      </c>
      <c r="Z22" s="224">
        <f t="shared" si="0"/>
        <v>18.368749976158142</v>
      </c>
      <c r="AA22" s="157">
        <v>22.889999389648438</v>
      </c>
      <c r="AB22" s="210" t="s">
        <v>356</v>
      </c>
      <c r="AC22" s="211">
        <v>20</v>
      </c>
      <c r="AD22" s="157">
        <v>12.869999885559082</v>
      </c>
      <c r="AE22" s="254" t="s">
        <v>403</v>
      </c>
      <c r="AF22" s="1"/>
    </row>
    <row r="23" spans="1:32" ht="11.25" customHeight="1">
      <c r="A23" s="215">
        <v>21</v>
      </c>
      <c r="B23" s="207">
        <v>15.369999885559082</v>
      </c>
      <c r="C23" s="207">
        <v>14.59000015258789</v>
      </c>
      <c r="D23" s="207">
        <v>15.1899995803833</v>
      </c>
      <c r="E23" s="207">
        <v>14.4399995803833</v>
      </c>
      <c r="F23" s="207">
        <v>14.720000267028809</v>
      </c>
      <c r="G23" s="207">
        <v>15.869999885559082</v>
      </c>
      <c r="H23" s="207">
        <v>16.6200008392334</v>
      </c>
      <c r="I23" s="207">
        <v>18.709999084472656</v>
      </c>
      <c r="J23" s="207">
        <v>21.59000015258789</v>
      </c>
      <c r="K23" s="207">
        <v>22.25</v>
      </c>
      <c r="L23" s="207">
        <v>23.06999969482422</v>
      </c>
      <c r="M23" s="207">
        <v>22.309999465942383</v>
      </c>
      <c r="N23" s="207">
        <v>22.030000686645508</v>
      </c>
      <c r="O23" s="207">
        <v>21.549999237060547</v>
      </c>
      <c r="P23" s="207">
        <v>21.290000915527344</v>
      </c>
      <c r="Q23" s="207">
        <v>20.940000534057617</v>
      </c>
      <c r="R23" s="207">
        <v>20.43000030517578</v>
      </c>
      <c r="S23" s="207">
        <v>20.1299991607666</v>
      </c>
      <c r="T23" s="207">
        <v>19.979999542236328</v>
      </c>
      <c r="U23" s="207">
        <v>19.670000076293945</v>
      </c>
      <c r="V23" s="207">
        <v>19.6299991607666</v>
      </c>
      <c r="W23" s="207">
        <v>19.649999618530273</v>
      </c>
      <c r="X23" s="207">
        <v>19.6299991607666</v>
      </c>
      <c r="Y23" s="207">
        <v>19.270000457763672</v>
      </c>
      <c r="Z23" s="214">
        <f t="shared" si="0"/>
        <v>19.122083226839703</v>
      </c>
      <c r="AA23" s="151">
        <v>23.360000610351562</v>
      </c>
      <c r="AB23" s="152" t="s">
        <v>216</v>
      </c>
      <c r="AC23" s="2">
        <v>21</v>
      </c>
      <c r="AD23" s="151">
        <v>14.260000228881836</v>
      </c>
      <c r="AE23" s="253" t="s">
        <v>290</v>
      </c>
      <c r="AF23" s="1"/>
    </row>
    <row r="24" spans="1:32" ht="11.25" customHeight="1">
      <c r="A24" s="215">
        <v>22</v>
      </c>
      <c r="B24" s="207">
        <v>19.149999618530273</v>
      </c>
      <c r="C24" s="207">
        <v>19.440000534057617</v>
      </c>
      <c r="D24" s="207">
        <v>19.280000686645508</v>
      </c>
      <c r="E24" s="207">
        <v>19.3700008392334</v>
      </c>
      <c r="F24" s="207">
        <v>19.260000228881836</v>
      </c>
      <c r="G24" s="207">
        <v>19.219999313354492</v>
      </c>
      <c r="H24" s="207">
        <v>19.3700008392334</v>
      </c>
      <c r="I24" s="207">
        <v>20.270000457763672</v>
      </c>
      <c r="J24" s="207">
        <v>20.579999923706055</v>
      </c>
      <c r="K24" s="207">
        <v>20.959999084472656</v>
      </c>
      <c r="L24" s="207">
        <v>20.979999542236328</v>
      </c>
      <c r="M24" s="207">
        <v>21.030000686645508</v>
      </c>
      <c r="N24" s="207">
        <v>20.760000228881836</v>
      </c>
      <c r="O24" s="207">
        <v>20.489999771118164</v>
      </c>
      <c r="P24" s="207">
        <v>20.25</v>
      </c>
      <c r="Q24" s="207">
        <v>19.450000762939453</v>
      </c>
      <c r="R24" s="207">
        <v>18.670000076293945</v>
      </c>
      <c r="S24" s="207">
        <v>17.950000762939453</v>
      </c>
      <c r="T24" s="207">
        <v>16.979999542236328</v>
      </c>
      <c r="U24" s="207">
        <v>16.459999084472656</v>
      </c>
      <c r="V24" s="207">
        <v>15.84000015258789</v>
      </c>
      <c r="W24" s="207">
        <v>15.699999809265137</v>
      </c>
      <c r="X24" s="207">
        <v>15.359999656677246</v>
      </c>
      <c r="Y24" s="207">
        <v>15.65999984741211</v>
      </c>
      <c r="Z24" s="214">
        <f t="shared" si="0"/>
        <v>18.853333393732708</v>
      </c>
      <c r="AA24" s="151">
        <v>21.229999542236328</v>
      </c>
      <c r="AB24" s="152" t="s">
        <v>404</v>
      </c>
      <c r="AC24" s="2">
        <v>22</v>
      </c>
      <c r="AD24" s="151">
        <v>15.239999771118164</v>
      </c>
      <c r="AE24" s="253" t="s">
        <v>405</v>
      </c>
      <c r="AF24" s="1"/>
    </row>
    <row r="25" spans="1:32" ht="11.25" customHeight="1">
      <c r="A25" s="215">
        <v>23</v>
      </c>
      <c r="B25" s="207">
        <v>15.960000038146973</v>
      </c>
      <c r="C25" s="207">
        <v>16.389999389648438</v>
      </c>
      <c r="D25" s="207">
        <v>16.229999542236328</v>
      </c>
      <c r="E25" s="207">
        <v>15.720000267028809</v>
      </c>
      <c r="F25" s="207">
        <v>16.420000076293945</v>
      </c>
      <c r="G25" s="207">
        <v>16.510000228881836</v>
      </c>
      <c r="H25" s="207">
        <v>16.6299991607666</v>
      </c>
      <c r="I25" s="207">
        <v>17.690000534057617</v>
      </c>
      <c r="J25" s="207">
        <v>18.260000228881836</v>
      </c>
      <c r="K25" s="207">
        <v>18.8700008392334</v>
      </c>
      <c r="L25" s="207">
        <v>20.280000686645508</v>
      </c>
      <c r="M25" s="207">
        <v>20.75</v>
      </c>
      <c r="N25" s="207">
        <v>21.6200008392334</v>
      </c>
      <c r="O25" s="207">
        <v>20.899999618530273</v>
      </c>
      <c r="P25" s="207">
        <v>20.649999618530273</v>
      </c>
      <c r="Q25" s="207">
        <v>19.579999923706055</v>
      </c>
      <c r="R25" s="207">
        <v>19.15999984741211</v>
      </c>
      <c r="S25" s="207">
        <v>18.5</v>
      </c>
      <c r="T25" s="207">
        <v>19.229999542236328</v>
      </c>
      <c r="U25" s="207">
        <v>17.899999618530273</v>
      </c>
      <c r="V25" s="207">
        <v>17.559999465942383</v>
      </c>
      <c r="W25" s="207">
        <v>17.530000686645508</v>
      </c>
      <c r="X25" s="207">
        <v>16.200000762939453</v>
      </c>
      <c r="Y25" s="207">
        <v>15.850000381469727</v>
      </c>
      <c r="Z25" s="214">
        <f t="shared" si="0"/>
        <v>18.099583387374878</v>
      </c>
      <c r="AA25" s="151">
        <v>21.75</v>
      </c>
      <c r="AB25" s="152" t="s">
        <v>234</v>
      </c>
      <c r="AC25" s="2">
        <v>23</v>
      </c>
      <c r="AD25" s="151">
        <v>15.539999961853027</v>
      </c>
      <c r="AE25" s="253" t="s">
        <v>406</v>
      </c>
      <c r="AF25" s="1"/>
    </row>
    <row r="26" spans="1:32" ht="11.25" customHeight="1">
      <c r="A26" s="215">
        <v>24</v>
      </c>
      <c r="B26" s="207">
        <v>14.729999542236328</v>
      </c>
      <c r="C26" s="207">
        <v>15.8100004196167</v>
      </c>
      <c r="D26" s="207">
        <v>14.020000457763672</v>
      </c>
      <c r="E26" s="207">
        <v>13.020000457763672</v>
      </c>
      <c r="F26" s="207">
        <v>12.539999961853027</v>
      </c>
      <c r="G26" s="207">
        <v>13.130000114440918</v>
      </c>
      <c r="H26" s="207">
        <v>14.210000038146973</v>
      </c>
      <c r="I26" s="207">
        <v>15.289999961853027</v>
      </c>
      <c r="J26" s="207">
        <v>17.1200008392334</v>
      </c>
      <c r="K26" s="207">
        <v>21.239999771118164</v>
      </c>
      <c r="L26" s="207">
        <v>21.639999389648438</v>
      </c>
      <c r="M26" s="207">
        <v>21.229999542236328</v>
      </c>
      <c r="N26" s="207">
        <v>21.329999923706055</v>
      </c>
      <c r="O26" s="207">
        <v>21.06999969482422</v>
      </c>
      <c r="P26" s="207">
        <v>20.389999389648438</v>
      </c>
      <c r="Q26" s="207">
        <v>20.219999313354492</v>
      </c>
      <c r="R26" s="207">
        <v>20.040000915527344</v>
      </c>
      <c r="S26" s="207">
        <v>18.889999389648438</v>
      </c>
      <c r="T26" s="207">
        <v>18.829999923706055</v>
      </c>
      <c r="U26" s="207">
        <v>18.989999771118164</v>
      </c>
      <c r="V26" s="207">
        <v>18.850000381469727</v>
      </c>
      <c r="W26" s="207">
        <v>17.309999465942383</v>
      </c>
      <c r="X26" s="207">
        <v>16.209999084472656</v>
      </c>
      <c r="Y26" s="207">
        <v>14.770000457763672</v>
      </c>
      <c r="Z26" s="214">
        <f t="shared" si="0"/>
        <v>17.536666591962177</v>
      </c>
      <c r="AA26" s="151">
        <v>23.139999389648438</v>
      </c>
      <c r="AB26" s="152" t="s">
        <v>115</v>
      </c>
      <c r="AC26" s="2">
        <v>24</v>
      </c>
      <c r="AD26" s="151">
        <v>12.489999771118164</v>
      </c>
      <c r="AE26" s="253" t="s">
        <v>407</v>
      </c>
      <c r="AF26" s="1"/>
    </row>
    <row r="27" spans="1:32" ht="11.25" customHeight="1">
      <c r="A27" s="215">
        <v>25</v>
      </c>
      <c r="B27" s="207">
        <v>13.989999771118164</v>
      </c>
      <c r="C27" s="207">
        <v>13.260000228881836</v>
      </c>
      <c r="D27" s="207">
        <v>13.020000457763672</v>
      </c>
      <c r="E27" s="207">
        <v>12.390000343322754</v>
      </c>
      <c r="F27" s="207">
        <v>12.220000267028809</v>
      </c>
      <c r="G27" s="207">
        <v>12.649999618530273</v>
      </c>
      <c r="H27" s="207">
        <v>13.800000190734863</v>
      </c>
      <c r="I27" s="207">
        <v>17.360000610351562</v>
      </c>
      <c r="J27" s="207">
        <v>20.3799991607666</v>
      </c>
      <c r="K27" s="207">
        <v>21.290000915527344</v>
      </c>
      <c r="L27" s="207">
        <v>21.260000228881836</v>
      </c>
      <c r="M27" s="207">
        <v>21.639999389648438</v>
      </c>
      <c r="N27" s="207">
        <v>21.459999084472656</v>
      </c>
      <c r="O27" s="207">
        <v>21.739999771118164</v>
      </c>
      <c r="P27" s="207">
        <v>21.139999389648438</v>
      </c>
      <c r="Q27" s="207">
        <v>21.309999465942383</v>
      </c>
      <c r="R27" s="207">
        <v>19.959999084472656</v>
      </c>
      <c r="S27" s="207">
        <v>19.239999771118164</v>
      </c>
      <c r="T27" s="207">
        <v>18.549999237060547</v>
      </c>
      <c r="U27" s="207">
        <v>18.059999465942383</v>
      </c>
      <c r="V27" s="207">
        <v>17.68000030517578</v>
      </c>
      <c r="W27" s="207">
        <v>17.139999389648438</v>
      </c>
      <c r="X27" s="207">
        <v>16.889999389648438</v>
      </c>
      <c r="Y27" s="207">
        <v>17.09000015258789</v>
      </c>
      <c r="Z27" s="214">
        <f t="shared" si="0"/>
        <v>17.646666487058003</v>
      </c>
      <c r="AA27" s="151">
        <v>22.700000762939453</v>
      </c>
      <c r="AB27" s="152" t="s">
        <v>382</v>
      </c>
      <c r="AC27" s="2">
        <v>25</v>
      </c>
      <c r="AD27" s="151">
        <v>12.010000228881836</v>
      </c>
      <c r="AE27" s="253" t="s">
        <v>189</v>
      </c>
      <c r="AF27" s="1"/>
    </row>
    <row r="28" spans="1:32" ht="11.25" customHeight="1">
      <c r="A28" s="215">
        <v>26</v>
      </c>
      <c r="B28" s="207">
        <v>17.049999237060547</v>
      </c>
      <c r="C28" s="207">
        <v>16.3700008392334</v>
      </c>
      <c r="D28" s="207">
        <v>16</v>
      </c>
      <c r="E28" s="207">
        <v>15.9399995803833</v>
      </c>
      <c r="F28" s="207">
        <v>16.049999237060547</v>
      </c>
      <c r="G28" s="207">
        <v>15.010000228881836</v>
      </c>
      <c r="H28" s="207">
        <v>17.549999237060547</v>
      </c>
      <c r="I28" s="207">
        <v>19.200000762939453</v>
      </c>
      <c r="J28" s="207">
        <v>19.329999923706055</v>
      </c>
      <c r="K28" s="207">
        <v>20.030000686645508</v>
      </c>
      <c r="L28" s="207">
        <v>20.459999084472656</v>
      </c>
      <c r="M28" s="207">
        <v>20.34000015258789</v>
      </c>
      <c r="N28" s="207">
        <v>19.719999313354492</v>
      </c>
      <c r="O28" s="207">
        <v>20.09000015258789</v>
      </c>
      <c r="P28" s="207">
        <v>19.56999969482422</v>
      </c>
      <c r="Q28" s="207">
        <v>19.309999465942383</v>
      </c>
      <c r="R28" s="207">
        <v>18.93000030517578</v>
      </c>
      <c r="S28" s="207">
        <v>18.65999984741211</v>
      </c>
      <c r="T28" s="207">
        <v>18.34000015258789</v>
      </c>
      <c r="U28" s="207">
        <v>18.219999313354492</v>
      </c>
      <c r="V28" s="207">
        <v>18.18000030517578</v>
      </c>
      <c r="W28" s="207">
        <v>17.229999542236328</v>
      </c>
      <c r="X28" s="207">
        <v>17.149999618530273</v>
      </c>
      <c r="Y28" s="207">
        <v>16.950000762939453</v>
      </c>
      <c r="Z28" s="214">
        <f t="shared" si="0"/>
        <v>18.153333226839703</v>
      </c>
      <c r="AA28" s="151">
        <v>21.209999084472656</v>
      </c>
      <c r="AB28" s="152" t="s">
        <v>331</v>
      </c>
      <c r="AC28" s="2">
        <v>26</v>
      </c>
      <c r="AD28" s="151">
        <v>12.670000076293945</v>
      </c>
      <c r="AE28" s="253" t="s">
        <v>408</v>
      </c>
      <c r="AF28" s="1"/>
    </row>
    <row r="29" spans="1:32" ht="11.25" customHeight="1">
      <c r="A29" s="215">
        <v>27</v>
      </c>
      <c r="B29" s="207">
        <v>16.920000076293945</v>
      </c>
      <c r="C29" s="207">
        <v>16.90999984741211</v>
      </c>
      <c r="D29" s="207">
        <v>16.700000762939453</v>
      </c>
      <c r="E29" s="207">
        <v>14.65999984741211</v>
      </c>
      <c r="F29" s="207">
        <v>15.289999961853027</v>
      </c>
      <c r="G29" s="207">
        <v>15.789999961853027</v>
      </c>
      <c r="H29" s="207">
        <v>17.540000915527344</v>
      </c>
      <c r="I29" s="207">
        <v>17.959999084472656</v>
      </c>
      <c r="J29" s="207">
        <v>18.90999984741211</v>
      </c>
      <c r="K29" s="207">
        <v>18.950000762939453</v>
      </c>
      <c r="L29" s="207">
        <v>19.329999923706055</v>
      </c>
      <c r="M29" s="207">
        <v>19.239999771118164</v>
      </c>
      <c r="N29" s="207">
        <v>19.31999969482422</v>
      </c>
      <c r="O29" s="207">
        <v>19.200000762939453</v>
      </c>
      <c r="P29" s="207">
        <v>19.030000686645508</v>
      </c>
      <c r="Q29" s="207">
        <v>19.010000228881836</v>
      </c>
      <c r="R29" s="207">
        <v>18.600000381469727</v>
      </c>
      <c r="S29" s="207">
        <v>18.06999969482422</v>
      </c>
      <c r="T29" s="207">
        <v>17.989999771118164</v>
      </c>
      <c r="U29" s="207">
        <v>18.290000915527344</v>
      </c>
      <c r="V29" s="207">
        <v>17.079999923706055</v>
      </c>
      <c r="W29" s="207">
        <v>16.760000228881836</v>
      </c>
      <c r="X29" s="207">
        <v>17.520000457763672</v>
      </c>
      <c r="Y29" s="207">
        <v>18.1299991607666</v>
      </c>
      <c r="Z29" s="214">
        <f t="shared" si="0"/>
        <v>17.800000111262005</v>
      </c>
      <c r="AA29" s="151">
        <v>19.93000030517578</v>
      </c>
      <c r="AB29" s="152" t="s">
        <v>95</v>
      </c>
      <c r="AC29" s="2">
        <v>27</v>
      </c>
      <c r="AD29" s="151">
        <v>14.25</v>
      </c>
      <c r="AE29" s="253" t="s">
        <v>403</v>
      </c>
      <c r="AF29" s="1"/>
    </row>
    <row r="30" spans="1:32" ht="11.25" customHeight="1">
      <c r="A30" s="215">
        <v>28</v>
      </c>
      <c r="B30" s="207">
        <v>17.450000762939453</v>
      </c>
      <c r="C30" s="207">
        <v>17.809999465942383</v>
      </c>
      <c r="D30" s="207">
        <v>18.110000610351562</v>
      </c>
      <c r="E30" s="207">
        <v>17.149999618530273</v>
      </c>
      <c r="F30" s="207">
        <v>17.350000381469727</v>
      </c>
      <c r="G30" s="207">
        <v>17.510000228881836</v>
      </c>
      <c r="H30" s="207">
        <v>17.850000381469727</v>
      </c>
      <c r="I30" s="207">
        <v>18.389999389648438</v>
      </c>
      <c r="J30" s="207">
        <v>18.670000076293945</v>
      </c>
      <c r="K30" s="207">
        <v>19.670000076293945</v>
      </c>
      <c r="L30" s="207">
        <v>19.899999618530273</v>
      </c>
      <c r="M30" s="207">
        <v>20.729999542236328</v>
      </c>
      <c r="N30" s="207">
        <v>20.90999984741211</v>
      </c>
      <c r="O30" s="207">
        <v>21.040000915527344</v>
      </c>
      <c r="P30" s="207">
        <v>21.309999465942383</v>
      </c>
      <c r="Q30" s="207">
        <v>21.489999771118164</v>
      </c>
      <c r="R30" s="207">
        <v>21.010000228881836</v>
      </c>
      <c r="S30" s="207">
        <v>20.209999084472656</v>
      </c>
      <c r="T30" s="207">
        <v>19.799999237060547</v>
      </c>
      <c r="U30" s="207">
        <v>19.719999313354492</v>
      </c>
      <c r="V30" s="207">
        <v>19.420000076293945</v>
      </c>
      <c r="W30" s="207">
        <v>19.200000762939453</v>
      </c>
      <c r="X30" s="207">
        <v>18.350000381469727</v>
      </c>
      <c r="Y30" s="207">
        <v>18.18000030517578</v>
      </c>
      <c r="Z30" s="214">
        <f t="shared" si="0"/>
        <v>19.21791664759318</v>
      </c>
      <c r="AA30" s="151">
        <v>21.739999771118164</v>
      </c>
      <c r="AB30" s="152" t="s">
        <v>409</v>
      </c>
      <c r="AC30" s="2">
        <v>28</v>
      </c>
      <c r="AD30" s="151">
        <v>17.059999465942383</v>
      </c>
      <c r="AE30" s="253" t="s">
        <v>410</v>
      </c>
      <c r="AF30" s="1"/>
    </row>
    <row r="31" spans="1:32" ht="11.25" customHeight="1">
      <c r="A31" s="215">
        <v>29</v>
      </c>
      <c r="B31" s="207">
        <v>18</v>
      </c>
      <c r="C31" s="207">
        <v>17.829999923706055</v>
      </c>
      <c r="D31" s="207">
        <v>17.809999465942383</v>
      </c>
      <c r="E31" s="207">
        <v>17.90999984741211</v>
      </c>
      <c r="F31" s="207">
        <v>17.850000381469727</v>
      </c>
      <c r="G31" s="207">
        <v>17.860000610351562</v>
      </c>
      <c r="H31" s="207">
        <v>18.84000015258789</v>
      </c>
      <c r="I31" s="207">
        <v>20.56999969482422</v>
      </c>
      <c r="J31" s="207">
        <v>22.600000381469727</v>
      </c>
      <c r="K31" s="207">
        <v>23.440000534057617</v>
      </c>
      <c r="L31" s="207">
        <v>23.420000076293945</v>
      </c>
      <c r="M31" s="207">
        <v>24.06999969482422</v>
      </c>
      <c r="N31" s="207">
        <v>23.75</v>
      </c>
      <c r="O31" s="207">
        <v>23.600000381469727</v>
      </c>
      <c r="P31" s="207">
        <v>23.610000610351562</v>
      </c>
      <c r="Q31" s="207">
        <v>24.25</v>
      </c>
      <c r="R31" s="207">
        <v>23.399999618530273</v>
      </c>
      <c r="S31" s="207">
        <v>22.93000030517578</v>
      </c>
      <c r="T31" s="207">
        <v>22.200000762939453</v>
      </c>
      <c r="U31" s="207">
        <v>21.520000457763672</v>
      </c>
      <c r="V31" s="207">
        <v>21.25</v>
      </c>
      <c r="W31" s="207">
        <v>21.489999771118164</v>
      </c>
      <c r="X31" s="207">
        <v>21.540000915527344</v>
      </c>
      <c r="Y31" s="207">
        <v>21.190000534057617</v>
      </c>
      <c r="Z31" s="214">
        <f t="shared" si="0"/>
        <v>21.288750171661377</v>
      </c>
      <c r="AA31" s="151">
        <v>25.18000030517578</v>
      </c>
      <c r="AB31" s="152" t="s">
        <v>102</v>
      </c>
      <c r="AC31" s="2">
        <v>29</v>
      </c>
      <c r="AD31" s="151">
        <v>17.670000076293945</v>
      </c>
      <c r="AE31" s="253" t="s">
        <v>411</v>
      </c>
      <c r="AF31" s="1"/>
    </row>
    <row r="32" spans="1:32" ht="11.25" customHeight="1">
      <c r="A32" s="215">
        <v>30</v>
      </c>
      <c r="B32" s="207">
        <v>20.940000534057617</v>
      </c>
      <c r="C32" s="207">
        <v>20.799999237060547</v>
      </c>
      <c r="D32" s="207">
        <v>20.549999237060547</v>
      </c>
      <c r="E32" s="207">
        <v>20.6299991607666</v>
      </c>
      <c r="F32" s="207">
        <v>20.540000915527344</v>
      </c>
      <c r="G32" s="207">
        <v>20.540000915527344</v>
      </c>
      <c r="H32" s="207">
        <v>20.65999984741211</v>
      </c>
      <c r="I32" s="207">
        <v>21.149999618530273</v>
      </c>
      <c r="J32" s="207">
        <v>20.260000228881836</v>
      </c>
      <c r="K32" s="207">
        <v>20.719999313354492</v>
      </c>
      <c r="L32" s="207">
        <v>20.700000762939453</v>
      </c>
      <c r="M32" s="207">
        <v>20.850000381469727</v>
      </c>
      <c r="N32" s="207">
        <v>20.649999618530273</v>
      </c>
      <c r="O32" s="207">
        <v>19.729999542236328</v>
      </c>
      <c r="P32" s="207">
        <v>19.530000686645508</v>
      </c>
      <c r="Q32" s="207">
        <v>19.31999969482422</v>
      </c>
      <c r="R32" s="207">
        <v>18.610000610351562</v>
      </c>
      <c r="S32" s="207">
        <v>18.649999618530273</v>
      </c>
      <c r="T32" s="207">
        <v>18.489999771118164</v>
      </c>
      <c r="U32" s="207">
        <v>18.979999542236328</v>
      </c>
      <c r="V32" s="207">
        <v>18.979999542236328</v>
      </c>
      <c r="W32" s="207">
        <v>18.84000015258789</v>
      </c>
      <c r="X32" s="207">
        <v>18.59000015258789</v>
      </c>
      <c r="Y32" s="207">
        <v>18.610000610351562</v>
      </c>
      <c r="Z32" s="214">
        <f t="shared" si="0"/>
        <v>19.888333320617676</v>
      </c>
      <c r="AA32" s="151">
        <v>21.360000610351562</v>
      </c>
      <c r="AB32" s="152" t="s">
        <v>412</v>
      </c>
      <c r="AC32" s="2">
        <v>30</v>
      </c>
      <c r="AD32" s="151">
        <v>18.3700008392334</v>
      </c>
      <c r="AE32" s="253" t="s">
        <v>413</v>
      </c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152"/>
      <c r="AC33" s="2"/>
      <c r="AD33" s="151"/>
      <c r="AE33" s="253"/>
      <c r="AF33" s="1"/>
    </row>
    <row r="34" spans="1:32" ht="15" customHeight="1">
      <c r="A34" s="216" t="s">
        <v>67</v>
      </c>
      <c r="B34" s="217">
        <f aca="true" t="shared" si="1" ref="B34:Q34">AVERAGE(B3:B33)</f>
        <v>19.51699997584025</v>
      </c>
      <c r="C34" s="217">
        <f t="shared" si="1"/>
        <v>19.404333305358886</v>
      </c>
      <c r="D34" s="217">
        <f t="shared" si="1"/>
        <v>19.221000003814698</v>
      </c>
      <c r="E34" s="217">
        <f t="shared" si="1"/>
        <v>18.92366666793823</v>
      </c>
      <c r="F34" s="217">
        <f t="shared" si="1"/>
        <v>18.786666679382325</v>
      </c>
      <c r="G34" s="217">
        <f t="shared" si="1"/>
        <v>18.904666678110758</v>
      </c>
      <c r="H34" s="217">
        <f t="shared" si="1"/>
        <v>19.7006667137146</v>
      </c>
      <c r="I34" s="217">
        <f t="shared" si="1"/>
        <v>20.91566661198934</v>
      </c>
      <c r="J34" s="217">
        <f t="shared" si="1"/>
        <v>21.91433334350586</v>
      </c>
      <c r="K34" s="217">
        <f t="shared" si="1"/>
        <v>22.839333470662435</v>
      </c>
      <c r="L34" s="217">
        <f t="shared" si="1"/>
        <v>23.140333239237467</v>
      </c>
      <c r="M34" s="217">
        <f t="shared" si="1"/>
        <v>23.10266660054525</v>
      </c>
      <c r="N34" s="217">
        <f t="shared" si="1"/>
        <v>22.82666670481364</v>
      </c>
      <c r="O34" s="217">
        <f t="shared" si="1"/>
        <v>22.635333442687987</v>
      </c>
      <c r="P34" s="217">
        <f t="shared" si="1"/>
        <v>22.318000094095865</v>
      </c>
      <c r="Q34" s="217">
        <f t="shared" si="1"/>
        <v>22.017666562398276</v>
      </c>
      <c r="R34" s="217">
        <f>AVERAGE(R3:R33)</f>
        <v>21.53933334350586</v>
      </c>
      <c r="S34" s="217">
        <f aca="true" t="shared" si="2" ref="S34:Y34">AVERAGE(S3:S33)</f>
        <v>21.157000033060708</v>
      </c>
      <c r="T34" s="217">
        <f t="shared" si="2"/>
        <v>20.91366672515869</v>
      </c>
      <c r="U34" s="217">
        <f t="shared" si="2"/>
        <v>20.766999816894533</v>
      </c>
      <c r="V34" s="217">
        <f t="shared" si="2"/>
        <v>20.458666610717774</v>
      </c>
      <c r="W34" s="217">
        <f t="shared" si="2"/>
        <v>20.163666693369546</v>
      </c>
      <c r="X34" s="217">
        <f t="shared" si="2"/>
        <v>19.900333309173583</v>
      </c>
      <c r="Y34" s="217">
        <f t="shared" si="2"/>
        <v>19.65866683324178</v>
      </c>
      <c r="Z34" s="217">
        <f>AVERAGE(B3:Y33)</f>
        <v>20.86359722746743</v>
      </c>
      <c r="AA34" s="218">
        <f>(AVERAGE(最高))</f>
        <v>24.35300006866455</v>
      </c>
      <c r="AB34" s="219"/>
      <c r="AC34" s="220"/>
      <c r="AD34" s="218">
        <f>(AVERAGE(最低))</f>
        <v>17.866333357493083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68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69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70</v>
      </c>
      <c r="B38" s="201"/>
      <c r="C38" s="201"/>
      <c r="D38" s="154">
        <f>COUNTIF(mean,"&gt;=25")</f>
        <v>4</v>
      </c>
      <c r="E38" s="197"/>
      <c r="F38" s="197"/>
      <c r="G38" s="197"/>
      <c r="H38" s="197"/>
      <c r="I38" s="197"/>
    </row>
    <row r="39" spans="1:9" ht="11.25" customHeight="1">
      <c r="A39" s="198" t="s">
        <v>71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72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73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74</v>
      </c>
      <c r="B42" s="201"/>
      <c r="C42" s="201"/>
      <c r="D42" s="154">
        <f>COUNTIF(最高,"&gt;=25")</f>
        <v>12</v>
      </c>
      <c r="E42" s="197"/>
      <c r="F42" s="197"/>
      <c r="G42" s="197"/>
      <c r="H42" s="197"/>
      <c r="I42" s="197"/>
    </row>
    <row r="43" spans="1:9" ht="11.25" customHeight="1">
      <c r="A43" s="202" t="s">
        <v>75</v>
      </c>
      <c r="B43" s="203"/>
      <c r="C43" s="203"/>
      <c r="D43" s="155">
        <f>COUNTIF(最高,"&gt;=30")</f>
        <v>4</v>
      </c>
      <c r="E43" s="197"/>
      <c r="F43" s="197"/>
      <c r="G43" s="197"/>
      <c r="H43" s="197"/>
      <c r="I43" s="197"/>
    </row>
    <row r="44" spans="1:9" ht="11.25" customHeight="1">
      <c r="A44" s="197" t="s">
        <v>76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77</v>
      </c>
      <c r="B45" s="204"/>
      <c r="C45" s="204" t="s">
        <v>4</v>
      </c>
      <c r="D45" s="206" t="s">
        <v>7</v>
      </c>
      <c r="E45" s="197"/>
      <c r="F45" s="205" t="s">
        <v>78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32.13999938964844</v>
      </c>
      <c r="C46" s="3">
        <v>4</v>
      </c>
      <c r="D46" s="159" t="s">
        <v>385</v>
      </c>
      <c r="E46" s="197"/>
      <c r="F46" s="156"/>
      <c r="G46" s="157">
        <f>MIN(最低)</f>
        <v>12.010000228881836</v>
      </c>
      <c r="H46" s="3">
        <v>25</v>
      </c>
      <c r="I46" s="255" t="s">
        <v>189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255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Amagai</cp:lastModifiedBy>
  <cp:lastPrinted>2003-02-01T02:20:44Z</cp:lastPrinted>
  <dcterms:created xsi:type="dcterms:W3CDTF">1998-01-05T04:07:11Z</dcterms:created>
  <dcterms:modified xsi:type="dcterms:W3CDTF">2010-03-25T04:45:28Z</dcterms:modified>
  <cp:category/>
  <cp:version/>
  <cp:contentType/>
  <cp:contentStatus/>
</cp:coreProperties>
</file>