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6830" windowHeight="1015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<sst xmlns="http://schemas.openxmlformats.org/spreadsheetml/2006/main" count="1275" uniqueCount="539">
  <si>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</si>
  <si>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</si>
  <si>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</si>
  <si>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</si>
  <si>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</si>
  <si>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</si>
  <si>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</si>
  <si>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</si>
  <si>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</si>
  <si>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</si>
  <si>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</si>
  <si>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</si>
  <si>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</si>
  <si>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</si>
  <si>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</si>
  <si>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</si>
  <si>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</si>
  <si>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</si>
  <si>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</si>
  <si>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</si>
  <si>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</si>
  <si>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</si>
  <si>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</si>
  <si>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</si>
  <si>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</si>
  <si>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</si>
  <si>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</si>
  <si>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</si>
  <si>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</si>
  <si>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</si>
  <si>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</si>
  <si>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</si>
  <si>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</si>
  <si>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</si>
  <si>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</si>
  <si>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</si>
  <si>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</si>
  <si>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</si>
  <si>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</si>
  <si>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</si>
  <si>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</si>
  <si>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</si>
  <si>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</si>
  <si>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</si>
  <si>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</si>
  <si>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</si>
  <si>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</si>
  <si>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</si>
  <si>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</si>
  <si>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</si>
  <si>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</si>
  <si>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</si>
  <si>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</si>
  <si>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</si>
  <si>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12:04</t>
  </si>
  <si>
    <t>12:11</t>
  </si>
  <si>
    <t>11:44</t>
  </si>
  <si>
    <t>11:26</t>
  </si>
  <si>
    <t>11:29</t>
  </si>
  <si>
    <t>11:42</t>
  </si>
  <si>
    <t>11:57</t>
  </si>
  <si>
    <t>11:23</t>
  </si>
  <si>
    <t>23:49</t>
  </si>
  <si>
    <t>11:09</t>
  </si>
  <si>
    <t>11:25</t>
  </si>
  <si>
    <t>11:38</t>
  </si>
  <si>
    <t>11:18</t>
  </si>
  <si>
    <t>11:58</t>
  </si>
  <si>
    <t>12:17</t>
  </si>
  <si>
    <t>13:39</t>
  </si>
  <si>
    <t>11:34</t>
  </si>
  <si>
    <t>14:18</t>
  </si>
  <si>
    <t>12:49</t>
  </si>
  <si>
    <t>21:20</t>
  </si>
  <si>
    <t>13:27</t>
  </si>
  <si>
    <t>0:00</t>
  </si>
  <si>
    <t>12:54</t>
  </si>
  <si>
    <t>12:23</t>
  </si>
  <si>
    <t>11:20</t>
  </si>
  <si>
    <t>12:05</t>
  </si>
  <si>
    <t>22:04</t>
  </si>
  <si>
    <t>9:33</t>
  </si>
  <si>
    <t>0:06</t>
  </si>
  <si>
    <t>2:50</t>
  </si>
  <si>
    <t>23:53</t>
  </si>
  <si>
    <t>4:49</t>
  </si>
  <si>
    <t>6:20</t>
  </si>
  <si>
    <t>6:37</t>
  </si>
  <si>
    <t>22:39</t>
  </si>
  <si>
    <t>6:01</t>
  </si>
  <si>
    <t>2:32</t>
  </si>
  <si>
    <t>19:04</t>
  </si>
  <si>
    <t>7:05</t>
  </si>
  <si>
    <t>1:31</t>
  </si>
  <si>
    <t>6:30</t>
  </si>
  <si>
    <t>4:10</t>
  </si>
  <si>
    <t>23:46</t>
  </si>
  <si>
    <t>5:56</t>
  </si>
  <si>
    <t>5:33</t>
  </si>
  <si>
    <t>1:54</t>
  </si>
  <si>
    <t>23:59</t>
  </si>
  <si>
    <t>5:00</t>
  </si>
  <si>
    <t>1:09</t>
  </si>
  <si>
    <t>1:55</t>
  </si>
  <si>
    <t>0:04</t>
  </si>
  <si>
    <t>23:51</t>
  </si>
  <si>
    <t>6:39</t>
  </si>
  <si>
    <t>0:07</t>
  </si>
  <si>
    <t>15:51</t>
  </si>
  <si>
    <t>22:32</t>
  </si>
  <si>
    <t>11:28</t>
  </si>
  <si>
    <t>11:37</t>
  </si>
  <si>
    <t>12:10</t>
  </si>
  <si>
    <t>13:37</t>
  </si>
  <si>
    <t>14:59</t>
  </si>
  <si>
    <t>12:15</t>
  </si>
  <si>
    <t>12:33</t>
  </si>
  <si>
    <t>10:42</t>
  </si>
  <si>
    <t>11:39</t>
  </si>
  <si>
    <t>11:00</t>
  </si>
  <si>
    <t>12:41</t>
  </si>
  <si>
    <t>11:48</t>
  </si>
  <si>
    <t>10:30</t>
  </si>
  <si>
    <t>9:49</t>
  </si>
  <si>
    <t>13:04</t>
  </si>
  <si>
    <t>12:37</t>
  </si>
  <si>
    <t>11:50</t>
  </si>
  <si>
    <t>15:12</t>
  </si>
  <si>
    <t>13:42</t>
  </si>
  <si>
    <t>5:59</t>
  </si>
  <si>
    <t>14:27</t>
  </si>
  <si>
    <t>3:53</t>
  </si>
  <si>
    <t>0:53</t>
  </si>
  <si>
    <t>23:56</t>
  </si>
  <si>
    <t>5:55</t>
  </si>
  <si>
    <t>6:12</t>
  </si>
  <si>
    <t>6:43</t>
  </si>
  <si>
    <t>5:29</t>
  </si>
  <si>
    <t>22:18</t>
  </si>
  <si>
    <t>22:41</t>
  </si>
  <si>
    <t>3:30</t>
  </si>
  <si>
    <t>23:15</t>
  </si>
  <si>
    <t>5:53</t>
  </si>
  <si>
    <t>5:42</t>
  </si>
  <si>
    <t>2:58</t>
  </si>
  <si>
    <t>23:20</t>
  </si>
  <si>
    <t>23:55</t>
  </si>
  <si>
    <t>2:43</t>
  </si>
  <si>
    <t>6:02</t>
  </si>
  <si>
    <t>7:11</t>
  </si>
  <si>
    <t>5:44</t>
  </si>
  <si>
    <t>1:33</t>
  </si>
  <si>
    <t>23:54</t>
  </si>
  <si>
    <t>2:47</t>
  </si>
  <si>
    <t>19:01</t>
  </si>
  <si>
    <t>16:31</t>
  </si>
  <si>
    <t>6:44</t>
  </si>
  <si>
    <t>12:31</t>
  </si>
  <si>
    <t>12:02</t>
  </si>
  <si>
    <t>14:52</t>
  </si>
  <si>
    <t>10:52</t>
  </si>
  <si>
    <t>18:58</t>
  </si>
  <si>
    <t>14:03</t>
  </si>
  <si>
    <t>10:19</t>
  </si>
  <si>
    <t>12:30</t>
  </si>
  <si>
    <t>14:20</t>
  </si>
  <si>
    <t>14:36</t>
  </si>
  <si>
    <t>9:42</t>
  </si>
  <si>
    <t>13:16</t>
  </si>
  <si>
    <t>10:53</t>
  </si>
  <si>
    <t>13:53</t>
  </si>
  <si>
    <t>14:47</t>
  </si>
  <si>
    <t>14:29</t>
  </si>
  <si>
    <t>14:05</t>
  </si>
  <si>
    <t>11:41</t>
  </si>
  <si>
    <t>20:05</t>
  </si>
  <si>
    <t>15:53</t>
  </si>
  <si>
    <t>2:44</t>
  </si>
  <si>
    <t>12:36</t>
  </si>
  <si>
    <t>9:30</t>
  </si>
  <si>
    <t>11:33</t>
  </si>
  <si>
    <t>13:51</t>
  </si>
  <si>
    <t>13:25</t>
  </si>
  <si>
    <t>13:17</t>
  </si>
  <si>
    <t>0:29</t>
  </si>
  <si>
    <t>1:01</t>
  </si>
  <si>
    <t>19:45</t>
  </si>
  <si>
    <t>2:35</t>
  </si>
  <si>
    <t>3:09</t>
  </si>
  <si>
    <t>23:14</t>
  </si>
  <si>
    <t>5:32</t>
  </si>
  <si>
    <t>2:59</t>
  </si>
  <si>
    <t>0:44</t>
  </si>
  <si>
    <t>23:29</t>
  </si>
  <si>
    <t>5:31</t>
  </si>
  <si>
    <t>4:37</t>
  </si>
  <si>
    <t>22:48</t>
  </si>
  <si>
    <t>5:15</t>
  </si>
  <si>
    <t>0:23</t>
  </si>
  <si>
    <t>22:47</t>
  </si>
  <si>
    <t>6:33</t>
  </si>
  <si>
    <t>21:28</t>
  </si>
  <si>
    <t>23:57</t>
  </si>
  <si>
    <t>1:58</t>
  </si>
  <si>
    <t>5:49</t>
  </si>
  <si>
    <t>5:10</t>
  </si>
  <si>
    <t>23:09</t>
  </si>
  <si>
    <t>0:51</t>
  </si>
  <si>
    <t>13:01</t>
  </si>
  <si>
    <t>14:25</t>
  </si>
  <si>
    <t>9:21</t>
  </si>
  <si>
    <t>13:45</t>
  </si>
  <si>
    <t>10:48</t>
  </si>
  <si>
    <t>11:12</t>
  </si>
  <si>
    <t>10:58</t>
  </si>
  <si>
    <t>10:25</t>
  </si>
  <si>
    <t>13:28</t>
  </si>
  <si>
    <t>9:44</t>
  </si>
  <si>
    <t>11:17</t>
  </si>
  <si>
    <t>11:53</t>
  </si>
  <si>
    <t>10:28</t>
  </si>
  <si>
    <t>3:31</t>
  </si>
  <si>
    <t>14:11</t>
  </si>
  <si>
    <t>13:23</t>
  </si>
  <si>
    <t>10:41</t>
  </si>
  <si>
    <t>11:03</t>
  </si>
  <si>
    <t>13:38</t>
  </si>
  <si>
    <t>8:33</t>
  </si>
  <si>
    <t>21:49</t>
  </si>
  <si>
    <t>14:13</t>
  </si>
  <si>
    <t>13:06</t>
  </si>
  <si>
    <t>10:03</t>
  </si>
  <si>
    <t>9:20</t>
  </si>
  <si>
    <t>13:19</t>
  </si>
  <si>
    <t>23:43</t>
  </si>
  <si>
    <t>21:44</t>
  </si>
  <si>
    <t>4:58</t>
  </si>
  <si>
    <t>3:35</t>
  </si>
  <si>
    <t>23:50</t>
  </si>
  <si>
    <t>3:40</t>
  </si>
  <si>
    <t>5:34</t>
  </si>
  <si>
    <t>2:27</t>
  </si>
  <si>
    <t>1:45</t>
  </si>
  <si>
    <t>2:03</t>
  </si>
  <si>
    <t>23:11</t>
  </si>
  <si>
    <t>21:58</t>
  </si>
  <si>
    <t>20:38</t>
  </si>
  <si>
    <t>3:47</t>
  </si>
  <si>
    <t>5:48</t>
  </si>
  <si>
    <t>4:03</t>
  </si>
  <si>
    <t>2:31</t>
  </si>
  <si>
    <t>23:58</t>
  </si>
  <si>
    <t>4:40</t>
  </si>
  <si>
    <t>3:45</t>
  </si>
  <si>
    <t>4:53</t>
  </si>
  <si>
    <t>4:47</t>
  </si>
  <si>
    <t>4:14</t>
  </si>
  <si>
    <t>11:55</t>
  </si>
  <si>
    <t>13:32</t>
  </si>
  <si>
    <t>11:24</t>
  </si>
  <si>
    <t>11:02</t>
  </si>
  <si>
    <t>13:41</t>
  </si>
  <si>
    <t>11:06</t>
  </si>
  <si>
    <t>13:33</t>
  </si>
  <si>
    <t>12:27</t>
  </si>
  <si>
    <t>10:16</t>
  </si>
  <si>
    <t>9:50</t>
  </si>
  <si>
    <t>13:15</t>
  </si>
  <si>
    <t>8:41</t>
  </si>
  <si>
    <t>10:40</t>
  </si>
  <si>
    <t>12:20</t>
  </si>
  <si>
    <t>12:57</t>
  </si>
  <si>
    <t>12:28</t>
  </si>
  <si>
    <t>11:10</t>
  </si>
  <si>
    <t>10:07</t>
  </si>
  <si>
    <t>11:22</t>
  </si>
  <si>
    <t>10:29</t>
  </si>
  <si>
    <t>15:11</t>
  </si>
  <si>
    <t>10:22</t>
  </si>
  <si>
    <t>14:09</t>
  </si>
  <si>
    <t>4:41</t>
  </si>
  <si>
    <t>4:56</t>
  </si>
  <si>
    <t>2:29</t>
  </si>
  <si>
    <t>2:34</t>
  </si>
  <si>
    <t>5:16</t>
  </si>
  <si>
    <t>23:36</t>
  </si>
  <si>
    <t>4:32</t>
  </si>
  <si>
    <t>4:42</t>
  </si>
  <si>
    <t>1:34</t>
  </si>
  <si>
    <t>4:15</t>
  </si>
  <si>
    <t>21:45</t>
  </si>
  <si>
    <t>22:54</t>
  </si>
  <si>
    <t>4:11</t>
  </si>
  <si>
    <t>3:48</t>
  </si>
  <si>
    <t>1:29</t>
  </si>
  <si>
    <t>0:02</t>
  </si>
  <si>
    <t>7:56</t>
  </si>
  <si>
    <t>8:23</t>
  </si>
  <si>
    <t>14:14</t>
  </si>
  <si>
    <t>14:26</t>
  </si>
  <si>
    <t>12:59</t>
  </si>
  <si>
    <t>10:31</t>
  </si>
  <si>
    <t>23:33</t>
  </si>
  <si>
    <t>9:32</t>
  </si>
  <si>
    <t>14:30</t>
  </si>
  <si>
    <t>16:03</t>
  </si>
  <si>
    <t>13:13</t>
  </si>
  <si>
    <t>9:29</t>
  </si>
  <si>
    <t>14:19</t>
  </si>
  <si>
    <t>15:17</t>
  </si>
  <si>
    <t>7:51</t>
  </si>
  <si>
    <t>12:00</t>
  </si>
  <si>
    <t>13:09</t>
  </si>
  <si>
    <t>9:08</t>
  </si>
  <si>
    <t>12:45</t>
  </si>
  <si>
    <t>10:39</t>
  </si>
  <si>
    <t>11:56</t>
  </si>
  <si>
    <t>9:47</t>
  </si>
  <si>
    <t>10:51</t>
  </si>
  <si>
    <t>17:17</t>
  </si>
  <si>
    <t>2:01</t>
  </si>
  <si>
    <t>0:30</t>
  </si>
  <si>
    <t>23:28</t>
  </si>
  <si>
    <t>0:45</t>
  </si>
  <si>
    <t>6:54</t>
  </si>
  <si>
    <t>4:57</t>
  </si>
  <si>
    <t>3:42</t>
  </si>
  <si>
    <t>0:26</t>
  </si>
  <si>
    <t>23:47</t>
  </si>
  <si>
    <t>1:23</t>
  </si>
  <si>
    <t>22:20</t>
  </si>
  <si>
    <t>21:17</t>
  </si>
  <si>
    <t>5:24</t>
  </si>
  <si>
    <t>2:15</t>
  </si>
  <si>
    <t>17:02</t>
  </si>
  <si>
    <t>20:01</t>
  </si>
  <si>
    <t>0:18</t>
  </si>
  <si>
    <t>23:25</t>
  </si>
  <si>
    <t>23:23</t>
  </si>
  <si>
    <t>8:18</t>
  </si>
  <si>
    <t>10:26</t>
  </si>
  <si>
    <t>10:33</t>
  </si>
  <si>
    <t>8:58</t>
  </si>
  <si>
    <t>13:11</t>
  </si>
  <si>
    <t>15:50</t>
  </si>
  <si>
    <t>11:59</t>
  </si>
  <si>
    <t>14:00</t>
  </si>
  <si>
    <t>16:16</t>
  </si>
  <si>
    <t>12:50</t>
  </si>
  <si>
    <t>14:23</t>
  </si>
  <si>
    <t>10:23</t>
  </si>
  <si>
    <t>10:11</t>
  </si>
  <si>
    <t>13:20</t>
  </si>
  <si>
    <t>12:44</t>
  </si>
  <si>
    <t>14:01</t>
  </si>
  <si>
    <t>13:18</t>
  </si>
  <si>
    <t>11:36</t>
  </si>
  <si>
    <t>10:13</t>
  </si>
  <si>
    <t>13:14</t>
  </si>
  <si>
    <t>11:49</t>
  </si>
  <si>
    <t>13:54</t>
  </si>
  <si>
    <t>20:11</t>
  </si>
  <si>
    <t>16:01</t>
  </si>
  <si>
    <t>5:04</t>
  </si>
  <si>
    <t>21:08</t>
  </si>
  <si>
    <t>4:43</t>
  </si>
  <si>
    <t>1:44</t>
  </si>
  <si>
    <t>4:19</t>
  </si>
  <si>
    <t>20:55</t>
  </si>
  <si>
    <t>20:06</t>
  </si>
  <si>
    <t>4:16</t>
  </si>
  <si>
    <t>21:07</t>
  </si>
  <si>
    <t>3:16</t>
  </si>
  <si>
    <t>4:13</t>
  </si>
  <si>
    <t>1:51</t>
  </si>
  <si>
    <t>2:49</t>
  </si>
  <si>
    <t>4:21</t>
  </si>
  <si>
    <t>18:20</t>
  </si>
  <si>
    <t>1:02</t>
  </si>
  <si>
    <t>23:35</t>
  </si>
  <si>
    <t>19:23</t>
  </si>
  <si>
    <t>10:05</t>
  </si>
  <si>
    <t>15:05</t>
  </si>
  <si>
    <t>9:01</t>
  </si>
  <si>
    <t>11:45</t>
  </si>
  <si>
    <t>9:13</t>
  </si>
  <si>
    <t>14:31</t>
  </si>
  <si>
    <t>21:14</t>
  </si>
  <si>
    <t>7:43</t>
  </si>
  <si>
    <t>14:45</t>
  </si>
  <si>
    <t>9:54</t>
  </si>
  <si>
    <t>10:14</t>
  </si>
  <si>
    <t>12:21</t>
  </si>
  <si>
    <t>13:57</t>
  </si>
  <si>
    <t>11:31</t>
  </si>
  <si>
    <t>11:13</t>
  </si>
  <si>
    <t>13:56</t>
  </si>
  <si>
    <t>13:30</t>
  </si>
  <si>
    <t>0:19</t>
  </si>
  <si>
    <t>20:57</t>
  </si>
  <si>
    <t>3:25</t>
  </si>
  <si>
    <t>3:55</t>
  </si>
  <si>
    <t>0:52</t>
  </si>
  <si>
    <t>23:04</t>
  </si>
  <si>
    <t>0:21</t>
  </si>
  <si>
    <t>23:18</t>
  </si>
  <si>
    <t>9:57</t>
  </si>
  <si>
    <t>21:50</t>
  </si>
  <si>
    <t>4:44</t>
  </si>
  <si>
    <t>1:22</t>
  </si>
  <si>
    <t>20:29</t>
  </si>
  <si>
    <t>5:19</t>
  </si>
  <si>
    <t>3:07</t>
  </si>
  <si>
    <t>0:39</t>
  </si>
  <si>
    <t>23:42</t>
  </si>
  <si>
    <t>0:03</t>
  </si>
  <si>
    <t>20:34</t>
  </si>
  <si>
    <t>23:38</t>
  </si>
  <si>
    <t>9:03</t>
  </si>
  <si>
    <t>13:10</t>
  </si>
  <si>
    <t>12:38</t>
  </si>
  <si>
    <t>12:06</t>
  </si>
  <si>
    <t>10:50</t>
  </si>
  <si>
    <t>9:17</t>
  </si>
  <si>
    <t>11:07</t>
  </si>
  <si>
    <t>8:32</t>
  </si>
  <si>
    <t>11:08</t>
  </si>
  <si>
    <t>9:56</t>
  </si>
  <si>
    <t>12:18</t>
  </si>
  <si>
    <t>10:56</t>
  </si>
  <si>
    <t>11:30</t>
  </si>
  <si>
    <t>0:24</t>
  </si>
  <si>
    <t>23:45</t>
  </si>
  <si>
    <t>3:06</t>
  </si>
  <si>
    <t>21:52</t>
  </si>
  <si>
    <t>5:36</t>
  </si>
  <si>
    <t>5:30</t>
  </si>
  <si>
    <t>1:03</t>
  </si>
  <si>
    <t>22:49</t>
  </si>
  <si>
    <t>3:19</t>
  </si>
  <si>
    <t>22:58</t>
  </si>
  <si>
    <t>5:23</t>
  </si>
  <si>
    <t>5:12</t>
  </si>
  <si>
    <t>5:38</t>
  </si>
  <si>
    <t>1:35</t>
  </si>
  <si>
    <t>3:21</t>
  </si>
  <si>
    <t>4:00</t>
  </si>
  <si>
    <t>0:56</t>
  </si>
  <si>
    <t>22:34</t>
  </si>
  <si>
    <t>0:01</t>
  </si>
  <si>
    <t>19:56</t>
  </si>
  <si>
    <t>20:58</t>
  </si>
  <si>
    <t>10:45</t>
  </si>
  <si>
    <t>14:49</t>
  </si>
  <si>
    <t>10:09</t>
  </si>
  <si>
    <t>12:47</t>
  </si>
  <si>
    <t>10:44</t>
  </si>
  <si>
    <t>9:45</t>
  </si>
  <si>
    <t>9:39</t>
  </si>
  <si>
    <t>13:07</t>
  </si>
  <si>
    <t>11:05</t>
  </si>
  <si>
    <t>9:43</t>
  </si>
  <si>
    <t>10:08</t>
  </si>
  <si>
    <t>9:40</t>
  </si>
  <si>
    <t>10:35</t>
  </si>
  <si>
    <t>1:08</t>
  </si>
  <si>
    <t>23:21</t>
  </si>
  <si>
    <t>5:45</t>
  </si>
  <si>
    <t>22:45</t>
  </si>
  <si>
    <t>5:22</t>
  </si>
  <si>
    <t>22:56</t>
  </si>
  <si>
    <t>0:33</t>
  </si>
  <si>
    <t>22:42</t>
  </si>
  <si>
    <t>21:05</t>
  </si>
  <si>
    <t>3:10</t>
  </si>
  <si>
    <t>22:40</t>
  </si>
  <si>
    <t>4:20</t>
  </si>
  <si>
    <t>23:19</t>
  </si>
  <si>
    <t>22:21</t>
  </si>
  <si>
    <t>6:51</t>
  </si>
  <si>
    <t>2:10</t>
  </si>
  <si>
    <t>6:14</t>
  </si>
  <si>
    <t>4:59</t>
  </si>
  <si>
    <t>7:39</t>
  </si>
  <si>
    <t>12:16</t>
  </si>
  <si>
    <t>12:52</t>
  </si>
  <si>
    <t>14:07</t>
  </si>
  <si>
    <t>11:14</t>
  </si>
  <si>
    <t>0:05</t>
  </si>
  <si>
    <t>12:19</t>
  </si>
  <si>
    <t>12:43</t>
  </si>
  <si>
    <t>8:42</t>
  </si>
  <si>
    <t>12:07</t>
  </si>
  <si>
    <t>21:01</t>
  </si>
  <si>
    <t>3:41</t>
  </si>
  <si>
    <t>4:22</t>
  </si>
  <si>
    <t>4:08</t>
  </si>
  <si>
    <t>20:09</t>
  </si>
  <si>
    <t>22:03</t>
  </si>
  <si>
    <t>0:57</t>
  </si>
  <si>
    <t>23:40</t>
  </si>
  <si>
    <t>0:16</t>
  </si>
  <si>
    <t>3:26</t>
  </si>
  <si>
    <t>23:22</t>
  </si>
  <si>
    <t>21:16</t>
  </si>
  <si>
    <t>23:12</t>
  </si>
  <si>
    <t>6:55</t>
  </si>
  <si>
    <t>23:52</t>
  </si>
  <si>
    <t>10:55</t>
  </si>
  <si>
    <t>15:29</t>
  </si>
  <si>
    <t>10:57</t>
  </si>
  <si>
    <t>17:58</t>
  </si>
  <si>
    <t>11:35</t>
  </si>
  <si>
    <t>18:49</t>
  </si>
  <si>
    <t>12:08</t>
  </si>
  <si>
    <t>13:12</t>
  </si>
  <si>
    <t>11:40</t>
  </si>
  <si>
    <t>11:51</t>
  </si>
  <si>
    <t>11:19</t>
  </si>
  <si>
    <t>12:13</t>
  </si>
  <si>
    <t>11:32</t>
  </si>
  <si>
    <t>12:01</t>
  </si>
  <si>
    <t>6:40</t>
  </si>
  <si>
    <t>6:24</t>
  </si>
  <si>
    <t>0:47</t>
  </si>
  <si>
    <t>0:15</t>
  </si>
  <si>
    <t>2:51</t>
  </si>
  <si>
    <t>0:13</t>
  </si>
  <si>
    <t>4:26</t>
  </si>
  <si>
    <t>21:56</t>
  </si>
  <si>
    <t>22:44</t>
  </si>
  <si>
    <t>6:52</t>
  </si>
  <si>
    <t>6:32</t>
  </si>
  <si>
    <t>6:16</t>
  </si>
  <si>
    <t>23:41</t>
  </si>
  <si>
    <t>7:12</t>
  </si>
  <si>
    <t>23:37</t>
  </si>
  <si>
    <t>6:15</t>
  </si>
  <si>
    <t>4:07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</si>
</sst>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#,##0.0;\-#,##0.0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33" borderId="33" xfId="62" applyFont="1" applyFill="1" applyBorder="1" applyAlignment="1">
      <alignment horizontal="distributed"/>
      <protection/>
    </xf>
    <xf numFmtId="176" fontId="15" fillId="33" borderId="33" xfId="62" applyFont="1" applyFill="1" applyBorder="1">
      <alignment/>
      <protection/>
    </xf>
    <xf numFmtId="176" fontId="15" fillId="33" borderId="34" xfId="62" applyFont="1" applyFill="1" applyBorder="1">
      <alignment/>
      <protection/>
    </xf>
    <xf numFmtId="176" fontId="15" fillId="33" borderId="35" xfId="62" applyFont="1" applyFill="1" applyBorder="1">
      <alignment/>
      <protection/>
    </xf>
    <xf numFmtId="176" fontId="7" fillId="34" borderId="11" xfId="62" applyFont="1" applyFill="1" applyBorder="1" applyAlignment="1" applyProtection="1">
      <alignment horizontal="distributed"/>
      <protection/>
    </xf>
    <xf numFmtId="176" fontId="16" fillId="34" borderId="11" xfId="62" applyFont="1" applyFill="1" applyBorder="1" applyProtection="1">
      <alignment/>
      <protection/>
    </xf>
    <xf numFmtId="176" fontId="16" fillId="34" borderId="12" xfId="62" applyFont="1" applyFill="1" applyBorder="1" applyProtection="1">
      <alignment/>
      <protection/>
    </xf>
    <xf numFmtId="176" fontId="16" fillId="34" borderId="13" xfId="62" applyFont="1" applyFill="1" applyBorder="1" applyProtection="1">
      <alignment/>
      <protection/>
    </xf>
    <xf numFmtId="176" fontId="17" fillId="34" borderId="11" xfId="60" applyFont="1" applyFill="1" applyBorder="1" applyProtection="1">
      <alignment/>
      <protection/>
    </xf>
    <xf numFmtId="176" fontId="17" fillId="34" borderId="12" xfId="60" applyFont="1" applyFill="1" applyBorder="1" applyProtection="1">
      <alignment/>
      <protection/>
    </xf>
    <xf numFmtId="176" fontId="17" fillId="34" borderId="13" xfId="60" applyFont="1" applyFill="1" applyBorder="1" applyProtection="1">
      <alignment/>
      <protection/>
    </xf>
    <xf numFmtId="176" fontId="15" fillId="33" borderId="17" xfId="60" applyFont="1" applyFill="1" applyBorder="1">
      <alignment/>
      <protection/>
    </xf>
    <xf numFmtId="176" fontId="15" fillId="33" borderId="18" xfId="60" applyFont="1" applyFill="1" applyBorder="1">
      <alignment/>
      <protection/>
    </xf>
    <xf numFmtId="176" fontId="15" fillId="33" borderId="19" xfId="60" applyFont="1" applyFill="1" applyBorder="1">
      <alignment/>
      <protection/>
    </xf>
    <xf numFmtId="176" fontId="17" fillId="34" borderId="11" xfId="61" applyFont="1" applyFill="1" applyBorder="1" applyProtection="1">
      <alignment/>
      <protection/>
    </xf>
    <xf numFmtId="176" fontId="17" fillId="34" borderId="12" xfId="61" applyFont="1" applyFill="1" applyBorder="1" applyProtection="1">
      <alignment/>
      <protection/>
    </xf>
    <xf numFmtId="176" fontId="17" fillId="34" borderId="13" xfId="61" applyFont="1" applyFill="1" applyBorder="1" applyProtection="1">
      <alignment/>
      <protection/>
    </xf>
    <xf numFmtId="176" fontId="15" fillId="33" borderId="33" xfId="61" applyFont="1" applyFill="1" applyBorder="1">
      <alignment/>
      <protection/>
    </xf>
    <xf numFmtId="176" fontId="15" fillId="33" borderId="34" xfId="61" applyFont="1" applyFill="1" applyBorder="1">
      <alignment/>
      <protection/>
    </xf>
    <xf numFmtId="176" fontId="15" fillId="33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4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4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3" borderId="17" xfId="60" applyFont="1" applyFill="1" applyBorder="1" applyAlignment="1">
      <alignment horizontal="distributed"/>
      <protection/>
    </xf>
    <xf numFmtId="176" fontId="21" fillId="33" borderId="11" xfId="61" applyFont="1" applyFill="1" applyBorder="1" applyProtection="1">
      <alignment/>
      <protection/>
    </xf>
    <xf numFmtId="176" fontId="21" fillId="33" borderId="12" xfId="61" applyFont="1" applyFill="1" applyBorder="1" applyProtection="1">
      <alignment/>
      <protection/>
    </xf>
    <xf numFmtId="176" fontId="21" fillId="33" borderId="13" xfId="61" applyFont="1" applyFill="1" applyBorder="1" applyProtection="1">
      <alignment/>
      <protection/>
    </xf>
    <xf numFmtId="176" fontId="7" fillId="34" borderId="11" xfId="61" applyFont="1" applyFill="1" applyBorder="1" applyAlignment="1" applyProtection="1">
      <alignment horizontal="distributed"/>
      <protection/>
    </xf>
    <xf numFmtId="176" fontId="14" fillId="33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3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1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-2.8459999561309814</v>
      </c>
      <c r="C3" s="211">
        <v>-2.940000057220459</v>
      </c>
      <c r="D3" s="211">
        <v>-2.1110000610351562</v>
      </c>
      <c r="E3" s="211">
        <v>-0.020999999716877937</v>
      </c>
      <c r="F3" s="211">
        <v>-1.6490000486373901</v>
      </c>
      <c r="G3" s="211">
        <v>-2.00600004196167</v>
      </c>
      <c r="H3" s="211">
        <v>-2.499000072479248</v>
      </c>
      <c r="I3" s="211">
        <v>-1.281000018119812</v>
      </c>
      <c r="J3" s="211">
        <v>3.312000036239624</v>
      </c>
      <c r="K3" s="211">
        <v>4.394999980926514</v>
      </c>
      <c r="L3" s="211">
        <v>4.636000156402588</v>
      </c>
      <c r="M3" s="211">
        <v>6.329999923706055</v>
      </c>
      <c r="N3" s="211">
        <v>5.507999897003174</v>
      </c>
      <c r="O3" s="211">
        <v>5.718999862670898</v>
      </c>
      <c r="P3" s="211">
        <v>4.993000030517578</v>
      </c>
      <c r="Q3" s="211">
        <v>4.1519999504089355</v>
      </c>
      <c r="R3" s="211">
        <v>2.490999937057495</v>
      </c>
      <c r="S3" s="211">
        <v>-0.7350000143051147</v>
      </c>
      <c r="T3" s="211">
        <v>-0.8820000290870667</v>
      </c>
      <c r="U3" s="211">
        <v>-1.1239999532699585</v>
      </c>
      <c r="V3" s="211">
        <v>-0.11599999666213989</v>
      </c>
      <c r="W3" s="211">
        <v>-0.2840000092983246</v>
      </c>
      <c r="X3" s="211">
        <v>-0.20999999344348907</v>
      </c>
      <c r="Y3" s="211">
        <v>0</v>
      </c>
      <c r="Z3" s="218">
        <f>AVERAGE(B3:Y3)</f>
        <v>0.9513333134818822</v>
      </c>
      <c r="AA3" s="151">
        <v>6.5929999351501465</v>
      </c>
      <c r="AB3" s="152" t="s">
        <v>54</v>
      </c>
      <c r="AC3" s="2">
        <v>1</v>
      </c>
      <c r="AD3" s="151">
        <v>-3.306999921798706</v>
      </c>
      <c r="AE3" s="257" t="s">
        <v>83</v>
      </c>
      <c r="AF3" s="1"/>
    </row>
    <row r="4" spans="1:32" ht="11.25" customHeight="1">
      <c r="A4" s="219">
        <v>2</v>
      </c>
      <c r="B4" s="211">
        <v>0.49399998784065247</v>
      </c>
      <c r="C4" s="211">
        <v>0.777999997138977</v>
      </c>
      <c r="D4" s="211">
        <v>0.34700000286102295</v>
      </c>
      <c r="E4" s="211">
        <v>-1.8279999494552612</v>
      </c>
      <c r="F4" s="211">
        <v>-2.069000005722046</v>
      </c>
      <c r="G4" s="211">
        <v>-2.0160000324249268</v>
      </c>
      <c r="H4" s="211">
        <v>-0.7559999823570251</v>
      </c>
      <c r="I4" s="211">
        <v>2.007999897003174</v>
      </c>
      <c r="J4" s="211">
        <v>2.6700000762939453</v>
      </c>
      <c r="K4" s="211">
        <v>2.9860000610351562</v>
      </c>
      <c r="L4" s="211">
        <v>4.574999809265137</v>
      </c>
      <c r="M4" s="211">
        <v>6.385000228881836</v>
      </c>
      <c r="N4" s="211">
        <v>6.552000045776367</v>
      </c>
      <c r="O4" s="211">
        <v>5.961999893188477</v>
      </c>
      <c r="P4" s="211">
        <v>4.99399995803833</v>
      </c>
      <c r="Q4" s="211">
        <v>4.510000228881836</v>
      </c>
      <c r="R4" s="211">
        <v>1.8389999866485596</v>
      </c>
      <c r="S4" s="212">
        <v>-0.4729999899864197</v>
      </c>
      <c r="T4" s="211">
        <v>1.5240000486373901</v>
      </c>
      <c r="U4" s="211">
        <v>0.8930000066757202</v>
      </c>
      <c r="V4" s="211">
        <v>-0.8610000014305115</v>
      </c>
      <c r="W4" s="211">
        <v>-1.7960000038146973</v>
      </c>
      <c r="X4" s="211">
        <v>-2.1110000610351562</v>
      </c>
      <c r="Y4" s="211">
        <v>-2.4679999351501465</v>
      </c>
      <c r="Z4" s="218">
        <f aca="true" t="shared" si="0" ref="Z4:Z19">AVERAGE(B4:Y4)</f>
        <v>1.3391250111162663</v>
      </c>
      <c r="AA4" s="151">
        <v>6.86899995803833</v>
      </c>
      <c r="AB4" s="152" t="s">
        <v>55</v>
      </c>
      <c r="AC4" s="2">
        <v>2</v>
      </c>
      <c r="AD4" s="151">
        <v>-2.6040000915527344</v>
      </c>
      <c r="AE4" s="257" t="s">
        <v>84</v>
      </c>
      <c r="AF4" s="1"/>
    </row>
    <row r="5" spans="1:32" ht="11.25" customHeight="1">
      <c r="A5" s="219">
        <v>3</v>
      </c>
      <c r="B5" s="211">
        <v>0.0949999988079071</v>
      </c>
      <c r="C5" s="211">
        <v>-1.8489999771118164</v>
      </c>
      <c r="D5" s="211">
        <v>0.9039999842643738</v>
      </c>
      <c r="E5" s="211">
        <v>1.3559999465942383</v>
      </c>
      <c r="F5" s="211">
        <v>1.2089999914169312</v>
      </c>
      <c r="G5" s="211">
        <v>1.8079999685287476</v>
      </c>
      <c r="H5" s="211">
        <v>1.5449999570846558</v>
      </c>
      <c r="I5" s="211">
        <v>2.061000108718872</v>
      </c>
      <c r="J5" s="211">
        <v>3.7219998836517334</v>
      </c>
      <c r="K5" s="211">
        <v>5.553999900817871</v>
      </c>
      <c r="L5" s="211">
        <v>5.900000095367432</v>
      </c>
      <c r="M5" s="211">
        <v>6.3520002365112305</v>
      </c>
      <c r="N5" s="211">
        <v>6.160999774932861</v>
      </c>
      <c r="O5" s="211">
        <v>5.793000221252441</v>
      </c>
      <c r="P5" s="211">
        <v>5.382999897003174</v>
      </c>
      <c r="Q5" s="211">
        <v>4.426000118255615</v>
      </c>
      <c r="R5" s="211">
        <v>3.3320000171661377</v>
      </c>
      <c r="S5" s="211">
        <v>1.8179999589920044</v>
      </c>
      <c r="T5" s="211">
        <v>0.23100000619888306</v>
      </c>
      <c r="U5" s="211">
        <v>-1.3339999914169312</v>
      </c>
      <c r="V5" s="211">
        <v>-1.3229999542236328</v>
      </c>
      <c r="W5" s="211">
        <v>-1.565000057220459</v>
      </c>
      <c r="X5" s="211">
        <v>-2.069000005722046</v>
      </c>
      <c r="Y5" s="211">
        <v>-2.194999933242798</v>
      </c>
      <c r="Z5" s="218">
        <f t="shared" si="0"/>
        <v>1.9714583394428093</v>
      </c>
      <c r="AA5" s="151">
        <v>6.584000110626221</v>
      </c>
      <c r="AB5" s="152" t="s">
        <v>56</v>
      </c>
      <c r="AC5" s="2">
        <v>3</v>
      </c>
      <c r="AD5" s="151">
        <v>-2.489000082015991</v>
      </c>
      <c r="AE5" s="257" t="s">
        <v>82</v>
      </c>
      <c r="AF5" s="1"/>
    </row>
    <row r="6" spans="1:32" ht="11.25" customHeight="1">
      <c r="A6" s="219">
        <v>4</v>
      </c>
      <c r="B6" s="211">
        <v>-2.3940000534057617</v>
      </c>
      <c r="C6" s="211">
        <v>-2.5940001010894775</v>
      </c>
      <c r="D6" s="211">
        <v>-2.437000036239624</v>
      </c>
      <c r="E6" s="211">
        <v>-2.447000026702881</v>
      </c>
      <c r="F6" s="211">
        <v>-2.6989998817443848</v>
      </c>
      <c r="G6" s="211">
        <v>-2.5209999084472656</v>
      </c>
      <c r="H6" s="211">
        <v>-2.5209999084472656</v>
      </c>
      <c r="I6" s="211">
        <v>-0.020999999716877937</v>
      </c>
      <c r="J6" s="211">
        <v>4.816999912261963</v>
      </c>
      <c r="K6" s="211">
        <v>6.111999988555908</v>
      </c>
      <c r="L6" s="211">
        <v>6.974999904632568</v>
      </c>
      <c r="M6" s="211">
        <v>6.920000076293945</v>
      </c>
      <c r="N6" s="211">
        <v>6.876999855041504</v>
      </c>
      <c r="O6" s="211">
        <v>6.4670000076293945</v>
      </c>
      <c r="P6" s="211">
        <v>6.057000160217285</v>
      </c>
      <c r="Q6" s="211">
        <v>2.3429999351501465</v>
      </c>
      <c r="R6" s="211">
        <v>1.3980000019073486</v>
      </c>
      <c r="S6" s="211">
        <v>-0.15800000727176666</v>
      </c>
      <c r="T6" s="211">
        <v>0.009999999776482582</v>
      </c>
      <c r="U6" s="211">
        <v>-0.5669999718666077</v>
      </c>
      <c r="V6" s="211">
        <v>-0.7459999918937683</v>
      </c>
      <c r="W6" s="211">
        <v>-1.1970000267028809</v>
      </c>
      <c r="X6" s="211">
        <v>-1.1239999532699585</v>
      </c>
      <c r="Y6" s="211">
        <v>-1.4290000200271606</v>
      </c>
      <c r="Z6" s="218">
        <f t="shared" si="0"/>
        <v>1.0467083314433694</v>
      </c>
      <c r="AA6" s="151">
        <v>7.75</v>
      </c>
      <c r="AB6" s="152" t="s">
        <v>57</v>
      </c>
      <c r="AC6" s="2">
        <v>4</v>
      </c>
      <c r="AD6" s="151">
        <v>-2.867000102996826</v>
      </c>
      <c r="AE6" s="257" t="s">
        <v>85</v>
      </c>
      <c r="AF6" s="1"/>
    </row>
    <row r="7" spans="1:32" ht="11.25" customHeight="1">
      <c r="A7" s="219">
        <v>5</v>
      </c>
      <c r="B7" s="211">
        <v>-1.6490000486373901</v>
      </c>
      <c r="C7" s="211">
        <v>-1.8589999675750732</v>
      </c>
      <c r="D7" s="211">
        <v>-2.0269999504089355</v>
      </c>
      <c r="E7" s="211">
        <v>-2.0169999599456787</v>
      </c>
      <c r="F7" s="211">
        <v>-2.0380001068115234</v>
      </c>
      <c r="G7" s="211">
        <v>-2.311000108718872</v>
      </c>
      <c r="H7" s="211">
        <v>-2.1530001163482666</v>
      </c>
      <c r="I7" s="211">
        <v>-0.11599999666213989</v>
      </c>
      <c r="J7" s="211">
        <v>4.627999782562256</v>
      </c>
      <c r="K7" s="211">
        <v>6.079999923706055</v>
      </c>
      <c r="L7" s="211">
        <v>6.796000003814697</v>
      </c>
      <c r="M7" s="211">
        <v>7.190000057220459</v>
      </c>
      <c r="N7" s="211">
        <v>6.6570000648498535</v>
      </c>
      <c r="O7" s="211">
        <v>5.4039998054504395</v>
      </c>
      <c r="P7" s="211">
        <v>4.247000217437744</v>
      </c>
      <c r="Q7" s="211">
        <v>3.5209999084472656</v>
      </c>
      <c r="R7" s="211">
        <v>2.5329999923706055</v>
      </c>
      <c r="S7" s="211">
        <v>1.281999945640564</v>
      </c>
      <c r="T7" s="211">
        <v>0.925000011920929</v>
      </c>
      <c r="U7" s="211">
        <v>-0.13699999451637268</v>
      </c>
      <c r="V7" s="211">
        <v>-0.3889999985694885</v>
      </c>
      <c r="W7" s="211">
        <v>-0.32600000500679016</v>
      </c>
      <c r="X7" s="211">
        <v>-0.5040000081062317</v>
      </c>
      <c r="Y7" s="211">
        <v>0.6620000004768372</v>
      </c>
      <c r="Z7" s="218">
        <f t="shared" si="0"/>
        <v>1.433291643857956</v>
      </c>
      <c r="AA7" s="151">
        <v>7.539999961853027</v>
      </c>
      <c r="AB7" s="152" t="s">
        <v>58</v>
      </c>
      <c r="AC7" s="2">
        <v>5</v>
      </c>
      <c r="AD7" s="151">
        <v>-2.489000082015991</v>
      </c>
      <c r="AE7" s="257" t="s">
        <v>86</v>
      </c>
      <c r="AF7" s="1"/>
    </row>
    <row r="8" spans="1:32" ht="11.25" customHeight="1">
      <c r="A8" s="219">
        <v>6</v>
      </c>
      <c r="B8" s="211">
        <v>1.3240000009536743</v>
      </c>
      <c r="C8" s="211">
        <v>-0.4410000145435333</v>
      </c>
      <c r="D8" s="211">
        <v>-0.9980000257492065</v>
      </c>
      <c r="E8" s="211">
        <v>-1.1449999809265137</v>
      </c>
      <c r="F8" s="211">
        <v>-1.0609999895095825</v>
      </c>
      <c r="G8" s="211">
        <v>-1.9539999961853027</v>
      </c>
      <c r="H8" s="211">
        <v>-1.9429999589920044</v>
      </c>
      <c r="I8" s="211">
        <v>0.6309999823570251</v>
      </c>
      <c r="J8" s="211">
        <v>3.196000099182129</v>
      </c>
      <c r="K8" s="211">
        <v>7.03000020980835</v>
      </c>
      <c r="L8" s="211">
        <v>7.710000038146973</v>
      </c>
      <c r="M8" s="211">
        <v>7.28000020980835</v>
      </c>
      <c r="N8" s="211">
        <v>7.940000057220459</v>
      </c>
      <c r="O8" s="211">
        <v>7.46999979019165</v>
      </c>
      <c r="P8" s="211">
        <v>6.0879998207092285</v>
      </c>
      <c r="Q8" s="211">
        <v>4.163000106811523</v>
      </c>
      <c r="R8" s="211">
        <v>2.8269999027252197</v>
      </c>
      <c r="S8" s="211">
        <v>0.8930000066757202</v>
      </c>
      <c r="T8" s="211">
        <v>-0.34700000286102295</v>
      </c>
      <c r="U8" s="211">
        <v>-0.3149999976158142</v>
      </c>
      <c r="V8" s="211">
        <v>0.5249999761581421</v>
      </c>
      <c r="W8" s="211">
        <v>0.9879999756813049</v>
      </c>
      <c r="X8" s="211">
        <v>0.4830000102519989</v>
      </c>
      <c r="Y8" s="211">
        <v>0.5360000133514404</v>
      </c>
      <c r="Z8" s="218">
        <f t="shared" si="0"/>
        <v>2.1200000097354255</v>
      </c>
      <c r="AA8" s="151">
        <v>8.670000076293945</v>
      </c>
      <c r="AB8" s="152" t="s">
        <v>59</v>
      </c>
      <c r="AC8" s="2">
        <v>6</v>
      </c>
      <c r="AD8" s="151">
        <v>-2.059000015258789</v>
      </c>
      <c r="AE8" s="257" t="s">
        <v>87</v>
      </c>
      <c r="AF8" s="1"/>
    </row>
    <row r="9" spans="1:32" ht="11.25" customHeight="1">
      <c r="A9" s="219">
        <v>7</v>
      </c>
      <c r="B9" s="211">
        <v>0.08399999886751175</v>
      </c>
      <c r="C9" s="211">
        <v>0.578000009059906</v>
      </c>
      <c r="D9" s="211">
        <v>0.10499999672174454</v>
      </c>
      <c r="E9" s="211">
        <v>-0.5669999718666077</v>
      </c>
      <c r="F9" s="211">
        <v>-0.671999990940094</v>
      </c>
      <c r="G9" s="211">
        <v>-0.7039999961853027</v>
      </c>
      <c r="H9" s="211">
        <v>-0.4309999942779541</v>
      </c>
      <c r="I9" s="211">
        <v>2.007999897003174</v>
      </c>
      <c r="J9" s="211">
        <v>3.4800000190734863</v>
      </c>
      <c r="K9" s="211">
        <v>4.933000087738037</v>
      </c>
      <c r="L9" s="211">
        <v>5.710999965667725</v>
      </c>
      <c r="M9" s="211">
        <v>6.099999904632568</v>
      </c>
      <c r="N9" s="211">
        <v>5.216000080108643</v>
      </c>
      <c r="O9" s="211">
        <v>5.046999931335449</v>
      </c>
      <c r="P9" s="211">
        <v>3.4159998893737793</v>
      </c>
      <c r="Q9" s="211">
        <v>2.3540000915527344</v>
      </c>
      <c r="R9" s="211">
        <v>0.5989999771118164</v>
      </c>
      <c r="S9" s="211">
        <v>-0.36800000071525574</v>
      </c>
      <c r="T9" s="211">
        <v>-0.6510000228881836</v>
      </c>
      <c r="U9" s="211">
        <v>-0.9869999885559082</v>
      </c>
      <c r="V9" s="211">
        <v>-1.0609999895095825</v>
      </c>
      <c r="W9" s="211">
        <v>-1.1660000085830688</v>
      </c>
      <c r="X9" s="211">
        <v>-1.2920000553131104</v>
      </c>
      <c r="Y9" s="211">
        <v>-0.6620000004768372</v>
      </c>
      <c r="Z9" s="218">
        <f t="shared" si="0"/>
        <v>1.2945833262056112</v>
      </c>
      <c r="AA9" s="151">
        <v>6.964000225067139</v>
      </c>
      <c r="AB9" s="152" t="s">
        <v>60</v>
      </c>
      <c r="AC9" s="2">
        <v>7</v>
      </c>
      <c r="AD9" s="151">
        <v>-1.690999984741211</v>
      </c>
      <c r="AE9" s="257" t="s">
        <v>88</v>
      </c>
      <c r="AF9" s="1"/>
    </row>
    <row r="10" spans="1:32" ht="11.25" customHeight="1">
      <c r="A10" s="219">
        <v>8</v>
      </c>
      <c r="B10" s="211">
        <v>-0.9139999747276306</v>
      </c>
      <c r="C10" s="211">
        <v>-1.3660000562667847</v>
      </c>
      <c r="D10" s="211">
        <v>-0.5879999995231628</v>
      </c>
      <c r="E10" s="211">
        <v>-1.628000020980835</v>
      </c>
      <c r="F10" s="211">
        <v>-1.6490000486373901</v>
      </c>
      <c r="G10" s="211">
        <v>-2.1429998874664307</v>
      </c>
      <c r="H10" s="211">
        <v>-1.8170000314712524</v>
      </c>
      <c r="I10" s="211">
        <v>0.03099999949336052</v>
      </c>
      <c r="J10" s="211">
        <v>3.4600000381469727</v>
      </c>
      <c r="K10" s="211">
        <v>4.617000102996826</v>
      </c>
      <c r="L10" s="211">
        <v>4.806000232696533</v>
      </c>
      <c r="M10" s="211">
        <v>4.730999946594238</v>
      </c>
      <c r="N10" s="211">
        <v>4.426000118255615</v>
      </c>
      <c r="O10" s="211">
        <v>4.1519999504089355</v>
      </c>
      <c r="P10" s="211">
        <v>3.3529999256134033</v>
      </c>
      <c r="Q10" s="211">
        <v>1.8600000143051147</v>
      </c>
      <c r="R10" s="211">
        <v>0.22100000083446503</v>
      </c>
      <c r="S10" s="211">
        <v>-0.578000009059906</v>
      </c>
      <c r="T10" s="211">
        <v>-0.640999972820282</v>
      </c>
      <c r="U10" s="211">
        <v>-0.8190000057220459</v>
      </c>
      <c r="V10" s="211">
        <v>-1.3550000190734863</v>
      </c>
      <c r="W10" s="211">
        <v>-1.3550000190734863</v>
      </c>
      <c r="X10" s="211">
        <v>-1.281999945640564</v>
      </c>
      <c r="Y10" s="211">
        <v>-0.6930000185966492</v>
      </c>
      <c r="Z10" s="218">
        <f t="shared" si="0"/>
        <v>0.6178750133452316</v>
      </c>
      <c r="AA10" s="151">
        <v>5.3429999351501465</v>
      </c>
      <c r="AB10" s="152" t="s">
        <v>61</v>
      </c>
      <c r="AC10" s="2">
        <v>8</v>
      </c>
      <c r="AD10" s="151">
        <v>-2.3529999256134033</v>
      </c>
      <c r="AE10" s="257" t="s">
        <v>89</v>
      </c>
      <c r="AF10" s="1"/>
    </row>
    <row r="11" spans="1:32" ht="11.25" customHeight="1">
      <c r="A11" s="219">
        <v>9</v>
      </c>
      <c r="B11" s="211">
        <v>-0.9879999756813049</v>
      </c>
      <c r="C11" s="211">
        <v>-1.218999981880188</v>
      </c>
      <c r="D11" s="211">
        <v>-0.9980000257492065</v>
      </c>
      <c r="E11" s="211">
        <v>-0.08399999886751175</v>
      </c>
      <c r="F11" s="211">
        <v>0.5149999856948853</v>
      </c>
      <c r="G11" s="211">
        <v>1.4509999752044678</v>
      </c>
      <c r="H11" s="211">
        <v>1.281999945640564</v>
      </c>
      <c r="I11" s="211">
        <v>2.9019999504089355</v>
      </c>
      <c r="J11" s="211">
        <v>3.1649999618530273</v>
      </c>
      <c r="K11" s="211">
        <v>3.618000030517578</v>
      </c>
      <c r="L11" s="211">
        <v>4.1020002365112305</v>
      </c>
      <c r="M11" s="211">
        <v>4.0279998779296875</v>
      </c>
      <c r="N11" s="211">
        <v>4.11299991607666</v>
      </c>
      <c r="O11" s="211">
        <v>2.8289999961853027</v>
      </c>
      <c r="P11" s="211">
        <v>2.4709999561309814</v>
      </c>
      <c r="Q11" s="211">
        <v>2.365999937057495</v>
      </c>
      <c r="R11" s="211">
        <v>2.5450000762939453</v>
      </c>
      <c r="S11" s="211">
        <v>2.5969998836517334</v>
      </c>
      <c r="T11" s="211">
        <v>3.365000009536743</v>
      </c>
      <c r="U11" s="211">
        <v>4.01800012588501</v>
      </c>
      <c r="V11" s="211">
        <v>4.585999965667725</v>
      </c>
      <c r="W11" s="211">
        <v>5.123000144958496</v>
      </c>
      <c r="X11" s="211">
        <v>3.7230000495910645</v>
      </c>
      <c r="Y11" s="211">
        <v>5.554999828338623</v>
      </c>
      <c r="Z11" s="218">
        <f t="shared" si="0"/>
        <v>2.544374994623164</v>
      </c>
      <c r="AA11" s="151">
        <v>6.144999980926514</v>
      </c>
      <c r="AB11" s="152" t="s">
        <v>62</v>
      </c>
      <c r="AC11" s="2">
        <v>9</v>
      </c>
      <c r="AD11" s="151">
        <v>-1.5859999656677246</v>
      </c>
      <c r="AE11" s="257" t="s">
        <v>90</v>
      </c>
      <c r="AF11" s="1"/>
    </row>
    <row r="12" spans="1:32" ht="11.25" customHeight="1">
      <c r="A12" s="227">
        <v>10</v>
      </c>
      <c r="B12" s="213">
        <v>4.080999851226807</v>
      </c>
      <c r="C12" s="213">
        <v>2.2920000553131104</v>
      </c>
      <c r="D12" s="213">
        <v>1.2719999551773071</v>
      </c>
      <c r="E12" s="213">
        <v>0.7879999876022339</v>
      </c>
      <c r="F12" s="213">
        <v>0.6200000047683716</v>
      </c>
      <c r="G12" s="213">
        <v>0.7149999737739563</v>
      </c>
      <c r="H12" s="213">
        <v>0.925000011920929</v>
      </c>
      <c r="I12" s="213">
        <v>2.0290000438690186</v>
      </c>
      <c r="J12" s="213">
        <v>2.996999979019165</v>
      </c>
      <c r="K12" s="213">
        <v>3.312999963760376</v>
      </c>
      <c r="L12" s="213">
        <v>5.576000213623047</v>
      </c>
      <c r="M12" s="213">
        <v>5.997000217437744</v>
      </c>
      <c r="N12" s="213">
        <v>5.816999912261963</v>
      </c>
      <c r="O12" s="213">
        <v>5.28000020980835</v>
      </c>
      <c r="P12" s="213">
        <v>4.491000175476074</v>
      </c>
      <c r="Q12" s="213">
        <v>3.069999933242798</v>
      </c>
      <c r="R12" s="213">
        <v>1.7979999780654907</v>
      </c>
      <c r="S12" s="213">
        <v>0.8410000205039978</v>
      </c>
      <c r="T12" s="213">
        <v>0.0949999988079071</v>
      </c>
      <c r="U12" s="213">
        <v>0.020999999716877937</v>
      </c>
      <c r="V12" s="213">
        <v>-0.5460000038146973</v>
      </c>
      <c r="W12" s="213">
        <v>-0.7670000195503235</v>
      </c>
      <c r="X12" s="213">
        <v>-0.7459999918937683</v>
      </c>
      <c r="Y12" s="213">
        <v>-0.7149999737739563</v>
      </c>
      <c r="Z12" s="228">
        <f t="shared" si="0"/>
        <v>2.0518333540142826</v>
      </c>
      <c r="AA12" s="157">
        <v>6.270999908447266</v>
      </c>
      <c r="AB12" s="214" t="s">
        <v>63</v>
      </c>
      <c r="AC12" s="215">
        <v>10</v>
      </c>
      <c r="AD12" s="157">
        <v>-1.0609999895095825</v>
      </c>
      <c r="AE12" s="258" t="s">
        <v>91</v>
      </c>
      <c r="AF12" s="1"/>
    </row>
    <row r="13" spans="1:32" ht="11.25" customHeight="1">
      <c r="A13" s="219">
        <v>11</v>
      </c>
      <c r="B13" s="211">
        <v>-1.2610000371932983</v>
      </c>
      <c r="C13" s="211">
        <v>-1.6490000486373901</v>
      </c>
      <c r="D13" s="211">
        <v>-1.8910000324249268</v>
      </c>
      <c r="E13" s="211">
        <v>-3.056999921798706</v>
      </c>
      <c r="F13" s="211">
        <v>-2.2269999980926514</v>
      </c>
      <c r="G13" s="211">
        <v>-3.3399999141693115</v>
      </c>
      <c r="H13" s="211">
        <v>-3.5290000438690186</v>
      </c>
      <c r="I13" s="211">
        <v>-1.156000018119812</v>
      </c>
      <c r="J13" s="211">
        <v>0.3779999911785126</v>
      </c>
      <c r="K13" s="211">
        <v>1.5870000123977661</v>
      </c>
      <c r="L13" s="211">
        <v>2.5759999752044678</v>
      </c>
      <c r="M13" s="211">
        <v>3.312000036239624</v>
      </c>
      <c r="N13" s="211">
        <v>2.563999891281128</v>
      </c>
      <c r="O13" s="211">
        <v>2.743000030517578</v>
      </c>
      <c r="P13" s="211">
        <v>1.2289999723434448</v>
      </c>
      <c r="Q13" s="211">
        <v>-0.4830000102519989</v>
      </c>
      <c r="R13" s="211">
        <v>-1.628000020980835</v>
      </c>
      <c r="S13" s="211">
        <v>-2.069000005722046</v>
      </c>
      <c r="T13" s="211">
        <v>-2.299999952316284</v>
      </c>
      <c r="U13" s="211">
        <v>-2.687999963760376</v>
      </c>
      <c r="V13" s="211">
        <v>-3.0980000495910645</v>
      </c>
      <c r="W13" s="211">
        <v>-3.4240000247955322</v>
      </c>
      <c r="X13" s="211">
        <v>-3.61299991607666</v>
      </c>
      <c r="Y13" s="211">
        <v>-3.5810000896453857</v>
      </c>
      <c r="Z13" s="218">
        <f t="shared" si="0"/>
        <v>-1.108541672428449</v>
      </c>
      <c r="AA13" s="151">
        <v>3.996000051498413</v>
      </c>
      <c r="AB13" s="152" t="s">
        <v>64</v>
      </c>
      <c r="AC13" s="2">
        <v>11</v>
      </c>
      <c r="AD13" s="151">
        <v>-3.937999963760376</v>
      </c>
      <c r="AE13" s="257" t="s">
        <v>92</v>
      </c>
      <c r="AF13" s="1"/>
    </row>
    <row r="14" spans="1:32" ht="11.25" customHeight="1">
      <c r="A14" s="219">
        <v>12</v>
      </c>
      <c r="B14" s="211">
        <v>-3.6019999980926514</v>
      </c>
      <c r="C14" s="211">
        <v>-3.4240000247955322</v>
      </c>
      <c r="D14" s="211">
        <v>-3.2880001068115234</v>
      </c>
      <c r="E14" s="211">
        <v>-1.88100004196167</v>
      </c>
      <c r="F14" s="211">
        <v>-1.0509999990463257</v>
      </c>
      <c r="G14" s="211">
        <v>-0.335999995470047</v>
      </c>
      <c r="H14" s="211">
        <v>-0.0949999988079071</v>
      </c>
      <c r="I14" s="211">
        <v>0.23100000619888306</v>
      </c>
      <c r="J14" s="211">
        <v>2.744999885559082</v>
      </c>
      <c r="K14" s="211">
        <v>4.870999813079834</v>
      </c>
      <c r="L14" s="211">
        <v>5.922999858856201</v>
      </c>
      <c r="M14" s="211">
        <v>4.617000102996826</v>
      </c>
      <c r="N14" s="211">
        <v>4.626999855041504</v>
      </c>
      <c r="O14" s="211">
        <v>5.0370001792907715</v>
      </c>
      <c r="P14" s="211">
        <v>3.5850000381469727</v>
      </c>
      <c r="Q14" s="211">
        <v>1.5770000219345093</v>
      </c>
      <c r="R14" s="211">
        <v>0.640999972820282</v>
      </c>
      <c r="S14" s="211">
        <v>0.3569999933242798</v>
      </c>
      <c r="T14" s="211">
        <v>-0.9350000023841858</v>
      </c>
      <c r="U14" s="211">
        <v>-0.7879999876022339</v>
      </c>
      <c r="V14" s="211">
        <v>-2.2690000534057617</v>
      </c>
      <c r="W14" s="211">
        <v>-2.5309998989105225</v>
      </c>
      <c r="X14" s="211">
        <v>-2.509999990463257</v>
      </c>
      <c r="Y14" s="211">
        <v>-2.8989999294281006</v>
      </c>
      <c r="Z14" s="218">
        <f t="shared" si="0"/>
        <v>0.3584166541695595</v>
      </c>
      <c r="AA14" s="151">
        <v>6.46999979019165</v>
      </c>
      <c r="AB14" s="152" t="s">
        <v>65</v>
      </c>
      <c r="AC14" s="2">
        <v>12</v>
      </c>
      <c r="AD14" s="151">
        <v>-3.749000072479248</v>
      </c>
      <c r="AE14" s="257" t="s">
        <v>93</v>
      </c>
      <c r="AF14" s="1"/>
    </row>
    <row r="15" spans="1:32" ht="11.25" customHeight="1">
      <c r="A15" s="219">
        <v>13</v>
      </c>
      <c r="B15" s="211">
        <v>-3.2660000324249268</v>
      </c>
      <c r="C15" s="211">
        <v>-3.181999921798706</v>
      </c>
      <c r="D15" s="211">
        <v>-3.2039999961853027</v>
      </c>
      <c r="E15" s="211">
        <v>-2.184999942779541</v>
      </c>
      <c r="F15" s="211">
        <v>-1.9229999780654907</v>
      </c>
      <c r="G15" s="211">
        <v>-3.2669999599456787</v>
      </c>
      <c r="H15" s="211">
        <v>-3.4560000896453857</v>
      </c>
      <c r="I15" s="211">
        <v>0.7889999747276306</v>
      </c>
      <c r="J15" s="211">
        <v>2.377000093460083</v>
      </c>
      <c r="K15" s="211">
        <v>3.74399995803833</v>
      </c>
      <c r="L15" s="211">
        <v>4.386000156402588</v>
      </c>
      <c r="M15" s="211">
        <v>5.23799991607666</v>
      </c>
      <c r="N15" s="211">
        <v>4.678999900817871</v>
      </c>
      <c r="O15" s="211">
        <v>4.406000137329102</v>
      </c>
      <c r="P15" s="211">
        <v>4.447999954223633</v>
      </c>
      <c r="Q15" s="211">
        <v>3.3329999446868896</v>
      </c>
      <c r="R15" s="211">
        <v>0.777999997138977</v>
      </c>
      <c r="S15" s="211">
        <v>0.1469999998807907</v>
      </c>
      <c r="T15" s="211">
        <v>0.20000000298023224</v>
      </c>
      <c r="U15" s="211">
        <v>0.4620000123977661</v>
      </c>
      <c r="V15" s="211">
        <v>0.20000000298023224</v>
      </c>
      <c r="W15" s="211">
        <v>-1.4600000381469727</v>
      </c>
      <c r="X15" s="211">
        <v>-1.4500000476837158</v>
      </c>
      <c r="Y15" s="211">
        <v>-1.1979999542236328</v>
      </c>
      <c r="Z15" s="218">
        <f t="shared" si="0"/>
        <v>0.44150000376005966</v>
      </c>
      <c r="AA15" s="151">
        <v>5.690999984741211</v>
      </c>
      <c r="AB15" s="152" t="s">
        <v>56</v>
      </c>
      <c r="AC15" s="2">
        <v>13</v>
      </c>
      <c r="AD15" s="151">
        <v>-3.622999906539917</v>
      </c>
      <c r="AE15" s="257" t="s">
        <v>94</v>
      </c>
      <c r="AF15" s="1"/>
    </row>
    <row r="16" spans="1:32" ht="11.25" customHeight="1">
      <c r="A16" s="219">
        <v>14</v>
      </c>
      <c r="B16" s="211">
        <v>-0.1679999977350235</v>
      </c>
      <c r="C16" s="211">
        <v>-1.1349999904632568</v>
      </c>
      <c r="D16" s="211">
        <v>-1.3550000190734863</v>
      </c>
      <c r="E16" s="211">
        <v>-2.0910000801086426</v>
      </c>
      <c r="F16" s="211">
        <v>-1.0299999713897705</v>
      </c>
      <c r="G16" s="211">
        <v>-0.5989999771118164</v>
      </c>
      <c r="H16" s="211">
        <v>-1.565999984741211</v>
      </c>
      <c r="I16" s="211">
        <v>1.5460000038146973</v>
      </c>
      <c r="J16" s="211">
        <v>3.134000062942505</v>
      </c>
      <c r="K16" s="211">
        <v>4.565000057220459</v>
      </c>
      <c r="L16" s="211">
        <v>5.817999839782715</v>
      </c>
      <c r="M16" s="211">
        <v>5.889999866485596</v>
      </c>
      <c r="N16" s="211">
        <v>5.035999774932861</v>
      </c>
      <c r="O16" s="211">
        <v>5.330999851226807</v>
      </c>
      <c r="P16" s="211">
        <v>2.943000078201294</v>
      </c>
      <c r="Q16" s="211">
        <v>1.0089999437332153</v>
      </c>
      <c r="R16" s="211">
        <v>0.41999998688697815</v>
      </c>
      <c r="S16" s="211">
        <v>-0.1889999955892563</v>
      </c>
      <c r="T16" s="211">
        <v>0.12600000202655792</v>
      </c>
      <c r="U16" s="211">
        <v>-0.49399998784065247</v>
      </c>
      <c r="V16" s="211">
        <v>0.36800000071525574</v>
      </c>
      <c r="W16" s="211">
        <v>-0.2630000114440918</v>
      </c>
      <c r="X16" s="211">
        <v>-0.5040000081062317</v>
      </c>
      <c r="Y16" s="211">
        <v>-0.3050000071525574</v>
      </c>
      <c r="Z16" s="218">
        <f t="shared" si="0"/>
        <v>1.1036249765505393</v>
      </c>
      <c r="AA16" s="151">
        <v>6.258999824523926</v>
      </c>
      <c r="AB16" s="152" t="s">
        <v>66</v>
      </c>
      <c r="AC16" s="2">
        <v>14</v>
      </c>
      <c r="AD16" s="151">
        <v>-2.384999990463257</v>
      </c>
      <c r="AE16" s="257" t="s">
        <v>95</v>
      </c>
      <c r="AF16" s="1"/>
    </row>
    <row r="17" spans="1:32" ht="11.25" customHeight="1">
      <c r="A17" s="219">
        <v>15</v>
      </c>
      <c r="B17" s="211">
        <v>-1.4390000104904175</v>
      </c>
      <c r="C17" s="211">
        <v>0.03200000151991844</v>
      </c>
      <c r="D17" s="211">
        <v>-0.5040000081062317</v>
      </c>
      <c r="E17" s="211">
        <v>-0.4729999899864197</v>
      </c>
      <c r="F17" s="211">
        <v>-0.7670000195503235</v>
      </c>
      <c r="G17" s="211">
        <v>-1.2079999446868896</v>
      </c>
      <c r="H17" s="211">
        <v>-2.5739998817443848</v>
      </c>
      <c r="I17" s="211">
        <v>0.3149999976158142</v>
      </c>
      <c r="J17" s="211">
        <v>1.9140000343322754</v>
      </c>
      <c r="K17" s="211">
        <v>2.375999927520752</v>
      </c>
      <c r="L17" s="211">
        <v>3.069999933242798</v>
      </c>
      <c r="M17" s="211">
        <v>3.743000030517578</v>
      </c>
      <c r="N17" s="211">
        <v>2.7960000038146973</v>
      </c>
      <c r="O17" s="211">
        <v>2.006999969482422</v>
      </c>
      <c r="P17" s="211">
        <v>1.9759999513626099</v>
      </c>
      <c r="Q17" s="211">
        <v>1.0299999713897705</v>
      </c>
      <c r="R17" s="211">
        <v>-0.7559999823570251</v>
      </c>
      <c r="S17" s="211">
        <v>-1.3339999914169312</v>
      </c>
      <c r="T17" s="211">
        <v>-1.3760000467300415</v>
      </c>
      <c r="U17" s="211">
        <v>-2.8459999561309814</v>
      </c>
      <c r="V17" s="211">
        <v>-3.0769999027252197</v>
      </c>
      <c r="W17" s="211">
        <v>-3.611999988555908</v>
      </c>
      <c r="X17" s="211">
        <v>-3.1610000133514404</v>
      </c>
      <c r="Y17" s="211">
        <v>-3.686000108718872</v>
      </c>
      <c r="Z17" s="218">
        <f t="shared" si="0"/>
        <v>-0.3147500009896855</v>
      </c>
      <c r="AA17" s="151">
        <v>4.090000152587891</v>
      </c>
      <c r="AB17" s="152" t="s">
        <v>67</v>
      </c>
      <c r="AC17" s="2">
        <v>15</v>
      </c>
      <c r="AD17" s="151">
        <v>-3.7909998893737793</v>
      </c>
      <c r="AE17" s="257" t="s">
        <v>96</v>
      </c>
      <c r="AF17" s="1"/>
    </row>
    <row r="18" spans="1:32" ht="11.25" customHeight="1">
      <c r="A18" s="219">
        <v>16</v>
      </c>
      <c r="B18" s="211">
        <v>-2.131999969482422</v>
      </c>
      <c r="C18" s="211">
        <v>-3.0980000495910645</v>
      </c>
      <c r="D18" s="211">
        <v>-2.7939999103546143</v>
      </c>
      <c r="E18" s="211">
        <v>-3.622999906539917</v>
      </c>
      <c r="F18" s="211">
        <v>-4.610000133514404</v>
      </c>
      <c r="G18" s="211">
        <v>-4.946000099182129</v>
      </c>
      <c r="H18" s="211">
        <v>-4.736000061035156</v>
      </c>
      <c r="I18" s="211">
        <v>-0.39899998903274536</v>
      </c>
      <c r="J18" s="211">
        <v>3.2809998989105225</v>
      </c>
      <c r="K18" s="211">
        <v>4.0920000076293945</v>
      </c>
      <c r="L18" s="211">
        <v>4.74399995803833</v>
      </c>
      <c r="M18" s="211">
        <v>5.406000137329102</v>
      </c>
      <c r="N18" s="211">
        <v>4.835999965667725</v>
      </c>
      <c r="O18" s="211">
        <v>3.941999912261963</v>
      </c>
      <c r="P18" s="211">
        <v>2.5859999656677246</v>
      </c>
      <c r="Q18" s="211">
        <v>1.5449999570846558</v>
      </c>
      <c r="R18" s="211">
        <v>-0.39899998903274536</v>
      </c>
      <c r="S18" s="211">
        <v>-0.9139999747276306</v>
      </c>
      <c r="T18" s="211">
        <v>-1.312999963760376</v>
      </c>
      <c r="U18" s="211">
        <v>-1.2079999446868896</v>
      </c>
      <c r="V18" s="211">
        <v>-1.1979999542236328</v>
      </c>
      <c r="W18" s="211">
        <v>0.32600000500679016</v>
      </c>
      <c r="X18" s="211">
        <v>-0.10499999672174454</v>
      </c>
      <c r="Y18" s="211">
        <v>-0.9670000076293945</v>
      </c>
      <c r="Z18" s="218">
        <f t="shared" si="0"/>
        <v>-0.07016667257994413</v>
      </c>
      <c r="AA18" s="151">
        <v>5.5320000648498535</v>
      </c>
      <c r="AB18" s="152" t="s">
        <v>55</v>
      </c>
      <c r="AC18" s="2">
        <v>16</v>
      </c>
      <c r="AD18" s="151">
        <v>-5.039999961853027</v>
      </c>
      <c r="AE18" s="257" t="s">
        <v>97</v>
      </c>
      <c r="AF18" s="1"/>
    </row>
    <row r="19" spans="1:32" ht="11.25" customHeight="1">
      <c r="A19" s="219">
        <v>17</v>
      </c>
      <c r="B19" s="211">
        <v>-1.7020000219345093</v>
      </c>
      <c r="C19" s="211">
        <v>-1.7649999856948853</v>
      </c>
      <c r="D19" s="211">
        <v>-2.0910000801086426</v>
      </c>
      <c r="E19" s="211">
        <v>-1.8389999866485596</v>
      </c>
      <c r="F19" s="211">
        <v>-2.3429999351501465</v>
      </c>
      <c r="G19" s="211">
        <v>-2.5420000553131104</v>
      </c>
      <c r="H19" s="211">
        <v>-2.3529999256134033</v>
      </c>
      <c r="I19" s="211">
        <v>0.1889999955892563</v>
      </c>
      <c r="J19" s="211">
        <v>3.986999988555908</v>
      </c>
      <c r="K19" s="211">
        <v>5.123000144958496</v>
      </c>
      <c r="L19" s="211">
        <v>5.544000148773193</v>
      </c>
      <c r="M19" s="211">
        <v>6.196000099182129</v>
      </c>
      <c r="N19" s="211">
        <v>5.26800012588501</v>
      </c>
      <c r="O19" s="211">
        <v>6.015999794006348</v>
      </c>
      <c r="P19" s="211">
        <v>4.353000164031982</v>
      </c>
      <c r="Q19" s="211">
        <v>2.239000082015991</v>
      </c>
      <c r="R19" s="211">
        <v>0.578000009059906</v>
      </c>
      <c r="S19" s="211">
        <v>-0.13699999451637268</v>
      </c>
      <c r="T19" s="211">
        <v>0.20000000298023224</v>
      </c>
      <c r="U19" s="211">
        <v>0.4729999899864197</v>
      </c>
      <c r="V19" s="211">
        <v>1.8079999685287476</v>
      </c>
      <c r="W19" s="211">
        <v>-0.17900000512599945</v>
      </c>
      <c r="X19" s="211">
        <v>-0.335999995470047</v>
      </c>
      <c r="Y19" s="211">
        <v>-0.25200000405311584</v>
      </c>
      <c r="Z19" s="218">
        <f t="shared" si="0"/>
        <v>1.1014583551635344</v>
      </c>
      <c r="AA19" s="151">
        <v>6.796000003814697</v>
      </c>
      <c r="AB19" s="152" t="s">
        <v>68</v>
      </c>
      <c r="AC19" s="2">
        <v>17</v>
      </c>
      <c r="AD19" s="151">
        <v>-2.6579999923706055</v>
      </c>
      <c r="AE19" s="257" t="s">
        <v>98</v>
      </c>
      <c r="AF19" s="1"/>
    </row>
    <row r="20" spans="1:32" ht="11.25" customHeight="1">
      <c r="A20" s="219">
        <v>18</v>
      </c>
      <c r="B20" s="211">
        <v>-0.6620000004768372</v>
      </c>
      <c r="C20" s="211">
        <v>-1.5230000019073486</v>
      </c>
      <c r="D20" s="211">
        <v>-0.7570000290870667</v>
      </c>
      <c r="E20" s="211">
        <v>-0.13699999451637268</v>
      </c>
      <c r="F20" s="211">
        <v>-0.041999999433755875</v>
      </c>
      <c r="G20" s="211">
        <v>-0.3050000071525574</v>
      </c>
      <c r="H20" s="211">
        <v>-0.07400000095367432</v>
      </c>
      <c r="I20" s="211">
        <v>0.8619999885559082</v>
      </c>
      <c r="J20" s="211">
        <v>1.9869999885559082</v>
      </c>
      <c r="K20" s="211">
        <v>4.186999797821045</v>
      </c>
      <c r="L20" s="211">
        <v>4.650000095367432</v>
      </c>
      <c r="M20" s="211">
        <v>4.533999919891357</v>
      </c>
      <c r="N20" s="211">
        <v>5.38700008392334</v>
      </c>
      <c r="O20" s="211">
        <v>5.735000133514404</v>
      </c>
      <c r="P20" s="211">
        <v>5.229000091552734</v>
      </c>
      <c r="Q20" s="211">
        <v>4.576000213623047</v>
      </c>
      <c r="R20" s="211">
        <v>3.187000036239624</v>
      </c>
      <c r="S20" s="211">
        <v>3.0179998874664307</v>
      </c>
      <c r="T20" s="211">
        <v>2.808000087738037</v>
      </c>
      <c r="U20" s="211">
        <v>4.545000076293945</v>
      </c>
      <c r="V20" s="211">
        <v>4.11299991607666</v>
      </c>
      <c r="W20" s="211">
        <v>5.060999870300293</v>
      </c>
      <c r="X20" s="211">
        <v>4.659999847412109</v>
      </c>
      <c r="Y20" s="211">
        <v>4.765999794006348</v>
      </c>
      <c r="Z20" s="218">
        <f aca="true" t="shared" si="1" ref="Z20:Z33">AVERAGE(B20:Y20)</f>
        <v>2.7418749914504588</v>
      </c>
      <c r="AA20" s="151">
        <v>5.765999794006348</v>
      </c>
      <c r="AB20" s="152" t="s">
        <v>69</v>
      </c>
      <c r="AC20" s="2">
        <v>18</v>
      </c>
      <c r="AD20" s="151">
        <v>-1.6180000305175781</v>
      </c>
      <c r="AE20" s="257" t="s">
        <v>99</v>
      </c>
      <c r="AF20" s="1"/>
    </row>
    <row r="21" spans="1:32" ht="11.25" customHeight="1">
      <c r="A21" s="219">
        <v>19</v>
      </c>
      <c r="B21" s="211">
        <v>4.840000152587891</v>
      </c>
      <c r="C21" s="211">
        <v>3.680999994277954</v>
      </c>
      <c r="D21" s="211">
        <v>4.208000183105469</v>
      </c>
      <c r="E21" s="211">
        <v>4.629000186920166</v>
      </c>
      <c r="F21" s="211">
        <v>6.051000118255615</v>
      </c>
      <c r="G21" s="211">
        <v>5.208000183105469</v>
      </c>
      <c r="H21" s="211">
        <v>4.945000171661377</v>
      </c>
      <c r="I21" s="211">
        <v>5.302999973297119</v>
      </c>
      <c r="J21" s="211">
        <v>6.534999847412109</v>
      </c>
      <c r="K21" s="211">
        <v>8.960000038146973</v>
      </c>
      <c r="L21" s="211">
        <v>10.109999656677246</v>
      </c>
      <c r="M21" s="211">
        <v>10.5600004196167</v>
      </c>
      <c r="N21" s="211">
        <v>10.420000076293945</v>
      </c>
      <c r="O21" s="211">
        <v>10.350000381469727</v>
      </c>
      <c r="P21" s="211">
        <v>8.869999885559082</v>
      </c>
      <c r="Q21" s="211">
        <v>8.029999732971191</v>
      </c>
      <c r="R21" s="211">
        <v>6.521999835968018</v>
      </c>
      <c r="S21" s="211">
        <v>5.14300012588501</v>
      </c>
      <c r="T21" s="211">
        <v>4.552999973297119</v>
      </c>
      <c r="U21" s="211">
        <v>3.3429999351501465</v>
      </c>
      <c r="V21" s="211">
        <v>2.2179999351501465</v>
      </c>
      <c r="W21" s="211">
        <v>1.7970000505447388</v>
      </c>
      <c r="X21" s="211">
        <v>1.4930000305175781</v>
      </c>
      <c r="Y21" s="211">
        <v>-0.6620000004768372</v>
      </c>
      <c r="Z21" s="218">
        <f t="shared" si="1"/>
        <v>5.712791703641415</v>
      </c>
      <c r="AA21" s="151">
        <v>10.9399995803833</v>
      </c>
      <c r="AB21" s="152" t="s">
        <v>70</v>
      </c>
      <c r="AC21" s="2">
        <v>19</v>
      </c>
      <c r="AD21" s="151">
        <v>-0.671999990940094</v>
      </c>
      <c r="AE21" s="257" t="s">
        <v>100</v>
      </c>
      <c r="AF21" s="1"/>
    </row>
    <row r="22" spans="1:32" ht="11.25" customHeight="1">
      <c r="A22" s="227">
        <v>20</v>
      </c>
      <c r="B22" s="213">
        <v>2.059999942779541</v>
      </c>
      <c r="C22" s="213">
        <v>-0.5149999856948853</v>
      </c>
      <c r="D22" s="213">
        <v>0.7670000195503235</v>
      </c>
      <c r="E22" s="213">
        <v>-1.8070000410079956</v>
      </c>
      <c r="F22" s="213">
        <v>-2.2790000438690186</v>
      </c>
      <c r="G22" s="213">
        <v>-1.74399995803833</v>
      </c>
      <c r="H22" s="213">
        <v>-1.3969999551773071</v>
      </c>
      <c r="I22" s="213">
        <v>0.5040000081062317</v>
      </c>
      <c r="J22" s="213">
        <v>4.544000148773193</v>
      </c>
      <c r="K22" s="213">
        <v>5.460000038146973</v>
      </c>
      <c r="L22" s="213">
        <v>4.670000076293945</v>
      </c>
      <c r="M22" s="213">
        <v>5.091000080108643</v>
      </c>
      <c r="N22" s="213">
        <v>5.048999786376953</v>
      </c>
      <c r="O22" s="213">
        <v>5.406000137329102</v>
      </c>
      <c r="P22" s="213">
        <v>5.23799991607666</v>
      </c>
      <c r="Q22" s="213">
        <v>4.605999946594238</v>
      </c>
      <c r="R22" s="213">
        <v>2.5339999198913574</v>
      </c>
      <c r="S22" s="213">
        <v>1.3240000009536743</v>
      </c>
      <c r="T22" s="213">
        <v>0.4830000102519989</v>
      </c>
      <c r="U22" s="213">
        <v>0.5149999856948853</v>
      </c>
      <c r="V22" s="213">
        <v>-0.49399998784065247</v>
      </c>
      <c r="W22" s="213">
        <v>-0.32600000500679016</v>
      </c>
      <c r="X22" s="213">
        <v>0.4099999964237213</v>
      </c>
      <c r="Y22" s="213">
        <v>-0.3149999976158142</v>
      </c>
      <c r="Z22" s="228">
        <f t="shared" si="1"/>
        <v>1.6576666682958603</v>
      </c>
      <c r="AA22" s="157">
        <v>5.796000003814697</v>
      </c>
      <c r="AB22" s="214" t="s">
        <v>71</v>
      </c>
      <c r="AC22" s="215">
        <v>20</v>
      </c>
      <c r="AD22" s="157">
        <v>-2.3320000171661377</v>
      </c>
      <c r="AE22" s="258" t="s">
        <v>101</v>
      </c>
      <c r="AF22" s="1"/>
    </row>
    <row r="23" spans="1:32" ht="11.25" customHeight="1">
      <c r="A23" s="219">
        <v>21</v>
      </c>
      <c r="B23" s="211">
        <v>-0.41999998688697815</v>
      </c>
      <c r="C23" s="211">
        <v>0.6100000143051147</v>
      </c>
      <c r="D23" s="211">
        <v>1.1039999723434448</v>
      </c>
      <c r="E23" s="211">
        <v>1.472000002861023</v>
      </c>
      <c r="F23" s="211">
        <v>1.4609999656677246</v>
      </c>
      <c r="G23" s="211">
        <v>1.6089999675750732</v>
      </c>
      <c r="H23" s="211">
        <v>1.6510000228881836</v>
      </c>
      <c r="I23" s="211">
        <v>2.450000047683716</v>
      </c>
      <c r="J23" s="211">
        <v>4.0289998054504395</v>
      </c>
      <c r="K23" s="211">
        <v>4.355000019073486</v>
      </c>
      <c r="L23" s="211">
        <v>4.966000080108643</v>
      </c>
      <c r="M23" s="211">
        <v>5.059999942779541</v>
      </c>
      <c r="N23" s="211">
        <v>5.449999809265137</v>
      </c>
      <c r="O23" s="211">
        <v>4.796999931335449</v>
      </c>
      <c r="P23" s="211">
        <v>4.629000186920166</v>
      </c>
      <c r="Q23" s="211">
        <v>4.428999900817871</v>
      </c>
      <c r="R23" s="211">
        <v>3.7230000495910645</v>
      </c>
      <c r="S23" s="211">
        <v>3.428999900817871</v>
      </c>
      <c r="T23" s="211">
        <v>3.2079999446868896</v>
      </c>
      <c r="U23" s="211">
        <v>2.7660000324249268</v>
      </c>
      <c r="V23" s="211">
        <v>2.8289999961853027</v>
      </c>
      <c r="W23" s="211">
        <v>2.9760000705718994</v>
      </c>
      <c r="X23" s="211">
        <v>3.0810000896453857</v>
      </c>
      <c r="Y23" s="211">
        <v>2.996999979019165</v>
      </c>
      <c r="Z23" s="218">
        <f t="shared" si="1"/>
        <v>3.027541656047106</v>
      </c>
      <c r="AA23" s="151">
        <v>5.577000141143799</v>
      </c>
      <c r="AB23" s="152" t="s">
        <v>72</v>
      </c>
      <c r="AC23" s="2">
        <v>21</v>
      </c>
      <c r="AD23" s="151">
        <v>-0.6299999952316284</v>
      </c>
      <c r="AE23" s="257" t="s">
        <v>102</v>
      </c>
      <c r="AF23" s="1"/>
    </row>
    <row r="24" spans="1:32" ht="11.25" customHeight="1">
      <c r="A24" s="219">
        <v>22</v>
      </c>
      <c r="B24" s="211">
        <v>2.3550000190734863</v>
      </c>
      <c r="C24" s="211">
        <v>2.0920000076293945</v>
      </c>
      <c r="D24" s="211">
        <v>2.2290000915527344</v>
      </c>
      <c r="E24" s="211">
        <v>2.8289999961853027</v>
      </c>
      <c r="F24" s="211">
        <v>2.9760000705718994</v>
      </c>
      <c r="G24" s="211">
        <v>3.312999963760376</v>
      </c>
      <c r="H24" s="211">
        <v>3.691999912261963</v>
      </c>
      <c r="I24" s="211">
        <v>3.8919999599456787</v>
      </c>
      <c r="J24" s="211">
        <v>4.4070000648498535</v>
      </c>
      <c r="K24" s="211">
        <v>4.966000080108643</v>
      </c>
      <c r="L24" s="211">
        <v>5.15500020980835</v>
      </c>
      <c r="M24" s="211">
        <v>5.4079999923706055</v>
      </c>
      <c r="N24" s="211">
        <v>5.734000205993652</v>
      </c>
      <c r="O24" s="211">
        <v>5.681000232696533</v>
      </c>
      <c r="P24" s="211">
        <v>5.281000137329102</v>
      </c>
      <c r="Q24" s="211">
        <v>5.25</v>
      </c>
      <c r="R24" s="211">
        <v>5.176000118255615</v>
      </c>
      <c r="S24" s="211">
        <v>5.659999847412109</v>
      </c>
      <c r="T24" s="211">
        <v>5.860000133514404</v>
      </c>
      <c r="U24" s="211">
        <v>6.050000190734863</v>
      </c>
      <c r="V24" s="211">
        <v>6.366000175476074</v>
      </c>
      <c r="W24" s="211">
        <v>6.124000072479248</v>
      </c>
      <c r="X24" s="211">
        <v>5.892000198364258</v>
      </c>
      <c r="Y24" s="211">
        <v>6.208000183105469</v>
      </c>
      <c r="Z24" s="218">
        <f t="shared" si="1"/>
        <v>4.691500077644984</v>
      </c>
      <c r="AA24" s="151">
        <v>6.607999801635742</v>
      </c>
      <c r="AB24" s="152" t="s">
        <v>73</v>
      </c>
      <c r="AC24" s="2">
        <v>22</v>
      </c>
      <c r="AD24" s="151">
        <v>1.934999942779541</v>
      </c>
      <c r="AE24" s="257" t="s">
        <v>103</v>
      </c>
      <c r="AF24" s="1"/>
    </row>
    <row r="25" spans="1:32" ht="11.25" customHeight="1">
      <c r="A25" s="219">
        <v>23</v>
      </c>
      <c r="B25" s="211">
        <v>5.849999904632568</v>
      </c>
      <c r="C25" s="211">
        <v>6.460999965667725</v>
      </c>
      <c r="D25" s="211">
        <v>6.355000019073486</v>
      </c>
      <c r="E25" s="211">
        <v>6.660999774932861</v>
      </c>
      <c r="F25" s="211">
        <v>7.289999961853027</v>
      </c>
      <c r="G25" s="211">
        <v>8.100000381469727</v>
      </c>
      <c r="H25" s="211">
        <v>8.930000305175781</v>
      </c>
      <c r="I25" s="211">
        <v>9.010000228881836</v>
      </c>
      <c r="J25" s="211">
        <v>9.550000190734863</v>
      </c>
      <c r="K25" s="211">
        <v>9.609999656677246</v>
      </c>
      <c r="L25" s="211">
        <v>10.039999961853027</v>
      </c>
      <c r="M25" s="211">
        <v>10.819999694824219</v>
      </c>
      <c r="N25" s="211">
        <v>11.15999984741211</v>
      </c>
      <c r="O25" s="211">
        <v>11.920000076293945</v>
      </c>
      <c r="P25" s="211">
        <v>11.470000267028809</v>
      </c>
      <c r="Q25" s="211">
        <v>10.279999732971191</v>
      </c>
      <c r="R25" s="211">
        <v>9.680000305175781</v>
      </c>
      <c r="S25" s="211">
        <v>9.100000381469727</v>
      </c>
      <c r="T25" s="211">
        <v>8.670000076293945</v>
      </c>
      <c r="U25" s="211">
        <v>8.380000114440918</v>
      </c>
      <c r="V25" s="211">
        <v>9.199999809265137</v>
      </c>
      <c r="W25" s="211">
        <v>8.84000015258789</v>
      </c>
      <c r="X25" s="211">
        <v>8.279999732971191</v>
      </c>
      <c r="Y25" s="211">
        <v>8.0600004196167</v>
      </c>
      <c r="Z25" s="218">
        <f t="shared" si="1"/>
        <v>8.904875040054321</v>
      </c>
      <c r="AA25" s="151">
        <v>12.260000228881836</v>
      </c>
      <c r="AB25" s="152" t="s">
        <v>74</v>
      </c>
      <c r="AC25" s="2">
        <v>23</v>
      </c>
      <c r="AD25" s="151">
        <v>5.681000232696533</v>
      </c>
      <c r="AE25" s="257" t="s">
        <v>104</v>
      </c>
      <c r="AF25" s="1"/>
    </row>
    <row r="26" spans="1:32" ht="11.25" customHeight="1">
      <c r="A26" s="219">
        <v>24</v>
      </c>
      <c r="B26" s="211">
        <v>6.869999885559082</v>
      </c>
      <c r="C26" s="211">
        <v>6.269999980926514</v>
      </c>
      <c r="D26" s="211">
        <v>4.5329999923706055</v>
      </c>
      <c r="E26" s="211">
        <v>1.5770000219345093</v>
      </c>
      <c r="F26" s="211">
        <v>1.2400000095367432</v>
      </c>
      <c r="G26" s="211">
        <v>1.187999963760376</v>
      </c>
      <c r="H26" s="211">
        <v>0.8510000109672546</v>
      </c>
      <c r="I26" s="211">
        <v>0.5989999771118164</v>
      </c>
      <c r="J26" s="211">
        <v>0.39899998903274536</v>
      </c>
      <c r="K26" s="211">
        <v>-0.4620000123977661</v>
      </c>
      <c r="L26" s="211">
        <v>-0.4309999942779541</v>
      </c>
      <c r="M26" s="211">
        <v>-0.6830000281333923</v>
      </c>
      <c r="N26" s="211">
        <v>-0.3050000071525574</v>
      </c>
      <c r="O26" s="211">
        <v>-0.2939999997615814</v>
      </c>
      <c r="P26" s="211">
        <v>-0.49399998784065247</v>
      </c>
      <c r="Q26" s="211">
        <v>-0.2939999997615814</v>
      </c>
      <c r="R26" s="211">
        <v>-0.7360000014305115</v>
      </c>
      <c r="S26" s="211">
        <v>-1.1239999532699585</v>
      </c>
      <c r="T26" s="211">
        <v>-1.8910000324249268</v>
      </c>
      <c r="U26" s="211">
        <v>-2.2690000534057617</v>
      </c>
      <c r="V26" s="211">
        <v>-2.509999990463257</v>
      </c>
      <c r="W26" s="211">
        <v>-2.4159998893737793</v>
      </c>
      <c r="X26" s="211">
        <v>-3.055999994277954</v>
      </c>
      <c r="Y26" s="211">
        <v>-3.3610000610351562</v>
      </c>
      <c r="Z26" s="218">
        <f t="shared" si="1"/>
        <v>0.13337499275803566</v>
      </c>
      <c r="AA26" s="151">
        <v>8.09000015258789</v>
      </c>
      <c r="AB26" s="152" t="s">
        <v>75</v>
      </c>
      <c r="AC26" s="2">
        <v>24</v>
      </c>
      <c r="AD26" s="151">
        <v>-3.4660000801086426</v>
      </c>
      <c r="AE26" s="257" t="s">
        <v>105</v>
      </c>
      <c r="AF26" s="1"/>
    </row>
    <row r="27" spans="1:32" ht="11.25" customHeight="1">
      <c r="A27" s="219">
        <v>25</v>
      </c>
      <c r="B27" s="211">
        <v>-2.23799991607666</v>
      </c>
      <c r="C27" s="211">
        <v>-2.5840001106262207</v>
      </c>
      <c r="D27" s="211">
        <v>-2.184999942779541</v>
      </c>
      <c r="E27" s="211">
        <v>-1.74399995803833</v>
      </c>
      <c r="F27" s="211">
        <v>-2.006999969482422</v>
      </c>
      <c r="G27" s="211">
        <v>-2.6679999828338623</v>
      </c>
      <c r="H27" s="211">
        <v>-2.742000102996826</v>
      </c>
      <c r="I27" s="211">
        <v>-0.5149999856948853</v>
      </c>
      <c r="J27" s="211">
        <v>1.1349999904632568</v>
      </c>
      <c r="K27" s="211">
        <v>2.428999900817871</v>
      </c>
      <c r="L27" s="211">
        <v>3.322999954223633</v>
      </c>
      <c r="M27" s="211">
        <v>4.079999923706055</v>
      </c>
      <c r="N27" s="211">
        <v>4.742000102996826</v>
      </c>
      <c r="O27" s="211">
        <v>4.646999835968018</v>
      </c>
      <c r="P27" s="211">
        <v>1.565999984741211</v>
      </c>
      <c r="Q27" s="211">
        <v>0.6930000185966492</v>
      </c>
      <c r="R27" s="211">
        <v>-0.4099999964237213</v>
      </c>
      <c r="S27" s="211">
        <v>-1.1660000085830688</v>
      </c>
      <c r="T27" s="211">
        <v>-1.4179999828338623</v>
      </c>
      <c r="U27" s="211">
        <v>-1.534000039100647</v>
      </c>
      <c r="V27" s="211">
        <v>-1.774999976158142</v>
      </c>
      <c r="W27" s="211">
        <v>-1.8910000324249268</v>
      </c>
      <c r="X27" s="211">
        <v>-1.9850000143051147</v>
      </c>
      <c r="Y27" s="211">
        <v>-2.184999942779541</v>
      </c>
      <c r="Z27" s="218">
        <f t="shared" si="1"/>
        <v>-0.2680000104010105</v>
      </c>
      <c r="AA27" s="151">
        <v>5.195000171661377</v>
      </c>
      <c r="AB27" s="152" t="s">
        <v>76</v>
      </c>
      <c r="AC27" s="2">
        <v>25</v>
      </c>
      <c r="AD27" s="151">
        <v>-3.371000051498413</v>
      </c>
      <c r="AE27" s="257" t="s">
        <v>75</v>
      </c>
      <c r="AF27" s="1"/>
    </row>
    <row r="28" spans="1:32" ht="11.25" customHeight="1">
      <c r="A28" s="219">
        <v>26</v>
      </c>
      <c r="B28" s="211">
        <v>-1.8279999494552612</v>
      </c>
      <c r="C28" s="211">
        <v>-2.447000026702881</v>
      </c>
      <c r="D28" s="211">
        <v>-2.572999954223633</v>
      </c>
      <c r="E28" s="211">
        <v>-2.9089999198913574</v>
      </c>
      <c r="F28" s="211">
        <v>-2.8359999656677246</v>
      </c>
      <c r="G28" s="211">
        <v>-3.0250000953674316</v>
      </c>
      <c r="H28" s="211">
        <v>-2.9830000400543213</v>
      </c>
      <c r="I28" s="211">
        <v>-0.1679999977350235</v>
      </c>
      <c r="J28" s="211">
        <v>3.9230000972747803</v>
      </c>
      <c r="K28" s="211">
        <v>5.01800012588501</v>
      </c>
      <c r="L28" s="211">
        <v>5.565000057220459</v>
      </c>
      <c r="M28" s="211">
        <v>6.521999835968018</v>
      </c>
      <c r="N28" s="211">
        <v>6.468999862670898</v>
      </c>
      <c r="O28" s="211">
        <v>5.85699987411499</v>
      </c>
      <c r="P28" s="211">
        <v>4.216000080108643</v>
      </c>
      <c r="Q28" s="211">
        <v>2.943000078201294</v>
      </c>
      <c r="R28" s="211">
        <v>1.4190000295639038</v>
      </c>
      <c r="S28" s="211">
        <v>0</v>
      </c>
      <c r="T28" s="211">
        <v>-0.4309999942779541</v>
      </c>
      <c r="U28" s="211">
        <v>-0.1679999977350235</v>
      </c>
      <c r="V28" s="211">
        <v>0.6200000047683716</v>
      </c>
      <c r="W28" s="211">
        <v>0.25200000405311584</v>
      </c>
      <c r="X28" s="211">
        <v>0.13699999451637268</v>
      </c>
      <c r="Y28" s="211">
        <v>0.27300000190734863</v>
      </c>
      <c r="Z28" s="218">
        <f t="shared" si="1"/>
        <v>0.9935833377142748</v>
      </c>
      <c r="AA28" s="151">
        <v>7.300000190734863</v>
      </c>
      <c r="AB28" s="152" t="s">
        <v>77</v>
      </c>
      <c r="AC28" s="2">
        <v>26</v>
      </c>
      <c r="AD28" s="151">
        <v>-3.25600004196167</v>
      </c>
      <c r="AE28" s="257" t="s">
        <v>106</v>
      </c>
      <c r="AF28" s="1"/>
    </row>
    <row r="29" spans="1:32" ht="11.25" customHeight="1">
      <c r="A29" s="219">
        <v>27</v>
      </c>
      <c r="B29" s="211">
        <v>0.2939999997615814</v>
      </c>
      <c r="C29" s="211">
        <v>0.4830000102519989</v>
      </c>
      <c r="D29" s="211">
        <v>0.8199999928474426</v>
      </c>
      <c r="E29" s="211">
        <v>0.7570000290870667</v>
      </c>
      <c r="F29" s="211">
        <v>-0.17900000512599945</v>
      </c>
      <c r="G29" s="211">
        <v>-0.25200000405311584</v>
      </c>
      <c r="H29" s="211">
        <v>-0.5460000038146973</v>
      </c>
      <c r="I29" s="211">
        <v>3.450000047683716</v>
      </c>
      <c r="J29" s="211">
        <v>6.818999767303467</v>
      </c>
      <c r="K29" s="211">
        <v>7.800000190734863</v>
      </c>
      <c r="L29" s="211">
        <v>8.539999961853027</v>
      </c>
      <c r="M29" s="211">
        <v>7.980000019073486</v>
      </c>
      <c r="N29" s="211">
        <v>7.53000020980835</v>
      </c>
      <c r="O29" s="211">
        <v>6.888999938964844</v>
      </c>
      <c r="P29" s="211">
        <v>6.098999977111816</v>
      </c>
      <c r="Q29" s="211">
        <v>5.563000202178955</v>
      </c>
      <c r="R29" s="211">
        <v>3.2799999713897705</v>
      </c>
      <c r="S29" s="211">
        <v>2.385999917984009</v>
      </c>
      <c r="T29" s="211">
        <v>3.1010000705718994</v>
      </c>
      <c r="U29" s="211">
        <v>2.322999954223633</v>
      </c>
      <c r="V29" s="211">
        <v>0.9769999980926514</v>
      </c>
      <c r="W29" s="211">
        <v>0.25200000405311584</v>
      </c>
      <c r="X29" s="211">
        <v>0.5889999866485596</v>
      </c>
      <c r="Y29" s="211">
        <v>-0.20999999344348907</v>
      </c>
      <c r="Z29" s="218">
        <f t="shared" si="1"/>
        <v>3.1143750101327896</v>
      </c>
      <c r="AA29" s="151">
        <v>9.260000228881836</v>
      </c>
      <c r="AB29" s="152" t="s">
        <v>78</v>
      </c>
      <c r="AC29" s="2">
        <v>27</v>
      </c>
      <c r="AD29" s="151">
        <v>-0.7459999918937683</v>
      </c>
      <c r="AE29" s="257" t="s">
        <v>106</v>
      </c>
      <c r="AF29" s="1"/>
    </row>
    <row r="30" spans="1:32" ht="11.25" customHeight="1">
      <c r="A30" s="219">
        <v>28</v>
      </c>
      <c r="B30" s="211">
        <v>0.9459999799728394</v>
      </c>
      <c r="C30" s="211">
        <v>1.0299999713897705</v>
      </c>
      <c r="D30" s="211">
        <v>0.3889999985694885</v>
      </c>
      <c r="E30" s="211">
        <v>0.9139999747276306</v>
      </c>
      <c r="F30" s="211">
        <v>0.0949999988079071</v>
      </c>
      <c r="G30" s="211">
        <v>0.34700000286102295</v>
      </c>
      <c r="H30" s="211">
        <v>0.5249999761581421</v>
      </c>
      <c r="I30" s="211">
        <v>1.7450000047683716</v>
      </c>
      <c r="J30" s="211">
        <v>2.7130000591278076</v>
      </c>
      <c r="K30" s="211">
        <v>3.7960000038146973</v>
      </c>
      <c r="L30" s="211">
        <v>4.658999919891357</v>
      </c>
      <c r="M30" s="211">
        <v>4.520999908447266</v>
      </c>
      <c r="N30" s="211">
        <v>4.6570000648498535</v>
      </c>
      <c r="O30" s="211">
        <v>4.488999843597412</v>
      </c>
      <c r="P30" s="211">
        <v>3.8889999389648438</v>
      </c>
      <c r="Q30" s="211">
        <v>3.753000020980835</v>
      </c>
      <c r="R30" s="211">
        <v>2.2170000076293945</v>
      </c>
      <c r="S30" s="211">
        <v>1.1979999542236328</v>
      </c>
      <c r="T30" s="211">
        <v>1.1979999542236328</v>
      </c>
      <c r="U30" s="211">
        <v>1.4290000200271606</v>
      </c>
      <c r="V30" s="211">
        <v>2.2809998989105225</v>
      </c>
      <c r="W30" s="211">
        <v>2.1440000534057617</v>
      </c>
      <c r="X30" s="211">
        <v>1.4819999933242798</v>
      </c>
      <c r="Y30" s="211">
        <v>1.9869999885559082</v>
      </c>
      <c r="Z30" s="218">
        <f t="shared" si="1"/>
        <v>2.1834999807178974</v>
      </c>
      <c r="AA30" s="151">
        <v>5.573999881744385</v>
      </c>
      <c r="AB30" s="152" t="s">
        <v>79</v>
      </c>
      <c r="AC30" s="2">
        <v>28</v>
      </c>
      <c r="AD30" s="151">
        <v>-0.4620000123977661</v>
      </c>
      <c r="AE30" s="257" t="s">
        <v>107</v>
      </c>
      <c r="AF30" s="1"/>
    </row>
    <row r="31" spans="1:32" ht="11.25" customHeight="1">
      <c r="A31" s="219">
        <v>29</v>
      </c>
      <c r="B31" s="211">
        <v>2.7330000400543213</v>
      </c>
      <c r="C31" s="211">
        <v>2.4700000286102295</v>
      </c>
      <c r="D31" s="211">
        <v>3.3429999351501465</v>
      </c>
      <c r="E31" s="211">
        <v>3.5429999828338623</v>
      </c>
      <c r="F31" s="211">
        <v>3.7330000400543213</v>
      </c>
      <c r="G31" s="211">
        <v>3.9119999408721924</v>
      </c>
      <c r="H31" s="211">
        <v>3.7119998931884766</v>
      </c>
      <c r="I31" s="211">
        <v>4.553999900817871</v>
      </c>
      <c r="J31" s="211">
        <v>5.068999767303467</v>
      </c>
      <c r="K31" s="211">
        <v>5.754000186920166</v>
      </c>
      <c r="L31" s="211">
        <v>5.995999813079834</v>
      </c>
      <c r="M31" s="211">
        <v>7.019999980926514</v>
      </c>
      <c r="N31" s="211">
        <v>7.210000038146973</v>
      </c>
      <c r="O31" s="211">
        <v>7.230000019073486</v>
      </c>
      <c r="P31" s="211">
        <v>7.150000095367432</v>
      </c>
      <c r="Q31" s="211">
        <v>7.099999904632568</v>
      </c>
      <c r="R31" s="211">
        <v>7.079999923706055</v>
      </c>
      <c r="S31" s="211">
        <v>6.74399995803833</v>
      </c>
      <c r="T31" s="211">
        <v>7.820000171661377</v>
      </c>
      <c r="U31" s="211">
        <v>8.289999961853027</v>
      </c>
      <c r="V31" s="211">
        <v>8.6899995803833</v>
      </c>
      <c r="W31" s="211">
        <v>8.649999618530273</v>
      </c>
      <c r="X31" s="211">
        <v>7.659999847412109</v>
      </c>
      <c r="Y31" s="211">
        <v>7.329999923706055</v>
      </c>
      <c r="Z31" s="218">
        <f t="shared" si="1"/>
        <v>5.9497082730134325</v>
      </c>
      <c r="AA31" s="151">
        <v>9.029999732971191</v>
      </c>
      <c r="AB31" s="152" t="s">
        <v>80</v>
      </c>
      <c r="AC31" s="2">
        <v>29</v>
      </c>
      <c r="AD31" s="151">
        <v>1.9550000429153442</v>
      </c>
      <c r="AE31" s="257" t="s">
        <v>75</v>
      </c>
      <c r="AF31" s="1"/>
    </row>
    <row r="32" spans="1:32" ht="11.25" customHeight="1">
      <c r="A32" s="219">
        <v>30</v>
      </c>
      <c r="B32" s="211">
        <v>7.510000228881836</v>
      </c>
      <c r="C32" s="211">
        <v>8.039999961853027</v>
      </c>
      <c r="D32" s="211">
        <v>7.820000171661377</v>
      </c>
      <c r="E32" s="211">
        <v>7.869999885559082</v>
      </c>
      <c r="F32" s="211">
        <v>8.109999656677246</v>
      </c>
      <c r="G32" s="211">
        <v>8.460000038146973</v>
      </c>
      <c r="H32" s="211">
        <v>8.75</v>
      </c>
      <c r="I32" s="211">
        <v>8.300000190734863</v>
      </c>
      <c r="J32" s="211">
        <v>8.930000305175781</v>
      </c>
      <c r="K32" s="211">
        <v>9.210000038146973</v>
      </c>
      <c r="L32" s="211">
        <v>8.970000267028809</v>
      </c>
      <c r="M32" s="211">
        <v>8.5600004196167</v>
      </c>
      <c r="N32" s="211">
        <v>8.100000381469727</v>
      </c>
      <c r="O32" s="211">
        <v>7.420000076293945</v>
      </c>
      <c r="P32" s="211">
        <v>6.921999931335449</v>
      </c>
      <c r="Q32" s="211">
        <v>6.775000095367432</v>
      </c>
      <c r="R32" s="211">
        <v>6.8480000495910645</v>
      </c>
      <c r="S32" s="211">
        <v>7.190000057220459</v>
      </c>
      <c r="T32" s="211">
        <v>7.130000114440918</v>
      </c>
      <c r="U32" s="211">
        <v>7.349999904632568</v>
      </c>
      <c r="V32" s="211">
        <v>7.489999771118164</v>
      </c>
      <c r="W32" s="211">
        <v>7.71999979019165</v>
      </c>
      <c r="X32" s="211">
        <v>7.46999979019165</v>
      </c>
      <c r="Y32" s="211">
        <v>7.230000019073486</v>
      </c>
      <c r="Z32" s="218">
        <f t="shared" si="1"/>
        <v>7.840625047683716</v>
      </c>
      <c r="AA32" s="151">
        <v>9.279999732971191</v>
      </c>
      <c r="AB32" s="152" t="s">
        <v>81</v>
      </c>
      <c r="AC32" s="2">
        <v>30</v>
      </c>
      <c r="AD32" s="151">
        <v>6.679999828338623</v>
      </c>
      <c r="AE32" s="257" t="s">
        <v>108</v>
      </c>
      <c r="AF32" s="1"/>
    </row>
    <row r="33" spans="1:32" ht="11.25" customHeight="1">
      <c r="A33" s="219">
        <v>31</v>
      </c>
      <c r="B33" s="211">
        <v>7.019999980926514</v>
      </c>
      <c r="C33" s="211">
        <v>6.827000141143799</v>
      </c>
      <c r="D33" s="211">
        <v>6.10099983215332</v>
      </c>
      <c r="E33" s="211">
        <v>5.964000225067139</v>
      </c>
      <c r="F33" s="211">
        <v>5.248000144958496</v>
      </c>
      <c r="G33" s="211">
        <v>5.406000137329102</v>
      </c>
      <c r="H33" s="211">
        <v>4.995999813079834</v>
      </c>
      <c r="I33" s="211">
        <v>4.690000057220459</v>
      </c>
      <c r="J33" s="211">
        <v>4.511000156402588</v>
      </c>
      <c r="K33" s="211">
        <v>4.511000156402588</v>
      </c>
      <c r="L33" s="211">
        <v>4.710999965667725</v>
      </c>
      <c r="M33" s="211">
        <v>4.500999927520752</v>
      </c>
      <c r="N33" s="211">
        <v>3.7960000038146973</v>
      </c>
      <c r="O33" s="211">
        <v>3.2279999256134033</v>
      </c>
      <c r="P33" s="211">
        <v>3.627000093460083</v>
      </c>
      <c r="Q33" s="211">
        <v>3.1440000534057617</v>
      </c>
      <c r="R33" s="211">
        <v>2.8489999771118164</v>
      </c>
      <c r="S33" s="211">
        <v>3.186000108718872</v>
      </c>
      <c r="T33" s="211">
        <v>3.3010001182556152</v>
      </c>
      <c r="U33" s="211">
        <v>3.6700000762939453</v>
      </c>
      <c r="V33" s="211">
        <v>3.9749999046325684</v>
      </c>
      <c r="W33" s="211">
        <v>3.2909998893737793</v>
      </c>
      <c r="X33" s="211">
        <v>2.9230000972747803</v>
      </c>
      <c r="Y33" s="211">
        <v>3.1019999980926514</v>
      </c>
      <c r="Z33" s="218">
        <f t="shared" si="1"/>
        <v>4.357416699330012</v>
      </c>
      <c r="AA33" s="151">
        <v>7.25</v>
      </c>
      <c r="AB33" s="152" t="s">
        <v>82</v>
      </c>
      <c r="AC33" s="2">
        <v>31</v>
      </c>
      <c r="AD33" s="151">
        <v>2.680999994277954</v>
      </c>
      <c r="AE33" s="257" t="s">
        <v>109</v>
      </c>
      <c r="AF33" s="1"/>
    </row>
    <row r="34" spans="1:32" ht="15" customHeight="1">
      <c r="A34" s="220" t="s">
        <v>10</v>
      </c>
      <c r="B34" s="221">
        <f>AVERAGE(B3:B33)</f>
        <v>0.6144193562288438</v>
      </c>
      <c r="C34" s="221">
        <f aca="true" t="shared" si="2" ref="C34:R34">AVERAGE(C3:C33)</f>
        <v>0.2598064463705786</v>
      </c>
      <c r="D34" s="221">
        <f t="shared" si="2"/>
        <v>0.33858064417877504</v>
      </c>
      <c r="E34" s="221">
        <f t="shared" si="2"/>
        <v>0.221838720082756</v>
      </c>
      <c r="F34" s="221">
        <f t="shared" si="2"/>
        <v>0.17474193089912016</v>
      </c>
      <c r="G34" s="221">
        <f t="shared" si="2"/>
        <v>0.11709679134430424</v>
      </c>
      <c r="H34" s="221">
        <f t="shared" si="2"/>
        <v>0.11719354410325328</v>
      </c>
      <c r="I34" s="221">
        <f t="shared" si="2"/>
        <v>1.8207419431137462</v>
      </c>
      <c r="J34" s="221">
        <f t="shared" si="2"/>
        <v>3.8004516103575305</v>
      </c>
      <c r="K34" s="221">
        <f t="shared" si="2"/>
        <v>4.857741948096983</v>
      </c>
      <c r="L34" s="221">
        <f t="shared" si="2"/>
        <v>5.47651614681367</v>
      </c>
      <c r="M34" s="221">
        <f t="shared" si="2"/>
        <v>5.796419384018067</v>
      </c>
      <c r="N34" s="221">
        <f t="shared" si="2"/>
        <v>5.628129022736704</v>
      </c>
      <c r="O34" s="221">
        <f t="shared" si="2"/>
        <v>5.385806449959355</v>
      </c>
      <c r="P34" s="221">
        <f t="shared" si="2"/>
        <v>4.525967766200343</v>
      </c>
      <c r="Q34" s="221">
        <f t="shared" si="2"/>
        <v>3.54396774307374</v>
      </c>
      <c r="R34" s="221">
        <f t="shared" si="2"/>
        <v>2.3414838732250276</v>
      </c>
      <c r="S34" s="221">
        <f aca="true" t="shared" si="3" ref="S34:Y34">AVERAGE(S3:S33)</f>
        <v>1.5183225807643705</v>
      </c>
      <c r="T34" s="221">
        <f t="shared" si="3"/>
        <v>1.374935507594097</v>
      </c>
      <c r="U34" s="221">
        <f t="shared" si="3"/>
        <v>1.2016129210711486</v>
      </c>
      <c r="V34" s="221">
        <f t="shared" si="3"/>
        <v>1.1428386785330311</v>
      </c>
      <c r="W34" s="221">
        <f t="shared" si="3"/>
        <v>0.9350322470549615</v>
      </c>
      <c r="X34" s="221">
        <f t="shared" si="3"/>
        <v>0.7169354733440184</v>
      </c>
      <c r="Y34" s="221">
        <f t="shared" si="3"/>
        <v>0.674935489412277</v>
      </c>
      <c r="Z34" s="221">
        <f>AVERAGE(B3:Y33)</f>
        <v>2.1910631757740293</v>
      </c>
      <c r="AA34" s="222">
        <f>(AVERAGE(最高))</f>
        <v>6.951258051779963</v>
      </c>
      <c r="AB34" s="223"/>
      <c r="AC34" s="224"/>
      <c r="AD34" s="222">
        <f>(AVERAGE(最低))</f>
        <v>-1.461645164797383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4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26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12.260000228881836</v>
      </c>
      <c r="C46" s="3">
        <v>23</v>
      </c>
      <c r="D46" s="159" t="s">
        <v>74</v>
      </c>
      <c r="E46" s="201"/>
      <c r="F46" s="156"/>
      <c r="G46" s="157">
        <f>MIN(最低)</f>
        <v>-5.039999961853027</v>
      </c>
      <c r="H46" s="3">
        <v>16</v>
      </c>
      <c r="I46" s="259" t="s">
        <v>97</v>
      </c>
    </row>
    <row r="47" spans="1:9" ht="11.25" customHeight="1">
      <c r="A47" s="160"/>
      <c r="B47" s="161"/>
      <c r="C47" s="3"/>
      <c r="D47" s="159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98"/>
      <c r="D48" s="199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10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14.869999885559082</v>
      </c>
      <c r="C3" s="211">
        <v>14.670000076293945</v>
      </c>
      <c r="D3" s="211">
        <v>14.729999542236328</v>
      </c>
      <c r="E3" s="211">
        <v>14.9399995803833</v>
      </c>
      <c r="F3" s="211">
        <v>15.890000343322754</v>
      </c>
      <c r="G3" s="211">
        <v>15.729999542236328</v>
      </c>
      <c r="H3" s="211">
        <v>16.329999923706055</v>
      </c>
      <c r="I3" s="211">
        <v>16.489999771118164</v>
      </c>
      <c r="J3" s="211">
        <v>16.90999984741211</v>
      </c>
      <c r="K3" s="211">
        <v>17.93000030517578</v>
      </c>
      <c r="L3" s="211">
        <v>18.8799991607666</v>
      </c>
      <c r="M3" s="211">
        <v>18.389999389648438</v>
      </c>
      <c r="N3" s="211">
        <v>18.200000762939453</v>
      </c>
      <c r="O3" s="211">
        <v>17.68000030517578</v>
      </c>
      <c r="P3" s="211">
        <v>17.489999771118164</v>
      </c>
      <c r="Q3" s="211">
        <v>17.049999237060547</v>
      </c>
      <c r="R3" s="211">
        <v>16.1299991607666</v>
      </c>
      <c r="S3" s="211">
        <v>15.479999542236328</v>
      </c>
      <c r="T3" s="211">
        <v>15.350000381469727</v>
      </c>
      <c r="U3" s="211">
        <v>14.680000305175781</v>
      </c>
      <c r="V3" s="211">
        <v>15.09000015258789</v>
      </c>
      <c r="W3" s="211">
        <v>15.050000190734863</v>
      </c>
      <c r="X3" s="211">
        <v>14.710000038146973</v>
      </c>
      <c r="Y3" s="211">
        <v>14.359999656677246</v>
      </c>
      <c r="Z3" s="218">
        <f aca="true" t="shared" si="0" ref="Z3:Z33">AVERAGE(B3:Y3)</f>
        <v>16.12624986966451</v>
      </c>
      <c r="AA3" s="151">
        <v>18.979999542236328</v>
      </c>
      <c r="AB3" s="152" t="s">
        <v>424</v>
      </c>
      <c r="AC3" s="2">
        <v>1</v>
      </c>
      <c r="AD3" s="151">
        <v>14.079999923706055</v>
      </c>
      <c r="AE3" s="257" t="s">
        <v>379</v>
      </c>
      <c r="AF3" s="1"/>
    </row>
    <row r="4" spans="1:32" ht="11.25" customHeight="1">
      <c r="A4" s="219">
        <v>2</v>
      </c>
      <c r="B4" s="211">
        <v>13.819999694824219</v>
      </c>
      <c r="C4" s="211">
        <v>14.670000076293945</v>
      </c>
      <c r="D4" s="211">
        <v>15.34000015258789</v>
      </c>
      <c r="E4" s="211">
        <v>15.640000343322754</v>
      </c>
      <c r="F4" s="211">
        <v>15.390000343322754</v>
      </c>
      <c r="G4" s="211">
        <v>15.710000038146973</v>
      </c>
      <c r="H4" s="211">
        <v>16.989999771118164</v>
      </c>
      <c r="I4" s="211">
        <v>19.260000228881836</v>
      </c>
      <c r="J4" s="211">
        <v>18.600000381469727</v>
      </c>
      <c r="K4" s="211">
        <v>19.34000015258789</v>
      </c>
      <c r="L4" s="211">
        <v>19.1299991607666</v>
      </c>
      <c r="M4" s="211">
        <v>19.09000015258789</v>
      </c>
      <c r="N4" s="211">
        <v>19.020000457763672</v>
      </c>
      <c r="O4" s="211">
        <v>19.299999237060547</v>
      </c>
      <c r="P4" s="211">
        <v>20.360000610351562</v>
      </c>
      <c r="Q4" s="211">
        <v>20.559999465942383</v>
      </c>
      <c r="R4" s="211">
        <v>20.709999084472656</v>
      </c>
      <c r="S4" s="212">
        <v>20.75</v>
      </c>
      <c r="T4" s="211">
        <v>21.100000381469727</v>
      </c>
      <c r="U4" s="211">
        <v>21.260000228881836</v>
      </c>
      <c r="V4" s="211">
        <v>21.260000228881836</v>
      </c>
      <c r="W4" s="211">
        <v>20.920000076293945</v>
      </c>
      <c r="X4" s="211">
        <v>20.780000686645508</v>
      </c>
      <c r="Y4" s="211">
        <v>20.610000610351562</v>
      </c>
      <c r="Z4" s="218">
        <f t="shared" si="0"/>
        <v>18.733750065167744</v>
      </c>
      <c r="AA4" s="151">
        <v>21.489999771118164</v>
      </c>
      <c r="AB4" s="152" t="s">
        <v>451</v>
      </c>
      <c r="AC4" s="2">
        <v>2</v>
      </c>
      <c r="AD4" s="151">
        <v>13.720000267028809</v>
      </c>
      <c r="AE4" s="257" t="s">
        <v>465</v>
      </c>
      <c r="AF4" s="1"/>
    </row>
    <row r="5" spans="1:32" ht="11.25" customHeight="1">
      <c r="A5" s="219">
        <v>3</v>
      </c>
      <c r="B5" s="211">
        <v>20.709999084472656</v>
      </c>
      <c r="C5" s="211">
        <v>20.360000610351562</v>
      </c>
      <c r="D5" s="211">
        <v>20.170000076293945</v>
      </c>
      <c r="E5" s="211">
        <v>20.059999465942383</v>
      </c>
      <c r="F5" s="211">
        <v>19.950000762939453</v>
      </c>
      <c r="G5" s="211">
        <v>19.780000686645508</v>
      </c>
      <c r="H5" s="211">
        <v>20.40999984741211</v>
      </c>
      <c r="I5" s="211">
        <v>20.079999923706055</v>
      </c>
      <c r="J5" s="211">
        <v>20.040000915527344</v>
      </c>
      <c r="K5" s="211">
        <v>20.540000915527344</v>
      </c>
      <c r="L5" s="211">
        <v>20.020000457763672</v>
      </c>
      <c r="M5" s="211">
        <v>20.579999923706055</v>
      </c>
      <c r="N5" s="211">
        <v>20.100000381469727</v>
      </c>
      <c r="O5" s="211">
        <v>20.93000030517578</v>
      </c>
      <c r="P5" s="211">
        <v>20.280000686645508</v>
      </c>
      <c r="Q5" s="211">
        <v>19.899999618530273</v>
      </c>
      <c r="R5" s="211">
        <v>18.1299991607666</v>
      </c>
      <c r="S5" s="211">
        <v>16.969999313354492</v>
      </c>
      <c r="T5" s="211">
        <v>16.6200008392334</v>
      </c>
      <c r="U5" s="211">
        <v>16.239999771118164</v>
      </c>
      <c r="V5" s="211">
        <v>15.140000343322754</v>
      </c>
      <c r="W5" s="211">
        <v>15.170000076293945</v>
      </c>
      <c r="X5" s="211">
        <v>14.819999694824219</v>
      </c>
      <c r="Y5" s="211">
        <v>14.729999542236328</v>
      </c>
      <c r="Z5" s="218">
        <f t="shared" si="0"/>
        <v>18.822083433469135</v>
      </c>
      <c r="AA5" s="151">
        <v>21.719999313354492</v>
      </c>
      <c r="AB5" s="152" t="s">
        <v>224</v>
      </c>
      <c r="AC5" s="2">
        <v>3</v>
      </c>
      <c r="AD5" s="151">
        <v>14.6899995803833</v>
      </c>
      <c r="AE5" s="257" t="s">
        <v>466</v>
      </c>
      <c r="AF5" s="1"/>
    </row>
    <row r="6" spans="1:32" ht="11.25" customHeight="1">
      <c r="A6" s="219">
        <v>4</v>
      </c>
      <c r="B6" s="211">
        <v>14.949999809265137</v>
      </c>
      <c r="C6" s="211">
        <v>14.949999809265137</v>
      </c>
      <c r="D6" s="211">
        <v>14.680000305175781</v>
      </c>
      <c r="E6" s="211">
        <v>14.029999732971191</v>
      </c>
      <c r="F6" s="211">
        <v>13.069999694824219</v>
      </c>
      <c r="G6" s="211">
        <v>12.649999618530273</v>
      </c>
      <c r="H6" s="211">
        <v>15.279999732971191</v>
      </c>
      <c r="I6" s="211">
        <v>17.540000915527344</v>
      </c>
      <c r="J6" s="211">
        <v>18.110000610351562</v>
      </c>
      <c r="K6" s="211">
        <v>19.100000381469727</v>
      </c>
      <c r="L6" s="211">
        <v>18.969999313354492</v>
      </c>
      <c r="M6" s="211">
        <v>19.700000762939453</v>
      </c>
      <c r="N6" s="211">
        <v>20.239999771118164</v>
      </c>
      <c r="O6" s="211">
        <v>18.8700008392334</v>
      </c>
      <c r="P6" s="211">
        <v>17.899999618530273</v>
      </c>
      <c r="Q6" s="211">
        <v>16.739999771118164</v>
      </c>
      <c r="R6" s="211">
        <v>15.520000457763672</v>
      </c>
      <c r="S6" s="211">
        <v>14.520000457763672</v>
      </c>
      <c r="T6" s="211">
        <v>14.15999984741211</v>
      </c>
      <c r="U6" s="211">
        <v>14.09000015258789</v>
      </c>
      <c r="V6" s="211">
        <v>14.260000228881836</v>
      </c>
      <c r="W6" s="211">
        <v>14.25</v>
      </c>
      <c r="X6" s="211">
        <v>14.850000381469727</v>
      </c>
      <c r="Y6" s="211">
        <v>14.520000457763672</v>
      </c>
      <c r="Z6" s="218">
        <f t="shared" si="0"/>
        <v>15.956250111262003</v>
      </c>
      <c r="AA6" s="151">
        <v>20.709999084472656</v>
      </c>
      <c r="AB6" s="152" t="s">
        <v>125</v>
      </c>
      <c r="AC6" s="2">
        <v>4</v>
      </c>
      <c r="AD6" s="151">
        <v>12.449999809265137</v>
      </c>
      <c r="AE6" s="257" t="s">
        <v>467</v>
      </c>
      <c r="AF6" s="1"/>
    </row>
    <row r="7" spans="1:32" ht="11.25" customHeight="1">
      <c r="A7" s="219">
        <v>5</v>
      </c>
      <c r="B7" s="211">
        <v>14.270000457763672</v>
      </c>
      <c r="C7" s="211">
        <v>13.989999771118164</v>
      </c>
      <c r="D7" s="211">
        <v>14.100000381469727</v>
      </c>
      <c r="E7" s="211">
        <v>14.460000038146973</v>
      </c>
      <c r="F7" s="211">
        <v>14.34000015258789</v>
      </c>
      <c r="G7" s="211">
        <v>13.880000114440918</v>
      </c>
      <c r="H7" s="211">
        <v>15.170000076293945</v>
      </c>
      <c r="I7" s="211">
        <v>16.559999465942383</v>
      </c>
      <c r="J7" s="211">
        <v>17.510000228881836</v>
      </c>
      <c r="K7" s="211">
        <v>17.579999923706055</v>
      </c>
      <c r="L7" s="211">
        <v>18.059999465942383</v>
      </c>
      <c r="M7" s="211">
        <v>17.520000457763672</v>
      </c>
      <c r="N7" s="211">
        <v>17.579999923706055</v>
      </c>
      <c r="O7" s="211">
        <v>17.1299991607666</v>
      </c>
      <c r="P7" s="211">
        <v>16.1200008392334</v>
      </c>
      <c r="Q7" s="211">
        <v>15.859999656677246</v>
      </c>
      <c r="R7" s="211">
        <v>14.989999771118164</v>
      </c>
      <c r="S7" s="211">
        <v>14.739999771118164</v>
      </c>
      <c r="T7" s="211">
        <v>14.619999885559082</v>
      </c>
      <c r="U7" s="211">
        <v>14.569999694824219</v>
      </c>
      <c r="V7" s="211">
        <v>14.279999732971191</v>
      </c>
      <c r="W7" s="211">
        <v>13.930000305175781</v>
      </c>
      <c r="X7" s="211">
        <v>13.770000457763672</v>
      </c>
      <c r="Y7" s="211">
        <v>13.8100004196167</v>
      </c>
      <c r="Z7" s="218">
        <f t="shared" si="0"/>
        <v>15.368333339691162</v>
      </c>
      <c r="AA7" s="151">
        <v>18.510000228881836</v>
      </c>
      <c r="AB7" s="152" t="s">
        <v>452</v>
      </c>
      <c r="AC7" s="2">
        <v>5</v>
      </c>
      <c r="AD7" s="151">
        <v>13.680000305175781</v>
      </c>
      <c r="AE7" s="257" t="s">
        <v>468</v>
      </c>
      <c r="AF7" s="1"/>
    </row>
    <row r="8" spans="1:32" ht="11.25" customHeight="1">
      <c r="A8" s="219">
        <v>6</v>
      </c>
      <c r="B8" s="211">
        <v>13.869999885559082</v>
      </c>
      <c r="C8" s="211">
        <v>13.779999732971191</v>
      </c>
      <c r="D8" s="211">
        <v>13.760000228881836</v>
      </c>
      <c r="E8" s="211">
        <v>13.789999961853027</v>
      </c>
      <c r="F8" s="211">
        <v>13.680000305175781</v>
      </c>
      <c r="G8" s="211">
        <v>13.720000267028809</v>
      </c>
      <c r="H8" s="211">
        <v>14.039999961853027</v>
      </c>
      <c r="I8" s="211">
        <v>14.449999809265137</v>
      </c>
      <c r="J8" s="211">
        <v>14.960000038146973</v>
      </c>
      <c r="K8" s="211">
        <v>15.600000381469727</v>
      </c>
      <c r="L8" s="211">
        <v>15.600000381469727</v>
      </c>
      <c r="M8" s="211">
        <v>15.789999961853027</v>
      </c>
      <c r="N8" s="211">
        <v>15.880000114440918</v>
      </c>
      <c r="O8" s="211">
        <v>15.949999809265137</v>
      </c>
      <c r="P8" s="211">
        <v>16.049999237060547</v>
      </c>
      <c r="Q8" s="211">
        <v>15.930000305175781</v>
      </c>
      <c r="R8" s="211">
        <v>15.600000381469727</v>
      </c>
      <c r="S8" s="211">
        <v>15.100000381469727</v>
      </c>
      <c r="T8" s="211">
        <v>14.949999809265137</v>
      </c>
      <c r="U8" s="211">
        <v>14.84000015258789</v>
      </c>
      <c r="V8" s="211">
        <v>14.960000038146973</v>
      </c>
      <c r="W8" s="211">
        <v>14.609999656677246</v>
      </c>
      <c r="X8" s="211">
        <v>14.359999656677246</v>
      </c>
      <c r="Y8" s="211">
        <v>14.729999542236328</v>
      </c>
      <c r="Z8" s="218">
        <f t="shared" si="0"/>
        <v>14.833333333333334</v>
      </c>
      <c r="AA8" s="151">
        <v>16.229999542236328</v>
      </c>
      <c r="AB8" s="152" t="s">
        <v>453</v>
      </c>
      <c r="AC8" s="2">
        <v>6</v>
      </c>
      <c r="AD8" s="151">
        <v>13.59000015258789</v>
      </c>
      <c r="AE8" s="257" t="s">
        <v>469</v>
      </c>
      <c r="AF8" s="1"/>
    </row>
    <row r="9" spans="1:32" ht="11.25" customHeight="1">
      <c r="A9" s="219">
        <v>7</v>
      </c>
      <c r="B9" s="211">
        <v>14.880000114440918</v>
      </c>
      <c r="C9" s="211">
        <v>14.699999809265137</v>
      </c>
      <c r="D9" s="211">
        <v>14.710000038146973</v>
      </c>
      <c r="E9" s="211">
        <v>14.770000457763672</v>
      </c>
      <c r="F9" s="211">
        <v>14.760000228881836</v>
      </c>
      <c r="G9" s="211">
        <v>14.989999771118164</v>
      </c>
      <c r="H9" s="211">
        <v>15.069999694824219</v>
      </c>
      <c r="I9" s="211">
        <v>15.630000114440918</v>
      </c>
      <c r="J9" s="211">
        <v>16</v>
      </c>
      <c r="K9" s="211">
        <v>16.170000076293945</v>
      </c>
      <c r="L9" s="211">
        <v>15.720000267028809</v>
      </c>
      <c r="M9" s="211">
        <v>15.720000267028809</v>
      </c>
      <c r="N9" s="211">
        <v>15.770000457763672</v>
      </c>
      <c r="O9" s="211">
        <v>15.529999732971191</v>
      </c>
      <c r="P9" s="211">
        <v>15.279999732971191</v>
      </c>
      <c r="Q9" s="211">
        <v>15.260000228881836</v>
      </c>
      <c r="R9" s="211">
        <v>15.119999885559082</v>
      </c>
      <c r="S9" s="211">
        <v>15.25</v>
      </c>
      <c r="T9" s="211">
        <v>14.949999809265137</v>
      </c>
      <c r="U9" s="211">
        <v>15.119999885559082</v>
      </c>
      <c r="V9" s="211">
        <v>14.979999542236328</v>
      </c>
      <c r="W9" s="211">
        <v>14.779999732971191</v>
      </c>
      <c r="X9" s="211">
        <v>14.649999618530273</v>
      </c>
      <c r="Y9" s="211">
        <v>14.84000015258789</v>
      </c>
      <c r="Z9" s="218">
        <f t="shared" si="0"/>
        <v>15.193749984105429</v>
      </c>
      <c r="AA9" s="151">
        <v>16.360000610351562</v>
      </c>
      <c r="AB9" s="152" t="s">
        <v>454</v>
      </c>
      <c r="AC9" s="2">
        <v>7</v>
      </c>
      <c r="AD9" s="151">
        <v>14.579999923706055</v>
      </c>
      <c r="AE9" s="257" t="s">
        <v>470</v>
      </c>
      <c r="AF9" s="1"/>
    </row>
    <row r="10" spans="1:32" ht="11.25" customHeight="1">
      <c r="A10" s="219">
        <v>8</v>
      </c>
      <c r="B10" s="211">
        <v>14.819999694824219</v>
      </c>
      <c r="C10" s="211">
        <v>14.319999694824219</v>
      </c>
      <c r="D10" s="211">
        <v>14.0600004196167</v>
      </c>
      <c r="E10" s="211">
        <v>14.819999694824219</v>
      </c>
      <c r="F10" s="211">
        <v>14.90999984741211</v>
      </c>
      <c r="G10" s="211">
        <v>15.9399995803833</v>
      </c>
      <c r="H10" s="211">
        <v>19.56999969482422</v>
      </c>
      <c r="I10" s="211">
        <v>19.940000534057617</v>
      </c>
      <c r="J10" s="211">
        <v>20.200000762939453</v>
      </c>
      <c r="K10" s="211">
        <v>20.059999465942383</v>
      </c>
      <c r="L10" s="211">
        <v>19.90999984741211</v>
      </c>
      <c r="M10" s="211">
        <v>19.360000610351562</v>
      </c>
      <c r="N10" s="211">
        <v>20.25</v>
      </c>
      <c r="O10" s="211">
        <v>20.020000457763672</v>
      </c>
      <c r="P10" s="211">
        <v>18.420000076293945</v>
      </c>
      <c r="Q10" s="211">
        <v>19.149999618530273</v>
      </c>
      <c r="R10" s="211">
        <v>18.440000534057617</v>
      </c>
      <c r="S10" s="211">
        <v>17.010000228881836</v>
      </c>
      <c r="T10" s="211">
        <v>14.960000038146973</v>
      </c>
      <c r="U10" s="211">
        <v>13.850000381469727</v>
      </c>
      <c r="V10" s="211">
        <v>12.5</v>
      </c>
      <c r="W10" s="211">
        <v>15.40999984741211</v>
      </c>
      <c r="X10" s="211">
        <v>12</v>
      </c>
      <c r="Y10" s="211">
        <v>11.40999984741211</v>
      </c>
      <c r="Z10" s="218">
        <f t="shared" si="0"/>
        <v>16.72208336989085</v>
      </c>
      <c r="AA10" s="151">
        <v>20.459999084472656</v>
      </c>
      <c r="AB10" s="152" t="s">
        <v>353</v>
      </c>
      <c r="AC10" s="2">
        <v>8</v>
      </c>
      <c r="AD10" s="151">
        <v>11.350000381469727</v>
      </c>
      <c r="AE10" s="257" t="s">
        <v>251</v>
      </c>
      <c r="AF10" s="1"/>
    </row>
    <row r="11" spans="1:32" ht="11.25" customHeight="1">
      <c r="A11" s="219">
        <v>9</v>
      </c>
      <c r="B11" s="211">
        <v>10.920000076293945</v>
      </c>
      <c r="C11" s="211">
        <v>11.979999542236328</v>
      </c>
      <c r="D11" s="211">
        <v>11.630000114440918</v>
      </c>
      <c r="E11" s="211">
        <v>12.6899995803833</v>
      </c>
      <c r="F11" s="211">
        <v>11.149999618530273</v>
      </c>
      <c r="G11" s="211">
        <v>10.350000381469727</v>
      </c>
      <c r="H11" s="211">
        <v>13.699999809265137</v>
      </c>
      <c r="I11" s="211">
        <v>16.229999542236328</v>
      </c>
      <c r="J11" s="211">
        <v>17.68000030517578</v>
      </c>
      <c r="K11" s="211">
        <v>18.889999389648438</v>
      </c>
      <c r="L11" s="211">
        <v>20.1200008392334</v>
      </c>
      <c r="M11" s="211">
        <v>20.219999313354492</v>
      </c>
      <c r="N11" s="211">
        <v>19.75</v>
      </c>
      <c r="O11" s="211">
        <v>18.719999313354492</v>
      </c>
      <c r="P11" s="211">
        <v>16.420000076293945</v>
      </c>
      <c r="Q11" s="211">
        <v>17.479999542236328</v>
      </c>
      <c r="R11" s="211">
        <v>13.8100004196167</v>
      </c>
      <c r="S11" s="211">
        <v>12.989999771118164</v>
      </c>
      <c r="T11" s="211">
        <v>14.079999923706055</v>
      </c>
      <c r="U11" s="211">
        <v>13.59000015258789</v>
      </c>
      <c r="V11" s="211">
        <v>13.100000381469727</v>
      </c>
      <c r="W11" s="211">
        <v>12.020000457763672</v>
      </c>
      <c r="X11" s="211">
        <v>10.960000038146973</v>
      </c>
      <c r="Y11" s="211">
        <v>10.180000305175781</v>
      </c>
      <c r="Z11" s="218">
        <f t="shared" si="0"/>
        <v>14.52749995390574</v>
      </c>
      <c r="AA11" s="151">
        <v>21.3799991607666</v>
      </c>
      <c r="AB11" s="152" t="s">
        <v>455</v>
      </c>
      <c r="AC11" s="2">
        <v>9</v>
      </c>
      <c r="AD11" s="151">
        <v>10.029999732971191</v>
      </c>
      <c r="AE11" s="257" t="s">
        <v>152</v>
      </c>
      <c r="AF11" s="1"/>
    </row>
    <row r="12" spans="1:32" ht="11.25" customHeight="1">
      <c r="A12" s="227">
        <v>10</v>
      </c>
      <c r="B12" s="213">
        <v>11.979999542236328</v>
      </c>
      <c r="C12" s="213">
        <v>9.65999984741211</v>
      </c>
      <c r="D12" s="213">
        <v>10.3100004196167</v>
      </c>
      <c r="E12" s="213">
        <v>9.970000267028809</v>
      </c>
      <c r="F12" s="213">
        <v>9.100000381469727</v>
      </c>
      <c r="G12" s="213">
        <v>9.760000228881836</v>
      </c>
      <c r="H12" s="213">
        <v>10.989999771118164</v>
      </c>
      <c r="I12" s="213">
        <v>13.109999656677246</v>
      </c>
      <c r="J12" s="213">
        <v>14.619999885559082</v>
      </c>
      <c r="K12" s="213">
        <v>15.979999542236328</v>
      </c>
      <c r="L12" s="213">
        <v>16.440000534057617</v>
      </c>
      <c r="M12" s="213">
        <v>15.180000305175781</v>
      </c>
      <c r="N12" s="213">
        <v>15.649999618530273</v>
      </c>
      <c r="O12" s="213">
        <v>15.670000076293945</v>
      </c>
      <c r="P12" s="213">
        <v>15.039999961853027</v>
      </c>
      <c r="Q12" s="213">
        <v>13.510000228881836</v>
      </c>
      <c r="R12" s="213">
        <v>11.84000015258789</v>
      </c>
      <c r="S12" s="213">
        <v>10.949999809265137</v>
      </c>
      <c r="T12" s="213">
        <v>11.300000190734863</v>
      </c>
      <c r="U12" s="213">
        <v>10.180000305175781</v>
      </c>
      <c r="V12" s="213">
        <v>9.859999656677246</v>
      </c>
      <c r="W12" s="213">
        <v>9.710000038146973</v>
      </c>
      <c r="X12" s="213">
        <v>9.5</v>
      </c>
      <c r="Y12" s="213">
        <v>9.119999885559082</v>
      </c>
      <c r="Z12" s="228">
        <f t="shared" si="0"/>
        <v>12.05958334604899</v>
      </c>
      <c r="AA12" s="157">
        <v>17.479999542236328</v>
      </c>
      <c r="AB12" s="214" t="s">
        <v>456</v>
      </c>
      <c r="AC12" s="215">
        <v>10</v>
      </c>
      <c r="AD12" s="157">
        <v>8.729999542236328</v>
      </c>
      <c r="AE12" s="258" t="s">
        <v>190</v>
      </c>
      <c r="AF12" s="1"/>
    </row>
    <row r="13" spans="1:32" ht="11.25" customHeight="1">
      <c r="A13" s="219">
        <v>11</v>
      </c>
      <c r="B13" s="211">
        <v>9.380000114440918</v>
      </c>
      <c r="C13" s="211">
        <v>9.220000267028809</v>
      </c>
      <c r="D13" s="211">
        <v>9.079999923706055</v>
      </c>
      <c r="E13" s="211">
        <v>8.550000190734863</v>
      </c>
      <c r="F13" s="211">
        <v>8.140000343322754</v>
      </c>
      <c r="G13" s="211">
        <v>8.069999694824219</v>
      </c>
      <c r="H13" s="211">
        <v>9.550000190734863</v>
      </c>
      <c r="I13" s="211">
        <v>11.539999961853027</v>
      </c>
      <c r="J13" s="211">
        <v>15.729999542236328</v>
      </c>
      <c r="K13" s="211">
        <v>17.290000915527344</v>
      </c>
      <c r="L13" s="211">
        <v>18.290000915527344</v>
      </c>
      <c r="M13" s="211">
        <v>19.079999923706055</v>
      </c>
      <c r="N13" s="211">
        <v>17.3799991607666</v>
      </c>
      <c r="O13" s="211">
        <v>15.65999984741211</v>
      </c>
      <c r="P13" s="211">
        <v>14.050000190734863</v>
      </c>
      <c r="Q13" s="211">
        <v>13.069999694824219</v>
      </c>
      <c r="R13" s="211">
        <v>12.130000114440918</v>
      </c>
      <c r="S13" s="211">
        <v>11.119999885559082</v>
      </c>
      <c r="T13" s="211">
        <v>10.970000267028809</v>
      </c>
      <c r="U13" s="211">
        <v>10.520000457763672</v>
      </c>
      <c r="V13" s="211">
        <v>8.65999984741211</v>
      </c>
      <c r="W13" s="211">
        <v>8.100000381469727</v>
      </c>
      <c r="X13" s="211">
        <v>7.909999847412109</v>
      </c>
      <c r="Y13" s="211">
        <v>7.840000152587891</v>
      </c>
      <c r="Z13" s="218">
        <f t="shared" si="0"/>
        <v>11.72208340962728</v>
      </c>
      <c r="AA13" s="151">
        <v>19.639999389648438</v>
      </c>
      <c r="AB13" s="152" t="s">
        <v>112</v>
      </c>
      <c r="AC13" s="2">
        <v>11</v>
      </c>
      <c r="AD13" s="151">
        <v>7.679999828338623</v>
      </c>
      <c r="AE13" s="257" t="s">
        <v>379</v>
      </c>
      <c r="AF13" s="1"/>
    </row>
    <row r="14" spans="1:32" ht="11.25" customHeight="1">
      <c r="A14" s="219">
        <v>12</v>
      </c>
      <c r="B14" s="211">
        <v>7.690000057220459</v>
      </c>
      <c r="C14" s="211">
        <v>8.619999885559082</v>
      </c>
      <c r="D14" s="211">
        <v>8.239999771118164</v>
      </c>
      <c r="E14" s="211">
        <v>8.789999961853027</v>
      </c>
      <c r="F14" s="211">
        <v>8.930000305175781</v>
      </c>
      <c r="G14" s="211">
        <v>9.109999656677246</v>
      </c>
      <c r="H14" s="211">
        <v>10.579999923706055</v>
      </c>
      <c r="I14" s="211">
        <v>12.880000114440918</v>
      </c>
      <c r="J14" s="211">
        <v>13.779999732971191</v>
      </c>
      <c r="K14" s="211">
        <v>15.369999885559082</v>
      </c>
      <c r="L14" s="211">
        <v>14.850000381469727</v>
      </c>
      <c r="M14" s="211">
        <v>14.869999885559082</v>
      </c>
      <c r="N14" s="211">
        <v>14.850000381469727</v>
      </c>
      <c r="O14" s="211">
        <v>15.100000381469727</v>
      </c>
      <c r="P14" s="211">
        <v>14.770000457763672</v>
      </c>
      <c r="Q14" s="211">
        <v>13.079999923706055</v>
      </c>
      <c r="R14" s="211">
        <v>11.640000343322754</v>
      </c>
      <c r="S14" s="211">
        <v>10.789999961853027</v>
      </c>
      <c r="T14" s="211">
        <v>10.170000076293945</v>
      </c>
      <c r="U14" s="211">
        <v>10.460000038146973</v>
      </c>
      <c r="V14" s="211">
        <v>10.710000038146973</v>
      </c>
      <c r="W14" s="211">
        <v>10.989999771118164</v>
      </c>
      <c r="X14" s="211">
        <v>11.760000228881836</v>
      </c>
      <c r="Y14" s="211">
        <v>11.90999984741211</v>
      </c>
      <c r="Z14" s="218">
        <f t="shared" si="0"/>
        <v>11.664166708787283</v>
      </c>
      <c r="AA14" s="151">
        <v>16.190000534057617</v>
      </c>
      <c r="AB14" s="152" t="s">
        <v>457</v>
      </c>
      <c r="AC14" s="2">
        <v>12</v>
      </c>
      <c r="AD14" s="151">
        <v>7.489999771118164</v>
      </c>
      <c r="AE14" s="257" t="s">
        <v>471</v>
      </c>
      <c r="AF14" s="1"/>
    </row>
    <row r="15" spans="1:32" ht="11.25" customHeight="1">
      <c r="A15" s="219">
        <v>13</v>
      </c>
      <c r="B15" s="211">
        <v>12.470000267028809</v>
      </c>
      <c r="C15" s="211">
        <v>12.5</v>
      </c>
      <c r="D15" s="211">
        <v>12.220000267028809</v>
      </c>
      <c r="E15" s="211">
        <v>12.369999885559082</v>
      </c>
      <c r="F15" s="211">
        <v>13.119999885559082</v>
      </c>
      <c r="G15" s="211">
        <v>13.40999984741211</v>
      </c>
      <c r="H15" s="211">
        <v>13.710000038146973</v>
      </c>
      <c r="I15" s="211">
        <v>14.350000381469727</v>
      </c>
      <c r="J15" s="211">
        <v>16.43000030517578</v>
      </c>
      <c r="K15" s="211">
        <v>19.170000076293945</v>
      </c>
      <c r="L15" s="211">
        <v>18.84000015258789</v>
      </c>
      <c r="M15" s="211">
        <v>18.049999237060547</v>
      </c>
      <c r="N15" s="211">
        <v>18.270000457763672</v>
      </c>
      <c r="O15" s="211">
        <v>17.329999923706055</v>
      </c>
      <c r="P15" s="211">
        <v>17.219999313354492</v>
      </c>
      <c r="Q15" s="211">
        <v>15.489999771118164</v>
      </c>
      <c r="R15" s="211">
        <v>14.380000114440918</v>
      </c>
      <c r="S15" s="211">
        <v>13.210000038146973</v>
      </c>
      <c r="T15" s="211">
        <v>12.5</v>
      </c>
      <c r="U15" s="211">
        <v>11.59000015258789</v>
      </c>
      <c r="V15" s="211">
        <v>11.470000267028809</v>
      </c>
      <c r="W15" s="211">
        <v>11.15999984741211</v>
      </c>
      <c r="X15" s="211">
        <v>10.75</v>
      </c>
      <c r="Y15" s="211">
        <v>10.300000190734863</v>
      </c>
      <c r="Z15" s="218">
        <f t="shared" si="0"/>
        <v>14.179583350817362</v>
      </c>
      <c r="AA15" s="151">
        <v>19.649999618530273</v>
      </c>
      <c r="AB15" s="152" t="s">
        <v>458</v>
      </c>
      <c r="AC15" s="2">
        <v>13</v>
      </c>
      <c r="AD15" s="151">
        <v>10.199999809265137</v>
      </c>
      <c r="AE15" s="257" t="s">
        <v>414</v>
      </c>
      <c r="AF15" s="1"/>
    </row>
    <row r="16" spans="1:32" ht="11.25" customHeight="1">
      <c r="A16" s="219">
        <v>14</v>
      </c>
      <c r="B16" s="211">
        <v>10.180000305175781</v>
      </c>
      <c r="C16" s="211">
        <v>11.40999984741211</v>
      </c>
      <c r="D16" s="211">
        <v>11.229999542236328</v>
      </c>
      <c r="E16" s="211">
        <v>11.289999961853027</v>
      </c>
      <c r="F16" s="211">
        <v>11.140000343322754</v>
      </c>
      <c r="G16" s="211">
        <v>10.65999984741211</v>
      </c>
      <c r="H16" s="211">
        <v>12.760000228881836</v>
      </c>
      <c r="I16" s="211">
        <v>15.210000038146973</v>
      </c>
      <c r="J16" s="211">
        <v>15.220000267028809</v>
      </c>
      <c r="K16" s="211">
        <v>16.290000915527344</v>
      </c>
      <c r="L16" s="211">
        <v>17.020000457763672</v>
      </c>
      <c r="M16" s="211">
        <v>16.780000686645508</v>
      </c>
      <c r="N16" s="211">
        <v>17.700000762939453</v>
      </c>
      <c r="O16" s="211">
        <v>16.940000534057617</v>
      </c>
      <c r="P16" s="211">
        <v>16.260000228881836</v>
      </c>
      <c r="Q16" s="211">
        <v>14.369999885559082</v>
      </c>
      <c r="R16" s="211">
        <v>11.880000114440918</v>
      </c>
      <c r="S16" s="211">
        <v>11.130000114440918</v>
      </c>
      <c r="T16" s="211">
        <v>11.260000228881836</v>
      </c>
      <c r="U16" s="211">
        <v>11.029999732971191</v>
      </c>
      <c r="V16" s="211">
        <v>10.890000343322754</v>
      </c>
      <c r="W16" s="211">
        <v>10.270000457763672</v>
      </c>
      <c r="X16" s="211">
        <v>9.9399995803833</v>
      </c>
      <c r="Y16" s="211">
        <v>10.279999732971191</v>
      </c>
      <c r="Z16" s="218">
        <f t="shared" si="0"/>
        <v>12.964166839917501</v>
      </c>
      <c r="AA16" s="151">
        <v>18.270000457763672</v>
      </c>
      <c r="AB16" s="152" t="s">
        <v>459</v>
      </c>
      <c r="AC16" s="2">
        <v>14</v>
      </c>
      <c r="AD16" s="151">
        <v>9.819999694824219</v>
      </c>
      <c r="AE16" s="257" t="s">
        <v>472</v>
      </c>
      <c r="AF16" s="1"/>
    </row>
    <row r="17" spans="1:32" ht="11.25" customHeight="1">
      <c r="A17" s="219">
        <v>15</v>
      </c>
      <c r="B17" s="211">
        <v>10.329999923706055</v>
      </c>
      <c r="C17" s="211">
        <v>10.199999809265137</v>
      </c>
      <c r="D17" s="211">
        <v>9.729999542236328</v>
      </c>
      <c r="E17" s="211">
        <v>9.050000190734863</v>
      </c>
      <c r="F17" s="211">
        <v>8.4399995803833</v>
      </c>
      <c r="G17" s="211">
        <v>8.069999694824219</v>
      </c>
      <c r="H17" s="211">
        <v>9.229999542236328</v>
      </c>
      <c r="I17" s="211">
        <v>11.5</v>
      </c>
      <c r="J17" s="211">
        <v>14.829999923706055</v>
      </c>
      <c r="K17" s="211">
        <v>16.110000610351562</v>
      </c>
      <c r="L17" s="211">
        <v>17.31999969482422</v>
      </c>
      <c r="M17" s="211">
        <v>16.950000762939453</v>
      </c>
      <c r="N17" s="211">
        <v>16.200000762939453</v>
      </c>
      <c r="O17" s="211">
        <v>15.390000343322754</v>
      </c>
      <c r="P17" s="211">
        <v>14.390000343322754</v>
      </c>
      <c r="Q17" s="211">
        <v>12.539999961853027</v>
      </c>
      <c r="R17" s="211">
        <v>11</v>
      </c>
      <c r="S17" s="211">
        <v>9.949999809265137</v>
      </c>
      <c r="T17" s="211">
        <v>8.579999923706055</v>
      </c>
      <c r="U17" s="211">
        <v>7.659999847412109</v>
      </c>
      <c r="V17" s="211">
        <v>7.480000019073486</v>
      </c>
      <c r="W17" s="211">
        <v>7.75</v>
      </c>
      <c r="X17" s="211">
        <v>7.860000133514404</v>
      </c>
      <c r="Y17" s="211">
        <v>8.180000305175781</v>
      </c>
      <c r="Z17" s="218">
        <f t="shared" si="0"/>
        <v>11.197500030199686</v>
      </c>
      <c r="AA17" s="151">
        <v>17.790000915527344</v>
      </c>
      <c r="AB17" s="152" t="s">
        <v>460</v>
      </c>
      <c r="AC17" s="2">
        <v>15</v>
      </c>
      <c r="AD17" s="151">
        <v>7.420000076293945</v>
      </c>
      <c r="AE17" s="257" t="s">
        <v>473</v>
      </c>
      <c r="AF17" s="1"/>
    </row>
    <row r="18" spans="1:32" ht="11.25" customHeight="1">
      <c r="A18" s="219">
        <v>16</v>
      </c>
      <c r="B18" s="211">
        <v>8.140000343322754</v>
      </c>
      <c r="C18" s="211">
        <v>7.75</v>
      </c>
      <c r="D18" s="211">
        <v>7.940000057220459</v>
      </c>
      <c r="E18" s="211">
        <v>8.020000457763672</v>
      </c>
      <c r="F18" s="211">
        <v>8.149999618530273</v>
      </c>
      <c r="G18" s="211">
        <v>7.659999847412109</v>
      </c>
      <c r="H18" s="211">
        <v>9.930000305175781</v>
      </c>
      <c r="I18" s="211">
        <v>12.550000190734863</v>
      </c>
      <c r="J18" s="211">
        <v>15.989999771118164</v>
      </c>
      <c r="K18" s="211">
        <v>18.049999237060547</v>
      </c>
      <c r="L18" s="211">
        <v>17.100000381469727</v>
      </c>
      <c r="M18" s="211">
        <v>16.940000534057617</v>
      </c>
      <c r="N18" s="211">
        <v>17.079999923706055</v>
      </c>
      <c r="O18" s="211">
        <v>16.09000015258789</v>
      </c>
      <c r="P18" s="211">
        <v>14.989999771118164</v>
      </c>
      <c r="Q18" s="211">
        <v>13.670000076293945</v>
      </c>
      <c r="R18" s="211">
        <v>11.930000305175781</v>
      </c>
      <c r="S18" s="211">
        <v>10.699999809265137</v>
      </c>
      <c r="T18" s="211">
        <v>9.949999809265137</v>
      </c>
      <c r="U18" s="211">
        <v>9.09000015258789</v>
      </c>
      <c r="V18" s="211">
        <v>9.600000381469727</v>
      </c>
      <c r="W18" s="211">
        <v>9.869999885559082</v>
      </c>
      <c r="X18" s="211">
        <v>10.329999923706055</v>
      </c>
      <c r="Y18" s="211">
        <v>10.6899995803833</v>
      </c>
      <c r="Z18" s="218">
        <f t="shared" si="0"/>
        <v>11.758750021457672</v>
      </c>
      <c r="AA18" s="151">
        <v>18.510000228881836</v>
      </c>
      <c r="AB18" s="152" t="s">
        <v>461</v>
      </c>
      <c r="AC18" s="2">
        <v>16</v>
      </c>
      <c r="AD18" s="151">
        <v>7.630000114440918</v>
      </c>
      <c r="AE18" s="257" t="s">
        <v>203</v>
      </c>
      <c r="AF18" s="1"/>
    </row>
    <row r="19" spans="1:32" ht="11.25" customHeight="1">
      <c r="A19" s="219">
        <v>17</v>
      </c>
      <c r="B19" s="211">
        <v>10.8100004196167</v>
      </c>
      <c r="C19" s="211">
        <v>10.510000228881836</v>
      </c>
      <c r="D19" s="211">
        <v>9.09000015258789</v>
      </c>
      <c r="E19" s="211">
        <v>9.630000114440918</v>
      </c>
      <c r="F19" s="211">
        <v>9.920000076293945</v>
      </c>
      <c r="G19" s="211">
        <v>9.34000015258789</v>
      </c>
      <c r="H19" s="211">
        <v>11.319999694824219</v>
      </c>
      <c r="I19" s="211">
        <v>14.09000015258789</v>
      </c>
      <c r="J19" s="211">
        <v>15.380000114440918</v>
      </c>
      <c r="K19" s="211">
        <v>17.729999542236328</v>
      </c>
      <c r="L19" s="211">
        <v>17.979999542236328</v>
      </c>
      <c r="M19" s="211">
        <v>18.290000915527344</v>
      </c>
      <c r="N19" s="211">
        <v>17.56999969482422</v>
      </c>
      <c r="O19" s="211">
        <v>17.610000610351562</v>
      </c>
      <c r="P19" s="211">
        <v>17.540000915527344</v>
      </c>
      <c r="Q19" s="211">
        <v>15.800000190734863</v>
      </c>
      <c r="R19" s="211">
        <v>14.079999923706055</v>
      </c>
      <c r="S19" s="211">
        <v>13.760000228881836</v>
      </c>
      <c r="T19" s="211">
        <v>14.6899995803833</v>
      </c>
      <c r="U19" s="211">
        <v>14.170000076293945</v>
      </c>
      <c r="V19" s="211">
        <v>14.170000076293945</v>
      </c>
      <c r="W19" s="211">
        <v>14.5600004196167</v>
      </c>
      <c r="X19" s="211">
        <v>14.210000038146973</v>
      </c>
      <c r="Y19" s="211">
        <v>14.149999618530273</v>
      </c>
      <c r="Z19" s="218">
        <f t="shared" si="0"/>
        <v>14.016666769981384</v>
      </c>
      <c r="AA19" s="151">
        <v>18.649999618530273</v>
      </c>
      <c r="AB19" s="152" t="s">
        <v>456</v>
      </c>
      <c r="AC19" s="2">
        <v>17</v>
      </c>
      <c r="AD19" s="151">
        <v>8.949999809265137</v>
      </c>
      <c r="AE19" s="257" t="s">
        <v>474</v>
      </c>
      <c r="AF19" s="1"/>
    </row>
    <row r="20" spans="1:32" ht="11.25" customHeight="1">
      <c r="A20" s="219">
        <v>18</v>
      </c>
      <c r="B20" s="211">
        <v>13.789999961853027</v>
      </c>
      <c r="C20" s="211">
        <v>14.449999809265137</v>
      </c>
      <c r="D20" s="211">
        <v>15.229999542236328</v>
      </c>
      <c r="E20" s="211">
        <v>14.670000076293945</v>
      </c>
      <c r="F20" s="211">
        <v>14.119999885559082</v>
      </c>
      <c r="G20" s="211">
        <v>13.140000343322754</v>
      </c>
      <c r="H20" s="211">
        <v>13.739999771118164</v>
      </c>
      <c r="I20" s="211">
        <v>16.729999542236328</v>
      </c>
      <c r="J20" s="211">
        <v>18.700000762939453</v>
      </c>
      <c r="K20" s="211">
        <v>19.739999771118164</v>
      </c>
      <c r="L20" s="211">
        <v>18.600000381469727</v>
      </c>
      <c r="M20" s="211">
        <v>21.229999542236328</v>
      </c>
      <c r="N20" s="211">
        <v>19.829999923706055</v>
      </c>
      <c r="O20" s="211">
        <v>19.920000076293945</v>
      </c>
      <c r="P20" s="211">
        <v>17.5</v>
      </c>
      <c r="Q20" s="211">
        <v>16.540000915527344</v>
      </c>
      <c r="R20" s="211">
        <v>15.130000114440918</v>
      </c>
      <c r="S20" s="211">
        <v>16.290000915527344</v>
      </c>
      <c r="T20" s="211">
        <v>14.0600004196167</v>
      </c>
      <c r="U20" s="211">
        <v>12.989999771118164</v>
      </c>
      <c r="V20" s="211">
        <v>11.979999542236328</v>
      </c>
      <c r="W20" s="211">
        <v>12.899999618530273</v>
      </c>
      <c r="X20" s="211">
        <v>12.380000114440918</v>
      </c>
      <c r="Y20" s="211">
        <v>12.130000114440918</v>
      </c>
      <c r="Z20" s="218">
        <f t="shared" si="0"/>
        <v>15.657916704813639</v>
      </c>
      <c r="AA20" s="151">
        <v>21.68000030517578</v>
      </c>
      <c r="AB20" s="152" t="s">
        <v>316</v>
      </c>
      <c r="AC20" s="2">
        <v>18</v>
      </c>
      <c r="AD20" s="151">
        <v>11.890000343322754</v>
      </c>
      <c r="AE20" s="257" t="s">
        <v>475</v>
      </c>
      <c r="AF20" s="1"/>
    </row>
    <row r="21" spans="1:32" ht="11.25" customHeight="1">
      <c r="A21" s="219">
        <v>19</v>
      </c>
      <c r="B21" s="211">
        <v>11.390000343322754</v>
      </c>
      <c r="C21" s="211">
        <v>11.239999771118164</v>
      </c>
      <c r="D21" s="211">
        <v>10.729999542236328</v>
      </c>
      <c r="E21" s="211">
        <v>10.119999885559082</v>
      </c>
      <c r="F21" s="211">
        <v>10.220000267028809</v>
      </c>
      <c r="G21" s="211">
        <v>10.569999694824219</v>
      </c>
      <c r="H21" s="211">
        <v>12.649999618530273</v>
      </c>
      <c r="I21" s="211">
        <v>14.40999984741211</v>
      </c>
      <c r="J21" s="211">
        <v>17.920000076293945</v>
      </c>
      <c r="K21" s="211">
        <v>19.399999618530273</v>
      </c>
      <c r="L21" s="211">
        <v>20.030000686645508</v>
      </c>
      <c r="M21" s="211">
        <v>19.65999984741211</v>
      </c>
      <c r="N21" s="211">
        <v>20.139999389648438</v>
      </c>
      <c r="O21" s="211">
        <v>19.299999237060547</v>
      </c>
      <c r="P21" s="211">
        <v>17.790000915527344</v>
      </c>
      <c r="Q21" s="211">
        <v>15.350000381469727</v>
      </c>
      <c r="R21" s="211">
        <v>13.979999542236328</v>
      </c>
      <c r="S21" s="211">
        <v>12.829999923706055</v>
      </c>
      <c r="T21" s="211">
        <v>12.800000190734863</v>
      </c>
      <c r="U21" s="211">
        <v>12.720000267028809</v>
      </c>
      <c r="V21" s="211">
        <v>12.220000267028809</v>
      </c>
      <c r="W21" s="211">
        <v>11.609999656677246</v>
      </c>
      <c r="X21" s="211">
        <v>12.859999656677246</v>
      </c>
      <c r="Y21" s="211">
        <v>13.4399995803833</v>
      </c>
      <c r="Z21" s="218">
        <f t="shared" si="0"/>
        <v>14.307499925295511</v>
      </c>
      <c r="AA21" s="151">
        <v>20.860000610351562</v>
      </c>
      <c r="AB21" s="152" t="s">
        <v>79</v>
      </c>
      <c r="AC21" s="2">
        <v>19</v>
      </c>
      <c r="AD21" s="151">
        <v>9.619999885559082</v>
      </c>
      <c r="AE21" s="257" t="s">
        <v>476</v>
      </c>
      <c r="AF21" s="1"/>
    </row>
    <row r="22" spans="1:32" ht="11.25" customHeight="1">
      <c r="A22" s="227">
        <v>20</v>
      </c>
      <c r="B22" s="213">
        <v>14.260000228881836</v>
      </c>
      <c r="C22" s="213">
        <v>12.75</v>
      </c>
      <c r="D22" s="213">
        <v>11.859999656677246</v>
      </c>
      <c r="E22" s="213">
        <v>11.75</v>
      </c>
      <c r="F22" s="213">
        <v>12.6899995803833</v>
      </c>
      <c r="G22" s="213">
        <v>15.109999656677246</v>
      </c>
      <c r="H22" s="213">
        <v>16.469999313354492</v>
      </c>
      <c r="I22" s="213">
        <v>16.540000915527344</v>
      </c>
      <c r="J22" s="213">
        <v>17.969999313354492</v>
      </c>
      <c r="K22" s="213">
        <v>18.850000381469727</v>
      </c>
      <c r="L22" s="213">
        <v>18.040000915527344</v>
      </c>
      <c r="M22" s="213">
        <v>18.3799991607666</v>
      </c>
      <c r="N22" s="213">
        <v>17.770000457763672</v>
      </c>
      <c r="O22" s="213">
        <v>18.469999313354492</v>
      </c>
      <c r="P22" s="213">
        <v>17.770000457763672</v>
      </c>
      <c r="Q22" s="213">
        <v>16.530000686645508</v>
      </c>
      <c r="R22" s="213">
        <v>15.760000228881836</v>
      </c>
      <c r="S22" s="213">
        <v>14.220000267028809</v>
      </c>
      <c r="T22" s="213">
        <v>13.319999694824219</v>
      </c>
      <c r="U22" s="213">
        <v>13.020000457763672</v>
      </c>
      <c r="V22" s="213">
        <v>12.430000305175781</v>
      </c>
      <c r="W22" s="213">
        <v>11.420000076293945</v>
      </c>
      <c r="X22" s="213">
        <v>9.930000305175781</v>
      </c>
      <c r="Y22" s="213">
        <v>10.359999656677246</v>
      </c>
      <c r="Z22" s="228">
        <f t="shared" si="0"/>
        <v>14.819583376248678</v>
      </c>
      <c r="AA22" s="157">
        <v>19.3799991607666</v>
      </c>
      <c r="AB22" s="214" t="s">
        <v>462</v>
      </c>
      <c r="AC22" s="215">
        <v>20</v>
      </c>
      <c r="AD22" s="157">
        <v>9.739999771118164</v>
      </c>
      <c r="AE22" s="258" t="s">
        <v>477</v>
      </c>
      <c r="AF22" s="1"/>
    </row>
    <row r="23" spans="1:32" ht="11.25" customHeight="1">
      <c r="A23" s="219">
        <v>21</v>
      </c>
      <c r="B23" s="211">
        <v>9.880000114440918</v>
      </c>
      <c r="C23" s="211">
        <v>9.850000381469727</v>
      </c>
      <c r="D23" s="211">
        <v>10.210000038146973</v>
      </c>
      <c r="E23" s="211">
        <v>9.539999961853027</v>
      </c>
      <c r="F23" s="211">
        <v>9.930000305175781</v>
      </c>
      <c r="G23" s="211">
        <v>9.760000228881836</v>
      </c>
      <c r="H23" s="211">
        <v>11.5</v>
      </c>
      <c r="I23" s="211">
        <v>15.289999961853027</v>
      </c>
      <c r="J23" s="211">
        <v>17.56999969482422</v>
      </c>
      <c r="K23" s="211">
        <v>19.329999923706055</v>
      </c>
      <c r="L23" s="211">
        <v>19.75</v>
      </c>
      <c r="M23" s="211">
        <v>19.270000457763672</v>
      </c>
      <c r="N23" s="211">
        <v>19.799999237060547</v>
      </c>
      <c r="O23" s="211">
        <v>18.049999237060547</v>
      </c>
      <c r="P23" s="211">
        <v>15.569999694824219</v>
      </c>
      <c r="Q23" s="211">
        <v>14.680000305175781</v>
      </c>
      <c r="R23" s="211">
        <v>13.449999809265137</v>
      </c>
      <c r="S23" s="211">
        <v>12.130000114440918</v>
      </c>
      <c r="T23" s="211">
        <v>12.289999961853027</v>
      </c>
      <c r="U23" s="211">
        <v>12.520000457763672</v>
      </c>
      <c r="V23" s="211">
        <v>12.199999809265137</v>
      </c>
      <c r="W23" s="211">
        <v>11.890000343322754</v>
      </c>
      <c r="X23" s="211">
        <v>11.020000457763672</v>
      </c>
      <c r="Y23" s="211">
        <v>10.670000076293945</v>
      </c>
      <c r="Z23" s="218">
        <f t="shared" si="0"/>
        <v>13.589583357175192</v>
      </c>
      <c r="AA23" s="151">
        <v>20.610000610351562</v>
      </c>
      <c r="AB23" s="152" t="s">
        <v>430</v>
      </c>
      <c r="AC23" s="2">
        <v>21</v>
      </c>
      <c r="AD23" s="151">
        <v>9.300000190734863</v>
      </c>
      <c r="AE23" s="257" t="s">
        <v>292</v>
      </c>
      <c r="AF23" s="1"/>
    </row>
    <row r="24" spans="1:32" ht="11.25" customHeight="1">
      <c r="A24" s="219">
        <v>22</v>
      </c>
      <c r="B24" s="211">
        <v>10.390000343322754</v>
      </c>
      <c r="C24" s="211">
        <v>9.079999923706055</v>
      </c>
      <c r="D24" s="211">
        <v>9.09000015258789</v>
      </c>
      <c r="E24" s="211">
        <v>8.9399995803833</v>
      </c>
      <c r="F24" s="211">
        <v>8.859999656677246</v>
      </c>
      <c r="G24" s="211">
        <v>8.210000038146973</v>
      </c>
      <c r="H24" s="211">
        <v>10.510000228881836</v>
      </c>
      <c r="I24" s="211">
        <v>14.100000381469727</v>
      </c>
      <c r="J24" s="211">
        <v>17.809999465942383</v>
      </c>
      <c r="K24" s="211">
        <v>16.040000915527344</v>
      </c>
      <c r="L24" s="211">
        <v>16.969999313354492</v>
      </c>
      <c r="M24" s="211">
        <v>17.170000076293945</v>
      </c>
      <c r="N24" s="211">
        <v>17.65999984741211</v>
      </c>
      <c r="O24" s="211">
        <v>16.8799991607666</v>
      </c>
      <c r="P24" s="211">
        <v>15.800000190734863</v>
      </c>
      <c r="Q24" s="211">
        <v>14.34000015258789</v>
      </c>
      <c r="R24" s="211">
        <v>13.420000076293945</v>
      </c>
      <c r="S24" s="211">
        <v>12.569999694824219</v>
      </c>
      <c r="T24" s="211">
        <v>12.34000015258789</v>
      </c>
      <c r="U24" s="211">
        <v>11.670000076293945</v>
      </c>
      <c r="V24" s="211">
        <v>11.319999694824219</v>
      </c>
      <c r="W24" s="211">
        <v>11.859999656677246</v>
      </c>
      <c r="X24" s="211">
        <v>11.600000381469727</v>
      </c>
      <c r="Y24" s="211">
        <v>12.5</v>
      </c>
      <c r="Z24" s="218">
        <f t="shared" si="0"/>
        <v>12.880416631698608</v>
      </c>
      <c r="AA24" s="151">
        <v>19.06999969482422</v>
      </c>
      <c r="AB24" s="152" t="s">
        <v>463</v>
      </c>
      <c r="AC24" s="2">
        <v>22</v>
      </c>
      <c r="AD24" s="151">
        <v>8.109999656677246</v>
      </c>
      <c r="AE24" s="257" t="s">
        <v>89</v>
      </c>
      <c r="AF24" s="1"/>
    </row>
    <row r="25" spans="1:32" ht="11.25" customHeight="1">
      <c r="A25" s="219">
        <v>23</v>
      </c>
      <c r="B25" s="211">
        <v>12.649999618530273</v>
      </c>
      <c r="C25" s="211">
        <v>11.760000228881836</v>
      </c>
      <c r="D25" s="211">
        <v>12.0600004196167</v>
      </c>
      <c r="E25" s="211">
        <v>11.380000114440918</v>
      </c>
      <c r="F25" s="211">
        <v>11.289999961853027</v>
      </c>
      <c r="G25" s="211">
        <v>11.6899995803833</v>
      </c>
      <c r="H25" s="211">
        <v>11.609999656677246</v>
      </c>
      <c r="I25" s="211">
        <v>12.130000114440918</v>
      </c>
      <c r="J25" s="211">
        <v>13.8100004196167</v>
      </c>
      <c r="K25" s="211">
        <v>13.010000228881836</v>
      </c>
      <c r="L25" s="211">
        <v>14.529999732971191</v>
      </c>
      <c r="M25" s="211">
        <v>14.729999542236328</v>
      </c>
      <c r="N25" s="211">
        <v>14.829999923706055</v>
      </c>
      <c r="O25" s="211">
        <v>14.1899995803833</v>
      </c>
      <c r="P25" s="211">
        <v>13.359999656677246</v>
      </c>
      <c r="Q25" s="211">
        <v>12.270000457763672</v>
      </c>
      <c r="R25" s="211">
        <v>10.6899995803833</v>
      </c>
      <c r="S25" s="211">
        <v>10.039999961853027</v>
      </c>
      <c r="T25" s="211">
        <v>9.739999771118164</v>
      </c>
      <c r="U25" s="211">
        <v>9.520000457763672</v>
      </c>
      <c r="V25" s="211">
        <v>9.489999771118164</v>
      </c>
      <c r="W25" s="211">
        <v>9.40999984741211</v>
      </c>
      <c r="X25" s="211">
        <v>9.5</v>
      </c>
      <c r="Y25" s="211">
        <v>9.699999809265137</v>
      </c>
      <c r="Z25" s="218">
        <f t="shared" si="0"/>
        <v>11.807916601498922</v>
      </c>
      <c r="AA25" s="151">
        <v>15.779999732971191</v>
      </c>
      <c r="AB25" s="152" t="s">
        <v>110</v>
      </c>
      <c r="AC25" s="2">
        <v>23</v>
      </c>
      <c r="AD25" s="151">
        <v>9.34000015258789</v>
      </c>
      <c r="AE25" s="257" t="s">
        <v>478</v>
      </c>
      <c r="AF25" s="1"/>
    </row>
    <row r="26" spans="1:32" ht="11.25" customHeight="1">
      <c r="A26" s="219">
        <v>24</v>
      </c>
      <c r="B26" s="211">
        <v>10.020000457763672</v>
      </c>
      <c r="C26" s="211">
        <v>10.09000015258789</v>
      </c>
      <c r="D26" s="211">
        <v>10.270000457763672</v>
      </c>
      <c r="E26" s="211">
        <v>10.529999732971191</v>
      </c>
      <c r="F26" s="211">
        <v>10.829999923706055</v>
      </c>
      <c r="G26" s="211">
        <v>10.640000343322754</v>
      </c>
      <c r="H26" s="211">
        <v>11.1899995803833</v>
      </c>
      <c r="I26" s="211">
        <v>12.420000076293945</v>
      </c>
      <c r="J26" s="211">
        <v>14.069999694824219</v>
      </c>
      <c r="K26" s="211">
        <v>14.130000114440918</v>
      </c>
      <c r="L26" s="211">
        <v>14.100000381469727</v>
      </c>
      <c r="M26" s="211">
        <v>14.680000305175781</v>
      </c>
      <c r="N26" s="211">
        <v>14.229999542236328</v>
      </c>
      <c r="O26" s="211">
        <v>14.15999984741211</v>
      </c>
      <c r="P26" s="211">
        <v>13.3100004196167</v>
      </c>
      <c r="Q26" s="211">
        <v>13.0600004196167</v>
      </c>
      <c r="R26" s="211">
        <v>12.430000305175781</v>
      </c>
      <c r="S26" s="211">
        <v>12.350000381469727</v>
      </c>
      <c r="T26" s="211">
        <v>12.430000305175781</v>
      </c>
      <c r="U26" s="211">
        <v>12.479999542236328</v>
      </c>
      <c r="V26" s="211">
        <v>12.5600004196167</v>
      </c>
      <c r="W26" s="211">
        <v>12.489999771118164</v>
      </c>
      <c r="X26" s="211">
        <v>12.479999542236328</v>
      </c>
      <c r="Y26" s="211">
        <v>12.520000457763672</v>
      </c>
      <c r="Z26" s="218">
        <f t="shared" si="0"/>
        <v>12.394583423932394</v>
      </c>
      <c r="AA26" s="151">
        <v>14.869999885559082</v>
      </c>
      <c r="AB26" s="152" t="s">
        <v>67</v>
      </c>
      <c r="AC26" s="2">
        <v>24</v>
      </c>
      <c r="AD26" s="151">
        <v>9.649999618530273</v>
      </c>
      <c r="AE26" s="257" t="s">
        <v>104</v>
      </c>
      <c r="AF26" s="1"/>
    </row>
    <row r="27" spans="1:32" ht="11.25" customHeight="1">
      <c r="A27" s="219">
        <v>25</v>
      </c>
      <c r="B27" s="211">
        <v>12.229999542236328</v>
      </c>
      <c r="C27" s="211">
        <v>11.989999771118164</v>
      </c>
      <c r="D27" s="211">
        <v>11.789999961853027</v>
      </c>
      <c r="E27" s="211">
        <v>11.8100004196167</v>
      </c>
      <c r="F27" s="211">
        <v>11.399999618530273</v>
      </c>
      <c r="G27" s="211">
        <v>11.510000228881836</v>
      </c>
      <c r="H27" s="211">
        <v>11.220000267028809</v>
      </c>
      <c r="I27" s="211">
        <v>12.0600004196167</v>
      </c>
      <c r="J27" s="211">
        <v>12.890000343322754</v>
      </c>
      <c r="K27" s="211">
        <v>13.6899995803833</v>
      </c>
      <c r="L27" s="211">
        <v>13.829999923706055</v>
      </c>
      <c r="M27" s="211">
        <v>14.220000267028809</v>
      </c>
      <c r="N27" s="211">
        <v>14.140000343322754</v>
      </c>
      <c r="O27" s="211">
        <v>13.960000038146973</v>
      </c>
      <c r="P27" s="211">
        <v>13.640000343322754</v>
      </c>
      <c r="Q27" s="211">
        <v>13.1899995803833</v>
      </c>
      <c r="R27" s="211">
        <v>12.670000076293945</v>
      </c>
      <c r="S27" s="211">
        <v>12.0600004196167</v>
      </c>
      <c r="T27" s="211">
        <v>12.3100004196167</v>
      </c>
      <c r="U27" s="211">
        <v>12.25</v>
      </c>
      <c r="V27" s="211">
        <v>12.449999809265137</v>
      </c>
      <c r="W27" s="211">
        <v>12.680000305175781</v>
      </c>
      <c r="X27" s="211">
        <v>12.920000076293945</v>
      </c>
      <c r="Y27" s="211">
        <v>12.989999771118164</v>
      </c>
      <c r="Z27" s="218">
        <f t="shared" si="0"/>
        <v>12.662500063578287</v>
      </c>
      <c r="AA27" s="151">
        <v>14.739999771118164</v>
      </c>
      <c r="AB27" s="152" t="s">
        <v>111</v>
      </c>
      <c r="AC27" s="2">
        <v>25</v>
      </c>
      <c r="AD27" s="151">
        <v>11.119999885559082</v>
      </c>
      <c r="AE27" s="257" t="s">
        <v>479</v>
      </c>
      <c r="AF27" s="1"/>
    </row>
    <row r="28" spans="1:32" ht="11.25" customHeight="1">
      <c r="A28" s="219">
        <v>26</v>
      </c>
      <c r="B28" s="211">
        <v>13.420000076293945</v>
      </c>
      <c r="C28" s="211">
        <v>13.649999618530273</v>
      </c>
      <c r="D28" s="211">
        <v>13.829999923706055</v>
      </c>
      <c r="E28" s="211">
        <v>13.930000305175781</v>
      </c>
      <c r="F28" s="211">
        <v>13.8100004196167</v>
      </c>
      <c r="G28" s="211">
        <v>13.829999923706055</v>
      </c>
      <c r="H28" s="211">
        <v>14.170000076293945</v>
      </c>
      <c r="I28" s="211">
        <v>14.470000267028809</v>
      </c>
      <c r="J28" s="211">
        <v>14.890000343322754</v>
      </c>
      <c r="K28" s="211">
        <v>14.949999809265137</v>
      </c>
      <c r="L28" s="211">
        <v>15</v>
      </c>
      <c r="M28" s="211">
        <v>14.920000076293945</v>
      </c>
      <c r="N28" s="211">
        <v>15.029999732971191</v>
      </c>
      <c r="O28" s="211">
        <v>13.899999618530273</v>
      </c>
      <c r="P28" s="211">
        <v>14.34000015258789</v>
      </c>
      <c r="Q28" s="211">
        <v>14.520000457763672</v>
      </c>
      <c r="R28" s="211">
        <v>13.899999618530273</v>
      </c>
      <c r="S28" s="211">
        <v>13.729999542236328</v>
      </c>
      <c r="T28" s="211">
        <v>13.369999885559082</v>
      </c>
      <c r="U28" s="211">
        <v>12.779999732971191</v>
      </c>
      <c r="V28" s="211">
        <v>12.170000076293945</v>
      </c>
      <c r="W28" s="211">
        <v>11.989999771118164</v>
      </c>
      <c r="X28" s="211">
        <v>11.699999809265137</v>
      </c>
      <c r="Y28" s="211">
        <v>11.270000457763672</v>
      </c>
      <c r="Z28" s="218">
        <f t="shared" si="0"/>
        <v>13.732083320617676</v>
      </c>
      <c r="AA28" s="151">
        <v>15.229999542236328</v>
      </c>
      <c r="AB28" s="152" t="s">
        <v>224</v>
      </c>
      <c r="AC28" s="2">
        <v>26</v>
      </c>
      <c r="AD28" s="151">
        <v>11.220000267028809</v>
      </c>
      <c r="AE28" s="257" t="s">
        <v>100</v>
      </c>
      <c r="AF28" s="1"/>
    </row>
    <row r="29" spans="1:32" ht="11.25" customHeight="1">
      <c r="A29" s="219">
        <v>27</v>
      </c>
      <c r="B29" s="211">
        <v>11.34000015258789</v>
      </c>
      <c r="C29" s="211">
        <v>12.039999961853027</v>
      </c>
      <c r="D29" s="211">
        <v>11.470000267028809</v>
      </c>
      <c r="E29" s="211">
        <v>11.460000038146973</v>
      </c>
      <c r="F29" s="211">
        <v>11.40999984741211</v>
      </c>
      <c r="G29" s="211">
        <v>11.640000343322754</v>
      </c>
      <c r="H29" s="211">
        <v>11.579999923706055</v>
      </c>
      <c r="I29" s="211">
        <v>13.84000015258789</v>
      </c>
      <c r="J29" s="211">
        <v>16.25</v>
      </c>
      <c r="K29" s="211">
        <v>18.940000534057617</v>
      </c>
      <c r="L29" s="211">
        <v>19.18000030517578</v>
      </c>
      <c r="M29" s="211">
        <v>19.559999465942383</v>
      </c>
      <c r="N29" s="211">
        <v>17.940000534057617</v>
      </c>
      <c r="O29" s="211">
        <v>17.280000686645508</v>
      </c>
      <c r="P29" s="211">
        <v>16.540000915527344</v>
      </c>
      <c r="Q29" s="211">
        <v>14.350000381469727</v>
      </c>
      <c r="R29" s="211">
        <v>11.359999656677246</v>
      </c>
      <c r="S29" s="211">
        <v>9.859999656677246</v>
      </c>
      <c r="T29" s="211">
        <v>9.479999542236328</v>
      </c>
      <c r="U29" s="211">
        <v>9.470000267028809</v>
      </c>
      <c r="V29" s="211">
        <v>8.8100004196167</v>
      </c>
      <c r="W29" s="211">
        <v>9.140000343322754</v>
      </c>
      <c r="X29" s="211">
        <v>8.649999618530273</v>
      </c>
      <c r="Y29" s="211">
        <v>8.270000457763672</v>
      </c>
      <c r="Z29" s="218">
        <f t="shared" si="0"/>
        <v>12.910833477973938</v>
      </c>
      <c r="AA29" s="151">
        <v>20.200000762939453</v>
      </c>
      <c r="AB29" s="152" t="s">
        <v>464</v>
      </c>
      <c r="AC29" s="2">
        <v>27</v>
      </c>
      <c r="AD29" s="151">
        <v>8.210000038146973</v>
      </c>
      <c r="AE29" s="257" t="s">
        <v>133</v>
      </c>
      <c r="AF29" s="1"/>
    </row>
    <row r="30" spans="1:32" ht="11.25" customHeight="1">
      <c r="A30" s="219">
        <v>28</v>
      </c>
      <c r="B30" s="211">
        <v>8.430000305175781</v>
      </c>
      <c r="C30" s="211">
        <v>8.350000381469727</v>
      </c>
      <c r="D30" s="211">
        <v>8.390000343322754</v>
      </c>
      <c r="E30" s="211">
        <v>8.079999923706055</v>
      </c>
      <c r="F30" s="211">
        <v>8.020000457763672</v>
      </c>
      <c r="G30" s="211">
        <v>8.640000343322754</v>
      </c>
      <c r="H30" s="211">
        <v>9.630000114440918</v>
      </c>
      <c r="I30" s="211">
        <v>11.670000076293945</v>
      </c>
      <c r="J30" s="211">
        <v>16.06999969482422</v>
      </c>
      <c r="K30" s="211">
        <v>16.889999389648438</v>
      </c>
      <c r="L30" s="211">
        <v>17.56999969482422</v>
      </c>
      <c r="M30" s="211">
        <v>17.56999969482422</v>
      </c>
      <c r="N30" s="211">
        <v>17.110000610351562</v>
      </c>
      <c r="O30" s="211">
        <v>16.280000686645508</v>
      </c>
      <c r="P30" s="211">
        <v>13.539999961853027</v>
      </c>
      <c r="Q30" s="211">
        <v>12.359999656677246</v>
      </c>
      <c r="R30" s="211">
        <v>10.729999542236328</v>
      </c>
      <c r="S30" s="211">
        <v>9.75</v>
      </c>
      <c r="T30" s="211">
        <v>9.390000343322754</v>
      </c>
      <c r="U30" s="211">
        <v>9.229999542236328</v>
      </c>
      <c r="V30" s="211">
        <v>9.100000381469727</v>
      </c>
      <c r="W30" s="211">
        <v>9.220000267028809</v>
      </c>
      <c r="X30" s="211">
        <v>9.279999732971191</v>
      </c>
      <c r="Y30" s="211">
        <v>10.210000038146973</v>
      </c>
      <c r="Z30" s="218">
        <f t="shared" si="0"/>
        <v>11.479583382606506</v>
      </c>
      <c r="AA30" s="151">
        <v>17.899999618530273</v>
      </c>
      <c r="AB30" s="152" t="s">
        <v>421</v>
      </c>
      <c r="AC30" s="2">
        <v>28</v>
      </c>
      <c r="AD30" s="151">
        <v>7.909999847412109</v>
      </c>
      <c r="AE30" s="257" t="s">
        <v>373</v>
      </c>
      <c r="AF30" s="1"/>
    </row>
    <row r="31" spans="1:32" ht="11.25" customHeight="1">
      <c r="A31" s="219">
        <v>29</v>
      </c>
      <c r="B31" s="211">
        <v>10.239999771118164</v>
      </c>
      <c r="C31" s="211">
        <v>9.869999885559082</v>
      </c>
      <c r="D31" s="211">
        <v>10.470000267028809</v>
      </c>
      <c r="E31" s="211">
        <v>10.40999984741211</v>
      </c>
      <c r="F31" s="211">
        <v>10.5</v>
      </c>
      <c r="G31" s="211">
        <v>10.25</v>
      </c>
      <c r="H31" s="211">
        <v>11.770000457763672</v>
      </c>
      <c r="I31" s="211">
        <v>14.010000228881836</v>
      </c>
      <c r="J31" s="211">
        <v>17.290000915527344</v>
      </c>
      <c r="K31" s="211">
        <v>17.8799991607666</v>
      </c>
      <c r="L31" s="211">
        <v>18.489999771118164</v>
      </c>
      <c r="M31" s="211">
        <v>19.31999969482422</v>
      </c>
      <c r="N31" s="211">
        <v>19.030000686645508</v>
      </c>
      <c r="O31" s="211">
        <v>17.389999389648438</v>
      </c>
      <c r="P31" s="211">
        <v>16.850000381469727</v>
      </c>
      <c r="Q31" s="211">
        <v>16.25</v>
      </c>
      <c r="R31" s="211">
        <v>14.289999961853027</v>
      </c>
      <c r="S31" s="211">
        <v>13.75</v>
      </c>
      <c r="T31" s="211">
        <v>13.199999809265137</v>
      </c>
      <c r="U31" s="211">
        <v>12.760000228881836</v>
      </c>
      <c r="V31" s="211">
        <v>14.199999809265137</v>
      </c>
      <c r="W31" s="211">
        <v>14.829999923706055</v>
      </c>
      <c r="X31" s="211">
        <v>14.329999923706055</v>
      </c>
      <c r="Y31" s="211">
        <v>14.609999656677246</v>
      </c>
      <c r="Z31" s="218">
        <f t="shared" si="0"/>
        <v>14.24958332379659</v>
      </c>
      <c r="AA31" s="151">
        <v>19.829999923706055</v>
      </c>
      <c r="AB31" s="152" t="s">
        <v>353</v>
      </c>
      <c r="AC31" s="2">
        <v>29</v>
      </c>
      <c r="AD31" s="151">
        <v>9.699999809265137</v>
      </c>
      <c r="AE31" s="257" t="s">
        <v>480</v>
      </c>
      <c r="AF31" s="1"/>
    </row>
    <row r="32" spans="1:32" ht="11.25" customHeight="1">
      <c r="A32" s="219">
        <v>30</v>
      </c>
      <c r="B32" s="211">
        <v>14.079999923706055</v>
      </c>
      <c r="C32" s="211">
        <v>13.15999984741211</v>
      </c>
      <c r="D32" s="211">
        <v>12.9399995803833</v>
      </c>
      <c r="E32" s="211">
        <v>13.75</v>
      </c>
      <c r="F32" s="211">
        <v>13.300000190734863</v>
      </c>
      <c r="G32" s="211">
        <v>12.039999961853027</v>
      </c>
      <c r="H32" s="211">
        <v>13.100000381469727</v>
      </c>
      <c r="I32" s="211">
        <v>16.709999084472656</v>
      </c>
      <c r="J32" s="211">
        <v>19.920000076293945</v>
      </c>
      <c r="K32" s="211">
        <v>20.6200008392334</v>
      </c>
      <c r="L32" s="211">
        <v>20.959999084472656</v>
      </c>
      <c r="M32" s="211">
        <v>21.700000762939453</v>
      </c>
      <c r="N32" s="211">
        <v>19.31999969482422</v>
      </c>
      <c r="O32" s="211">
        <v>18.239999771118164</v>
      </c>
      <c r="P32" s="211">
        <v>17.309999465942383</v>
      </c>
      <c r="Q32" s="211">
        <v>15.640000343322754</v>
      </c>
      <c r="R32" s="211">
        <v>13.789999961853027</v>
      </c>
      <c r="S32" s="211">
        <v>13.170000076293945</v>
      </c>
      <c r="T32" s="211">
        <v>13.239999771118164</v>
      </c>
      <c r="U32" s="211">
        <v>13.09000015258789</v>
      </c>
      <c r="V32" s="211">
        <v>13.079999923706055</v>
      </c>
      <c r="W32" s="211">
        <v>12.84000015258789</v>
      </c>
      <c r="X32" s="211">
        <v>12.569999694824219</v>
      </c>
      <c r="Y32" s="211">
        <v>12.130000114440918</v>
      </c>
      <c r="Z32" s="218">
        <f t="shared" si="0"/>
        <v>15.27916661898295</v>
      </c>
      <c r="AA32" s="151">
        <v>22.06999969482422</v>
      </c>
      <c r="AB32" s="152" t="s">
        <v>111</v>
      </c>
      <c r="AC32" s="2">
        <v>30</v>
      </c>
      <c r="AD32" s="151">
        <v>11.819999694824219</v>
      </c>
      <c r="AE32" s="257" t="s">
        <v>481</v>
      </c>
      <c r="AF32" s="1"/>
    </row>
    <row r="33" spans="1:32" ht="11.25" customHeight="1">
      <c r="A33" s="219">
        <v>31</v>
      </c>
      <c r="B33" s="211">
        <v>12.430000305175781</v>
      </c>
      <c r="C33" s="211">
        <v>11.930000305175781</v>
      </c>
      <c r="D33" s="211">
        <v>11.470000267028809</v>
      </c>
      <c r="E33" s="211">
        <v>11.09000015258789</v>
      </c>
      <c r="F33" s="211">
        <v>10.029999732971191</v>
      </c>
      <c r="G33" s="211">
        <v>12.430000305175781</v>
      </c>
      <c r="H33" s="211">
        <v>13.34000015258789</v>
      </c>
      <c r="I33" s="211">
        <v>14.369999885559082</v>
      </c>
      <c r="J33" s="211">
        <v>15.020000457763672</v>
      </c>
      <c r="K33" s="211">
        <v>15.90999984741211</v>
      </c>
      <c r="L33" s="211">
        <v>16.09000015258789</v>
      </c>
      <c r="M33" s="211">
        <v>16.1299991607666</v>
      </c>
      <c r="N33" s="211">
        <v>15.069999694824219</v>
      </c>
      <c r="O33" s="211">
        <v>14.899999618530273</v>
      </c>
      <c r="P33" s="211">
        <v>14.529999732971191</v>
      </c>
      <c r="Q33" s="211">
        <v>14.579999923706055</v>
      </c>
      <c r="R33" s="211">
        <v>14.180000305175781</v>
      </c>
      <c r="S33" s="211">
        <v>14.329999923706055</v>
      </c>
      <c r="T33" s="211">
        <v>14.010000228881836</v>
      </c>
      <c r="U33" s="211">
        <v>14.300000190734863</v>
      </c>
      <c r="V33" s="211">
        <v>14.4399995803833</v>
      </c>
      <c r="W33" s="211">
        <v>14.449999809265137</v>
      </c>
      <c r="X33" s="211">
        <v>14.109999656677246</v>
      </c>
      <c r="Y33" s="211">
        <v>14.029999732971191</v>
      </c>
      <c r="Z33" s="218">
        <f t="shared" si="0"/>
        <v>13.882083296775818</v>
      </c>
      <c r="AA33" s="151">
        <v>16.56999969482422</v>
      </c>
      <c r="AB33" s="152" t="s">
        <v>117</v>
      </c>
      <c r="AC33" s="2">
        <v>31</v>
      </c>
      <c r="AD33" s="151">
        <v>10.020000457763672</v>
      </c>
      <c r="AE33" s="257" t="s">
        <v>482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12.214193574843868</v>
      </c>
      <c r="C34" s="221">
        <f t="shared" si="1"/>
        <v>12.048387066010505</v>
      </c>
      <c r="D34" s="221">
        <f t="shared" si="1"/>
        <v>11.962258108200565</v>
      </c>
      <c r="E34" s="221">
        <f t="shared" si="1"/>
        <v>11.94612902979697</v>
      </c>
      <c r="F34" s="221">
        <f t="shared" si="1"/>
        <v>11.82225811866022</v>
      </c>
      <c r="G34" s="221">
        <f t="shared" si="1"/>
        <v>11.880322579414614</v>
      </c>
      <c r="H34" s="221">
        <f t="shared" si="1"/>
        <v>13.132580572558988</v>
      </c>
      <c r="I34" s="221">
        <f t="shared" si="1"/>
        <v>14.84387102434712</v>
      </c>
      <c r="J34" s="221">
        <f t="shared" si="1"/>
        <v>16.52161302874165</v>
      </c>
      <c r="K34" s="221">
        <f t="shared" si="1"/>
        <v>17.438064575195312</v>
      </c>
      <c r="L34" s="221">
        <f t="shared" si="1"/>
        <v>17.657741977322488</v>
      </c>
      <c r="M34" s="221">
        <f t="shared" si="1"/>
        <v>17.77580648852933</v>
      </c>
      <c r="N34" s="221">
        <f t="shared" si="1"/>
        <v>17.528709750021658</v>
      </c>
      <c r="O34" s="221">
        <f t="shared" si="1"/>
        <v>16.994838622308546</v>
      </c>
      <c r="P34" s="221">
        <f t="shared" si="1"/>
        <v>16.14290335870558</v>
      </c>
      <c r="Q34" s="221">
        <f t="shared" si="1"/>
        <v>15.261935510943013</v>
      </c>
      <c r="R34" s="221">
        <f>AVERAGE(R3:R33)</f>
        <v>13.97129028074203</v>
      </c>
      <c r="S34" s="221">
        <f aca="true" t="shared" si="2" ref="S34:Y34">AVERAGE(S3:S33)</f>
        <v>13.274193548387096</v>
      </c>
      <c r="T34" s="221">
        <f t="shared" si="2"/>
        <v>12.973871015733287</v>
      </c>
      <c r="U34" s="221">
        <f t="shared" si="2"/>
        <v>12.636774278456166</v>
      </c>
      <c r="V34" s="221">
        <f t="shared" si="2"/>
        <v>12.414838744748023</v>
      </c>
      <c r="W34" s="221">
        <f t="shared" si="2"/>
        <v>12.428387118924048</v>
      </c>
      <c r="X34" s="221">
        <f t="shared" si="2"/>
        <v>12.14483868691229</v>
      </c>
      <c r="Y34" s="221">
        <f t="shared" si="2"/>
        <v>12.144838702294134</v>
      </c>
      <c r="Z34" s="221">
        <f>AVERAGE(B3:Y33)</f>
        <v>14.048360240074896</v>
      </c>
      <c r="AA34" s="222">
        <f>(AVERAGE(最高))</f>
        <v>18.73580631133049</v>
      </c>
      <c r="AB34" s="223"/>
      <c r="AC34" s="224"/>
      <c r="AD34" s="222">
        <f>(AVERAGE(最低))</f>
        <v>10.443225752922796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22.06999969482422</v>
      </c>
      <c r="C46" s="3">
        <v>30</v>
      </c>
      <c r="D46" s="159" t="s">
        <v>111</v>
      </c>
      <c r="E46" s="201"/>
      <c r="F46" s="156"/>
      <c r="G46" s="157">
        <f>MIN(最低)</f>
        <v>7.420000076293945</v>
      </c>
      <c r="H46" s="3">
        <v>15</v>
      </c>
      <c r="I46" s="259" t="s">
        <v>473</v>
      </c>
    </row>
    <row r="47" spans="1:9" ht="11.25" customHeight="1">
      <c r="A47" s="160"/>
      <c r="B47" s="161"/>
      <c r="C47" s="3"/>
      <c r="D47" s="159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11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14.0600004196167</v>
      </c>
      <c r="C3" s="211">
        <v>13.670000076293945</v>
      </c>
      <c r="D3" s="211">
        <v>13.430000305175781</v>
      </c>
      <c r="E3" s="211">
        <v>13.380000114440918</v>
      </c>
      <c r="F3" s="211">
        <v>12.65999984741211</v>
      </c>
      <c r="G3" s="211">
        <v>12.25</v>
      </c>
      <c r="H3" s="211">
        <v>12.5</v>
      </c>
      <c r="I3" s="211">
        <v>13.6899995803833</v>
      </c>
      <c r="J3" s="211">
        <v>14.600000381469727</v>
      </c>
      <c r="K3" s="211">
        <v>16.780000686645508</v>
      </c>
      <c r="L3" s="211">
        <v>17.93000030517578</v>
      </c>
      <c r="M3" s="211">
        <v>18.1299991607666</v>
      </c>
      <c r="N3" s="211">
        <v>19.149999618530273</v>
      </c>
      <c r="O3" s="211">
        <v>18.3799991607666</v>
      </c>
      <c r="P3" s="211">
        <v>18.690000534057617</v>
      </c>
      <c r="Q3" s="211">
        <v>17.450000762939453</v>
      </c>
      <c r="R3" s="211">
        <v>18.079999923706055</v>
      </c>
      <c r="S3" s="211">
        <v>19.079999923706055</v>
      </c>
      <c r="T3" s="211">
        <v>17.309999465942383</v>
      </c>
      <c r="U3" s="211">
        <v>14.15999984741211</v>
      </c>
      <c r="V3" s="211">
        <v>11.989999771118164</v>
      </c>
      <c r="W3" s="211">
        <v>10.949999809265137</v>
      </c>
      <c r="X3" s="211">
        <v>11.029999732971191</v>
      </c>
      <c r="Y3" s="211">
        <v>10.380000114440918</v>
      </c>
      <c r="Z3" s="218">
        <f aca="true" t="shared" si="0" ref="Z3:Z32">AVERAGE(B3:Y3)</f>
        <v>14.988749980926514</v>
      </c>
      <c r="AA3" s="151">
        <v>19.860000610351562</v>
      </c>
      <c r="AB3" s="152" t="s">
        <v>348</v>
      </c>
      <c r="AC3" s="2">
        <v>1</v>
      </c>
      <c r="AD3" s="151">
        <v>10.3100004196167</v>
      </c>
      <c r="AE3" s="257" t="s">
        <v>100</v>
      </c>
      <c r="AF3" s="1"/>
    </row>
    <row r="4" spans="1:32" ht="11.25" customHeight="1">
      <c r="A4" s="219">
        <v>2</v>
      </c>
      <c r="B4" s="211">
        <v>10.020000457763672</v>
      </c>
      <c r="C4" s="211">
        <v>9.699999809265137</v>
      </c>
      <c r="D4" s="211">
        <v>9.5</v>
      </c>
      <c r="E4" s="211">
        <v>9.350000381469727</v>
      </c>
      <c r="F4" s="211">
        <v>9.399999618530273</v>
      </c>
      <c r="G4" s="211">
        <v>9.5</v>
      </c>
      <c r="H4" s="211">
        <v>9.710000038146973</v>
      </c>
      <c r="I4" s="211">
        <v>10.229999542236328</v>
      </c>
      <c r="J4" s="211">
        <v>10.279999732971191</v>
      </c>
      <c r="K4" s="211">
        <v>10.359999656677246</v>
      </c>
      <c r="L4" s="211">
        <v>9.8100004196167</v>
      </c>
      <c r="M4" s="211">
        <v>10.199999809265137</v>
      </c>
      <c r="N4" s="211">
        <v>9.890000343322754</v>
      </c>
      <c r="O4" s="211">
        <v>9.770000457763672</v>
      </c>
      <c r="P4" s="211">
        <v>9.619999885559082</v>
      </c>
      <c r="Q4" s="211">
        <v>8.899999618530273</v>
      </c>
      <c r="R4" s="211">
        <v>7.829999923706055</v>
      </c>
      <c r="S4" s="212">
        <v>6.181000232696533</v>
      </c>
      <c r="T4" s="211">
        <v>4.783999919891357</v>
      </c>
      <c r="U4" s="211">
        <v>3.135999917984009</v>
      </c>
      <c r="V4" s="211">
        <v>2.1500000953674316</v>
      </c>
      <c r="W4" s="211">
        <v>2.5910000801086426</v>
      </c>
      <c r="X4" s="211">
        <v>2.759000062942505</v>
      </c>
      <c r="Y4" s="211">
        <v>3.0420000553131104</v>
      </c>
      <c r="Z4" s="218">
        <f t="shared" si="0"/>
        <v>7.863041669130325</v>
      </c>
      <c r="AA4" s="151">
        <v>10.8100004196167</v>
      </c>
      <c r="AB4" s="152" t="s">
        <v>483</v>
      </c>
      <c r="AC4" s="2">
        <v>2</v>
      </c>
      <c r="AD4" s="151">
        <v>1.9930000305175781</v>
      </c>
      <c r="AE4" s="257" t="s">
        <v>493</v>
      </c>
      <c r="AF4" s="1"/>
    </row>
    <row r="5" spans="1:32" ht="11.25" customHeight="1">
      <c r="A5" s="219">
        <v>3</v>
      </c>
      <c r="B5" s="211">
        <v>3.1579999923706055</v>
      </c>
      <c r="C5" s="211">
        <v>3.5880000591278076</v>
      </c>
      <c r="D5" s="211">
        <v>2.812000036239624</v>
      </c>
      <c r="E5" s="211">
        <v>3.0950000286102295</v>
      </c>
      <c r="F5" s="211">
        <v>1.3009999990463257</v>
      </c>
      <c r="G5" s="211">
        <v>0.335999995470047</v>
      </c>
      <c r="H5" s="211">
        <v>1.1430000066757202</v>
      </c>
      <c r="I5" s="211">
        <v>5.616000175476074</v>
      </c>
      <c r="J5" s="211">
        <v>7.269999980926514</v>
      </c>
      <c r="K5" s="211">
        <v>7.769999980926514</v>
      </c>
      <c r="L5" s="211">
        <v>8.289999961853027</v>
      </c>
      <c r="M5" s="211">
        <v>8.4399995803833</v>
      </c>
      <c r="N5" s="211">
        <v>8.510000228881836</v>
      </c>
      <c r="O5" s="211">
        <v>8.109999656677246</v>
      </c>
      <c r="P5" s="211">
        <v>7.800000190734863</v>
      </c>
      <c r="Q5" s="211">
        <v>5.698999881744385</v>
      </c>
      <c r="R5" s="211">
        <v>3.8610000610351562</v>
      </c>
      <c r="S5" s="211">
        <v>2.927000045776367</v>
      </c>
      <c r="T5" s="211">
        <v>2.5490000247955322</v>
      </c>
      <c r="U5" s="211">
        <v>2.0250000953674316</v>
      </c>
      <c r="V5" s="211">
        <v>1.8459999561309814</v>
      </c>
      <c r="W5" s="211">
        <v>1.4900000095367432</v>
      </c>
      <c r="X5" s="211">
        <v>1.9199999570846558</v>
      </c>
      <c r="Y5" s="211">
        <v>2.1610000133514404</v>
      </c>
      <c r="Z5" s="218">
        <f t="shared" si="0"/>
        <v>4.238208329925935</v>
      </c>
      <c r="AA5" s="151">
        <v>9.720000267028809</v>
      </c>
      <c r="AB5" s="152" t="s">
        <v>484</v>
      </c>
      <c r="AC5" s="2">
        <v>3</v>
      </c>
      <c r="AD5" s="151">
        <v>0.28299999237060547</v>
      </c>
      <c r="AE5" s="257" t="s">
        <v>129</v>
      </c>
      <c r="AF5" s="1"/>
    </row>
    <row r="6" spans="1:32" ht="11.25" customHeight="1">
      <c r="A6" s="219">
        <v>4</v>
      </c>
      <c r="B6" s="211">
        <v>2.130000114440918</v>
      </c>
      <c r="C6" s="211">
        <v>1.8990000486373901</v>
      </c>
      <c r="D6" s="211">
        <v>1.7100000381469727</v>
      </c>
      <c r="E6" s="211">
        <v>1.7309999465942383</v>
      </c>
      <c r="F6" s="211">
        <v>1.8259999752044678</v>
      </c>
      <c r="G6" s="211">
        <v>2.7809998989105225</v>
      </c>
      <c r="H6" s="211">
        <v>5.208000183105469</v>
      </c>
      <c r="I6" s="211">
        <v>9.079999923706055</v>
      </c>
      <c r="J6" s="211">
        <v>10.050000190734863</v>
      </c>
      <c r="K6" s="211">
        <v>10.59000015258789</v>
      </c>
      <c r="L6" s="211">
        <v>10.84000015258789</v>
      </c>
      <c r="M6" s="211">
        <v>12.75</v>
      </c>
      <c r="N6" s="211">
        <v>12.770000457763672</v>
      </c>
      <c r="O6" s="211">
        <v>12.390000343322754</v>
      </c>
      <c r="P6" s="211">
        <v>11.489999771118164</v>
      </c>
      <c r="Q6" s="211">
        <v>9.970000267028809</v>
      </c>
      <c r="R6" s="211">
        <v>8.760000228881836</v>
      </c>
      <c r="S6" s="211">
        <v>8</v>
      </c>
      <c r="T6" s="211">
        <v>7.650000095367432</v>
      </c>
      <c r="U6" s="211">
        <v>7.639999866485596</v>
      </c>
      <c r="V6" s="211">
        <v>7.96999979019165</v>
      </c>
      <c r="W6" s="211">
        <v>8.479999542236328</v>
      </c>
      <c r="X6" s="211">
        <v>8.539999961853027</v>
      </c>
      <c r="Y6" s="211">
        <v>8.300000190734863</v>
      </c>
      <c r="Z6" s="218">
        <f t="shared" si="0"/>
        <v>7.606458380818367</v>
      </c>
      <c r="AA6" s="151">
        <v>13.140000343322754</v>
      </c>
      <c r="AB6" s="152" t="s">
        <v>485</v>
      </c>
      <c r="AC6" s="2">
        <v>4</v>
      </c>
      <c r="AD6" s="151">
        <v>1.531999945640564</v>
      </c>
      <c r="AE6" s="257" t="s">
        <v>494</v>
      </c>
      <c r="AF6" s="1"/>
    </row>
    <row r="7" spans="1:32" ht="11.25" customHeight="1">
      <c r="A7" s="219">
        <v>5</v>
      </c>
      <c r="B7" s="211">
        <v>8.079999923706055</v>
      </c>
      <c r="C7" s="211">
        <v>8.329999923706055</v>
      </c>
      <c r="D7" s="211">
        <v>8.149999618530273</v>
      </c>
      <c r="E7" s="211">
        <v>7.650000095367432</v>
      </c>
      <c r="F7" s="211">
        <v>7.130000114440918</v>
      </c>
      <c r="G7" s="211">
        <v>7.789999961853027</v>
      </c>
      <c r="H7" s="211">
        <v>8.619999885559082</v>
      </c>
      <c r="I7" s="211">
        <v>13.039999961853027</v>
      </c>
      <c r="J7" s="211">
        <v>13.479999542236328</v>
      </c>
      <c r="K7" s="211">
        <v>14.949999809265137</v>
      </c>
      <c r="L7" s="211">
        <v>16.579999923706055</v>
      </c>
      <c r="M7" s="211">
        <v>15.260000228881836</v>
      </c>
      <c r="N7" s="211">
        <v>14.859999656677246</v>
      </c>
      <c r="O7" s="211">
        <v>14.760000228881836</v>
      </c>
      <c r="P7" s="211">
        <v>14.220000267028809</v>
      </c>
      <c r="Q7" s="211">
        <v>13.029999732971191</v>
      </c>
      <c r="R7" s="211">
        <v>11.390000343322754</v>
      </c>
      <c r="S7" s="211">
        <v>10.579999923706055</v>
      </c>
      <c r="T7" s="211">
        <v>9.380000114440918</v>
      </c>
      <c r="U7" s="211">
        <v>9.260000228881836</v>
      </c>
      <c r="V7" s="211">
        <v>8.59000015258789</v>
      </c>
      <c r="W7" s="211">
        <v>8.149999618530273</v>
      </c>
      <c r="X7" s="211">
        <v>7.949999809265137</v>
      </c>
      <c r="Y7" s="211">
        <v>7.800000190734863</v>
      </c>
      <c r="Z7" s="218">
        <f t="shared" si="0"/>
        <v>10.79291663567225</v>
      </c>
      <c r="AA7" s="151">
        <v>17.540000915527344</v>
      </c>
      <c r="AB7" s="152" t="s">
        <v>58</v>
      </c>
      <c r="AC7" s="2">
        <v>5</v>
      </c>
      <c r="AD7" s="151">
        <v>7.010000228881836</v>
      </c>
      <c r="AE7" s="257" t="s">
        <v>197</v>
      </c>
      <c r="AF7" s="1"/>
    </row>
    <row r="8" spans="1:32" ht="11.25" customHeight="1">
      <c r="A8" s="219">
        <v>6</v>
      </c>
      <c r="B8" s="211">
        <v>7.389999866485596</v>
      </c>
      <c r="C8" s="211">
        <v>7.329999923706055</v>
      </c>
      <c r="D8" s="211">
        <v>7.059999942779541</v>
      </c>
      <c r="E8" s="211">
        <v>7.590000152587891</v>
      </c>
      <c r="F8" s="211">
        <v>7.559999942779541</v>
      </c>
      <c r="G8" s="211">
        <v>7.460000038146973</v>
      </c>
      <c r="H8" s="211">
        <v>8.40999984741211</v>
      </c>
      <c r="I8" s="211">
        <v>11.050000190734863</v>
      </c>
      <c r="J8" s="211">
        <v>15.140000343322754</v>
      </c>
      <c r="K8" s="211">
        <v>16.6299991607666</v>
      </c>
      <c r="L8" s="211">
        <v>17.15999984741211</v>
      </c>
      <c r="M8" s="211">
        <v>16.309999465942383</v>
      </c>
      <c r="N8" s="211">
        <v>15.529999732971191</v>
      </c>
      <c r="O8" s="211">
        <v>14.699999809265137</v>
      </c>
      <c r="P8" s="211">
        <v>12.710000038146973</v>
      </c>
      <c r="Q8" s="211">
        <v>11.270000457763672</v>
      </c>
      <c r="R8" s="211">
        <v>9.970000267028809</v>
      </c>
      <c r="S8" s="211">
        <v>9.010000228881836</v>
      </c>
      <c r="T8" s="211">
        <v>8.489999771118164</v>
      </c>
      <c r="U8" s="211">
        <v>8.170000076293945</v>
      </c>
      <c r="V8" s="211">
        <v>8.039999961853027</v>
      </c>
      <c r="W8" s="211">
        <v>8.100000381469727</v>
      </c>
      <c r="X8" s="211">
        <v>8.470000267028809</v>
      </c>
      <c r="Y8" s="211">
        <v>8.800000190734863</v>
      </c>
      <c r="Z8" s="218">
        <f t="shared" si="0"/>
        <v>10.51458332935969</v>
      </c>
      <c r="AA8" s="151">
        <v>17.510000228881836</v>
      </c>
      <c r="AB8" s="152" t="s">
        <v>212</v>
      </c>
      <c r="AC8" s="2">
        <v>6</v>
      </c>
      <c r="AD8" s="151">
        <v>6.984000205993652</v>
      </c>
      <c r="AE8" s="257" t="s">
        <v>495</v>
      </c>
      <c r="AF8" s="1"/>
    </row>
    <row r="9" spans="1:32" ht="11.25" customHeight="1">
      <c r="A9" s="219">
        <v>7</v>
      </c>
      <c r="B9" s="211">
        <v>9.350000381469727</v>
      </c>
      <c r="C9" s="211">
        <v>9.720000267028809</v>
      </c>
      <c r="D9" s="211">
        <v>9.5</v>
      </c>
      <c r="E9" s="211">
        <v>8.989999771118164</v>
      </c>
      <c r="F9" s="211">
        <v>8.829999923706055</v>
      </c>
      <c r="G9" s="211">
        <v>8.800000190734863</v>
      </c>
      <c r="H9" s="211">
        <v>9.920000076293945</v>
      </c>
      <c r="I9" s="211">
        <v>12.229999542236328</v>
      </c>
      <c r="J9" s="211">
        <v>15.65999984741211</v>
      </c>
      <c r="K9" s="211">
        <v>15.130000114440918</v>
      </c>
      <c r="L9" s="211">
        <v>16.559999465942383</v>
      </c>
      <c r="M9" s="211">
        <v>16.25</v>
      </c>
      <c r="N9" s="211">
        <v>16.020000457763672</v>
      </c>
      <c r="O9" s="211">
        <v>15.90999984741211</v>
      </c>
      <c r="P9" s="211">
        <v>15.65999984741211</v>
      </c>
      <c r="Q9" s="211">
        <v>14.010000228881836</v>
      </c>
      <c r="R9" s="211">
        <v>13.029999732971191</v>
      </c>
      <c r="S9" s="211">
        <v>11.84000015258789</v>
      </c>
      <c r="T9" s="211">
        <v>10.770000457763672</v>
      </c>
      <c r="U9" s="211">
        <v>10.390000343322754</v>
      </c>
      <c r="V9" s="211">
        <v>10.010000228881836</v>
      </c>
      <c r="W9" s="211">
        <v>9.920000076293945</v>
      </c>
      <c r="X9" s="211">
        <v>10.119999885559082</v>
      </c>
      <c r="Y9" s="211">
        <v>9.920000076293945</v>
      </c>
      <c r="Z9" s="218">
        <f t="shared" si="0"/>
        <v>12.022500038146973</v>
      </c>
      <c r="AA9" s="151">
        <v>17.639999389648438</v>
      </c>
      <c r="AB9" s="152" t="s">
        <v>117</v>
      </c>
      <c r="AC9" s="2">
        <v>7</v>
      </c>
      <c r="AD9" s="151">
        <v>8.5</v>
      </c>
      <c r="AE9" s="257" t="s">
        <v>411</v>
      </c>
      <c r="AF9" s="1"/>
    </row>
    <row r="10" spans="1:32" ht="11.25" customHeight="1">
      <c r="A10" s="219">
        <v>8</v>
      </c>
      <c r="B10" s="211">
        <v>9.609999656677246</v>
      </c>
      <c r="C10" s="211">
        <v>9.819999694824219</v>
      </c>
      <c r="D10" s="211">
        <v>9.729999542236328</v>
      </c>
      <c r="E10" s="211">
        <v>9.420000076293945</v>
      </c>
      <c r="F10" s="211">
        <v>10.210000038146973</v>
      </c>
      <c r="G10" s="211">
        <v>11.34000015258789</v>
      </c>
      <c r="H10" s="211">
        <v>12.149999618530273</v>
      </c>
      <c r="I10" s="211">
        <v>14.369999885559082</v>
      </c>
      <c r="J10" s="211">
        <v>15.75</v>
      </c>
      <c r="K10" s="211">
        <v>15.770000457763672</v>
      </c>
      <c r="L10" s="211">
        <v>16.020000457763672</v>
      </c>
      <c r="M10" s="211">
        <v>16.309999465942383</v>
      </c>
      <c r="N10" s="211">
        <v>16.280000686645508</v>
      </c>
      <c r="O10" s="211">
        <v>16.68000030517578</v>
      </c>
      <c r="P10" s="211">
        <v>16.6200008392334</v>
      </c>
      <c r="Q10" s="211">
        <v>13.880000114440918</v>
      </c>
      <c r="R10" s="211">
        <v>12.260000228881836</v>
      </c>
      <c r="S10" s="211">
        <v>11.119999885559082</v>
      </c>
      <c r="T10" s="211">
        <v>10.640000343322754</v>
      </c>
      <c r="U10" s="211">
        <v>10.5600004196167</v>
      </c>
      <c r="V10" s="211">
        <v>10.15999984741211</v>
      </c>
      <c r="W10" s="211">
        <v>9.890000343322754</v>
      </c>
      <c r="X10" s="211">
        <v>9.699999809265137</v>
      </c>
      <c r="Y10" s="211">
        <v>9.59000015258789</v>
      </c>
      <c r="Z10" s="218">
        <f t="shared" si="0"/>
        <v>12.411666750907898</v>
      </c>
      <c r="AA10" s="151">
        <v>17.139999389648438</v>
      </c>
      <c r="AB10" s="152" t="s">
        <v>486</v>
      </c>
      <c r="AC10" s="2">
        <v>8</v>
      </c>
      <c r="AD10" s="151">
        <v>9.380000114440918</v>
      </c>
      <c r="AE10" s="257" t="s">
        <v>496</v>
      </c>
      <c r="AF10" s="1"/>
    </row>
    <row r="11" spans="1:32" ht="11.25" customHeight="1">
      <c r="A11" s="219">
        <v>9</v>
      </c>
      <c r="B11" s="211">
        <v>9.789999961853027</v>
      </c>
      <c r="C11" s="211">
        <v>9.390000343322754</v>
      </c>
      <c r="D11" s="211">
        <v>9.300000190734863</v>
      </c>
      <c r="E11" s="211">
        <v>9.380000114440918</v>
      </c>
      <c r="F11" s="211">
        <v>9.239999771118164</v>
      </c>
      <c r="G11" s="211">
        <v>9.479999542236328</v>
      </c>
      <c r="H11" s="211">
        <v>11.390000343322754</v>
      </c>
      <c r="I11" s="211">
        <v>15.789999961853027</v>
      </c>
      <c r="J11" s="211">
        <v>17.420000076293945</v>
      </c>
      <c r="K11" s="211">
        <v>18.479999542236328</v>
      </c>
      <c r="L11" s="211">
        <v>19.280000686645508</v>
      </c>
      <c r="M11" s="211">
        <v>19.170000076293945</v>
      </c>
      <c r="N11" s="211">
        <v>18.639999389648438</v>
      </c>
      <c r="O11" s="211">
        <v>17.290000915527344</v>
      </c>
      <c r="P11" s="211">
        <v>16.299999237060547</v>
      </c>
      <c r="Q11" s="211">
        <v>15.470000267028809</v>
      </c>
      <c r="R11" s="211">
        <v>14.470000267028809</v>
      </c>
      <c r="S11" s="211">
        <v>13.8100004196167</v>
      </c>
      <c r="T11" s="211">
        <v>13.09000015258789</v>
      </c>
      <c r="U11" s="211">
        <v>12.369999885559082</v>
      </c>
      <c r="V11" s="211">
        <v>12.460000038146973</v>
      </c>
      <c r="W11" s="211">
        <v>12.539999961853027</v>
      </c>
      <c r="X11" s="211">
        <v>11.869999885559082</v>
      </c>
      <c r="Y11" s="211">
        <v>11.800000190734863</v>
      </c>
      <c r="Z11" s="218">
        <f t="shared" si="0"/>
        <v>13.675833384195963</v>
      </c>
      <c r="AA11" s="151">
        <v>19.8700008392334</v>
      </c>
      <c r="AB11" s="152" t="s">
        <v>487</v>
      </c>
      <c r="AC11" s="2">
        <v>9</v>
      </c>
      <c r="AD11" s="151">
        <v>9.0600004196167</v>
      </c>
      <c r="AE11" s="257" t="s">
        <v>241</v>
      </c>
      <c r="AF11" s="1"/>
    </row>
    <row r="12" spans="1:32" ht="11.25" customHeight="1">
      <c r="A12" s="227">
        <v>10</v>
      </c>
      <c r="B12" s="213">
        <v>11.850000381469727</v>
      </c>
      <c r="C12" s="213">
        <v>10.90999984741211</v>
      </c>
      <c r="D12" s="213">
        <v>10.800000190734863</v>
      </c>
      <c r="E12" s="213">
        <v>10.960000038146973</v>
      </c>
      <c r="F12" s="213">
        <v>10.670000076293945</v>
      </c>
      <c r="G12" s="213">
        <v>10.479999542236328</v>
      </c>
      <c r="H12" s="213">
        <v>11.59000015258789</v>
      </c>
      <c r="I12" s="213">
        <v>13.930000305175781</v>
      </c>
      <c r="J12" s="213">
        <v>17.450000762939453</v>
      </c>
      <c r="K12" s="213">
        <v>17.649999618530273</v>
      </c>
      <c r="L12" s="213">
        <v>18.440000534057617</v>
      </c>
      <c r="M12" s="213">
        <v>17.84000015258789</v>
      </c>
      <c r="N12" s="213">
        <v>17.729999542236328</v>
      </c>
      <c r="O12" s="213">
        <v>17.649999618530273</v>
      </c>
      <c r="P12" s="213">
        <v>17.280000686645508</v>
      </c>
      <c r="Q12" s="213">
        <v>15.5600004196167</v>
      </c>
      <c r="R12" s="213">
        <v>14.6899995803833</v>
      </c>
      <c r="S12" s="213">
        <v>14.369999885559082</v>
      </c>
      <c r="T12" s="213">
        <v>14.34000015258789</v>
      </c>
      <c r="U12" s="213">
        <v>14.489999771118164</v>
      </c>
      <c r="V12" s="213">
        <v>13.890000343322754</v>
      </c>
      <c r="W12" s="213">
        <v>14.039999961853027</v>
      </c>
      <c r="X12" s="213">
        <v>13.970000267028809</v>
      </c>
      <c r="Y12" s="213">
        <v>14.5</v>
      </c>
      <c r="Z12" s="228">
        <f t="shared" si="0"/>
        <v>14.37833340962728</v>
      </c>
      <c r="AA12" s="157">
        <v>18.700000762939453</v>
      </c>
      <c r="AB12" s="214" t="s">
        <v>66</v>
      </c>
      <c r="AC12" s="215">
        <v>10</v>
      </c>
      <c r="AD12" s="157">
        <v>10.420000076293945</v>
      </c>
      <c r="AE12" s="258" t="s">
        <v>135</v>
      </c>
      <c r="AF12" s="1"/>
    </row>
    <row r="13" spans="1:32" ht="11.25" customHeight="1">
      <c r="A13" s="219">
        <v>11</v>
      </c>
      <c r="B13" s="211">
        <v>14.5600004196167</v>
      </c>
      <c r="C13" s="211">
        <v>14.430000305175781</v>
      </c>
      <c r="D13" s="211">
        <v>14.819999694824219</v>
      </c>
      <c r="E13" s="211">
        <v>14.8100004196167</v>
      </c>
      <c r="F13" s="211">
        <v>14.970000267028809</v>
      </c>
      <c r="G13" s="211">
        <v>14.770000457763672</v>
      </c>
      <c r="H13" s="211">
        <v>14.880000114440918</v>
      </c>
      <c r="I13" s="211">
        <v>15.079999923706055</v>
      </c>
      <c r="J13" s="211">
        <v>15.420000076293945</v>
      </c>
      <c r="K13" s="211">
        <v>15.75</v>
      </c>
      <c r="L13" s="211">
        <v>15.569999694824219</v>
      </c>
      <c r="M13" s="211">
        <v>15.3100004196167</v>
      </c>
      <c r="N13" s="211">
        <v>15.149999618530273</v>
      </c>
      <c r="O13" s="211">
        <v>15.109999656677246</v>
      </c>
      <c r="P13" s="211">
        <v>14.489999771118164</v>
      </c>
      <c r="Q13" s="211">
        <v>13.65999984741211</v>
      </c>
      <c r="R13" s="211">
        <v>13.350000381469727</v>
      </c>
      <c r="S13" s="211">
        <v>12.979999542236328</v>
      </c>
      <c r="T13" s="211">
        <v>12.84000015258789</v>
      </c>
      <c r="U13" s="211">
        <v>12.869999885559082</v>
      </c>
      <c r="V13" s="211">
        <v>12.699999809265137</v>
      </c>
      <c r="W13" s="211">
        <v>12.40999984741211</v>
      </c>
      <c r="X13" s="211">
        <v>12.039999961853027</v>
      </c>
      <c r="Y13" s="211">
        <v>11.489999771118164</v>
      </c>
      <c r="Z13" s="218">
        <f t="shared" si="0"/>
        <v>14.144166668256124</v>
      </c>
      <c r="AA13" s="151">
        <v>15.930000305175781</v>
      </c>
      <c r="AB13" s="152" t="s">
        <v>117</v>
      </c>
      <c r="AC13" s="2">
        <v>11</v>
      </c>
      <c r="AD13" s="151">
        <v>11.449999809265137</v>
      </c>
      <c r="AE13" s="257" t="s">
        <v>100</v>
      </c>
      <c r="AF13" s="1"/>
    </row>
    <row r="14" spans="1:32" ht="11.25" customHeight="1">
      <c r="A14" s="219">
        <v>12</v>
      </c>
      <c r="B14" s="211">
        <v>10.9399995803833</v>
      </c>
      <c r="C14" s="211">
        <v>10.859999656677246</v>
      </c>
      <c r="D14" s="211">
        <v>10.550000190734863</v>
      </c>
      <c r="E14" s="211">
        <v>10.100000381469727</v>
      </c>
      <c r="F14" s="211">
        <v>9.630000114440918</v>
      </c>
      <c r="G14" s="211">
        <v>9.550000190734863</v>
      </c>
      <c r="H14" s="211">
        <v>9.140000343322754</v>
      </c>
      <c r="I14" s="211">
        <v>8.680000305175781</v>
      </c>
      <c r="J14" s="211">
        <v>9.609999656677246</v>
      </c>
      <c r="K14" s="211">
        <v>9.8100004196167</v>
      </c>
      <c r="L14" s="211">
        <v>10.0600004196167</v>
      </c>
      <c r="M14" s="211">
        <v>10.239999771118164</v>
      </c>
      <c r="N14" s="211">
        <v>10</v>
      </c>
      <c r="O14" s="211">
        <v>9.800000190734863</v>
      </c>
      <c r="P14" s="211">
        <v>8.899999618530273</v>
      </c>
      <c r="Q14" s="211">
        <v>8.270000457763672</v>
      </c>
      <c r="R14" s="211">
        <v>7.650000095367432</v>
      </c>
      <c r="S14" s="211">
        <v>7.269999980926514</v>
      </c>
      <c r="T14" s="211">
        <v>6.581999778747559</v>
      </c>
      <c r="U14" s="211">
        <v>6.718999862670898</v>
      </c>
      <c r="V14" s="211">
        <v>6.813000202178955</v>
      </c>
      <c r="W14" s="211">
        <v>6.855999946594238</v>
      </c>
      <c r="X14" s="211">
        <v>7.46999979019165</v>
      </c>
      <c r="Y14" s="211">
        <v>7.5</v>
      </c>
      <c r="Z14" s="218">
        <f t="shared" si="0"/>
        <v>8.87500003973643</v>
      </c>
      <c r="AA14" s="151">
        <v>11.59000015258789</v>
      </c>
      <c r="AB14" s="152" t="s">
        <v>488</v>
      </c>
      <c r="AC14" s="2">
        <v>12</v>
      </c>
      <c r="AD14" s="151">
        <v>6.11899995803833</v>
      </c>
      <c r="AE14" s="257" t="s">
        <v>497</v>
      </c>
      <c r="AF14" s="1"/>
    </row>
    <row r="15" spans="1:32" ht="11.25" customHeight="1">
      <c r="A15" s="219">
        <v>13</v>
      </c>
      <c r="B15" s="211">
        <v>7.159999847412109</v>
      </c>
      <c r="C15" s="211">
        <v>7.510000228881836</v>
      </c>
      <c r="D15" s="211">
        <v>7.519999980926514</v>
      </c>
      <c r="E15" s="211">
        <v>7.489999771118164</v>
      </c>
      <c r="F15" s="211">
        <v>7.699999809265137</v>
      </c>
      <c r="G15" s="211">
        <v>8.119999885559082</v>
      </c>
      <c r="H15" s="211">
        <v>8.470000267028809</v>
      </c>
      <c r="I15" s="211">
        <v>8.800000190734863</v>
      </c>
      <c r="J15" s="211">
        <v>8.899999618530273</v>
      </c>
      <c r="K15" s="211">
        <v>9.520000457763672</v>
      </c>
      <c r="L15" s="211">
        <v>10.199999809265137</v>
      </c>
      <c r="M15" s="211">
        <v>10.600000381469727</v>
      </c>
      <c r="N15" s="211">
        <v>10.75</v>
      </c>
      <c r="O15" s="211">
        <v>10.470000267028809</v>
      </c>
      <c r="P15" s="211">
        <v>10.279999732971191</v>
      </c>
      <c r="Q15" s="211">
        <v>10.279999732971191</v>
      </c>
      <c r="R15" s="211">
        <v>10.15999984741211</v>
      </c>
      <c r="S15" s="211">
        <v>9.960000038146973</v>
      </c>
      <c r="T15" s="211">
        <v>10.619999885559082</v>
      </c>
      <c r="U15" s="211">
        <v>11.529999732971191</v>
      </c>
      <c r="V15" s="211">
        <v>12.130000114440918</v>
      </c>
      <c r="W15" s="211">
        <v>12.520000457763672</v>
      </c>
      <c r="X15" s="211">
        <v>12.930000305175781</v>
      </c>
      <c r="Y15" s="211">
        <v>13.239999771118164</v>
      </c>
      <c r="Z15" s="218">
        <f t="shared" si="0"/>
        <v>9.869166672229767</v>
      </c>
      <c r="AA15" s="151">
        <v>13.25</v>
      </c>
      <c r="AB15" s="152" t="s">
        <v>100</v>
      </c>
      <c r="AC15" s="2">
        <v>13</v>
      </c>
      <c r="AD15" s="151">
        <v>7.039999961853027</v>
      </c>
      <c r="AE15" s="257" t="s">
        <v>402</v>
      </c>
      <c r="AF15" s="1"/>
    </row>
    <row r="16" spans="1:32" ht="11.25" customHeight="1">
      <c r="A16" s="219">
        <v>14</v>
      </c>
      <c r="B16" s="211">
        <v>14.079999923706055</v>
      </c>
      <c r="C16" s="211">
        <v>14.739999771118164</v>
      </c>
      <c r="D16" s="211">
        <v>15.180000305175781</v>
      </c>
      <c r="E16" s="211">
        <v>14.4399995803833</v>
      </c>
      <c r="F16" s="211">
        <v>11.949999809265137</v>
      </c>
      <c r="G16" s="211">
        <v>13.989999771118164</v>
      </c>
      <c r="H16" s="211">
        <v>14.539999961853027</v>
      </c>
      <c r="I16" s="211">
        <v>14.529999732971191</v>
      </c>
      <c r="J16" s="211">
        <v>15.3100004196167</v>
      </c>
      <c r="K16" s="211">
        <v>15.960000038146973</v>
      </c>
      <c r="L16" s="211">
        <v>16.5</v>
      </c>
      <c r="M16" s="211">
        <v>17.190000534057617</v>
      </c>
      <c r="N16" s="211">
        <v>16.479999542236328</v>
      </c>
      <c r="O16" s="211">
        <v>16.579999923706055</v>
      </c>
      <c r="P16" s="211">
        <v>16.68000030517578</v>
      </c>
      <c r="Q16" s="211">
        <v>15.710000038146973</v>
      </c>
      <c r="R16" s="211">
        <v>14.960000038146973</v>
      </c>
      <c r="S16" s="211">
        <v>14.119999885559082</v>
      </c>
      <c r="T16" s="211">
        <v>13.510000228881836</v>
      </c>
      <c r="U16" s="211">
        <v>12.739999771118164</v>
      </c>
      <c r="V16" s="211">
        <v>12.15999984741211</v>
      </c>
      <c r="W16" s="211">
        <v>11.529999732971191</v>
      </c>
      <c r="X16" s="211">
        <v>10.970000267028809</v>
      </c>
      <c r="Y16" s="211">
        <v>10.25</v>
      </c>
      <c r="Z16" s="218">
        <f t="shared" si="0"/>
        <v>14.337499976158142</v>
      </c>
      <c r="AA16" s="151">
        <v>17.520000457763672</v>
      </c>
      <c r="AB16" s="152" t="s">
        <v>489</v>
      </c>
      <c r="AC16" s="2">
        <v>14</v>
      </c>
      <c r="AD16" s="151">
        <v>10.199999809265137</v>
      </c>
      <c r="AE16" s="257" t="s">
        <v>202</v>
      </c>
      <c r="AF16" s="1"/>
    </row>
    <row r="17" spans="1:32" ht="11.25" customHeight="1">
      <c r="A17" s="219">
        <v>15</v>
      </c>
      <c r="B17" s="211">
        <v>9.420000076293945</v>
      </c>
      <c r="C17" s="211">
        <v>8.770000457763672</v>
      </c>
      <c r="D17" s="211">
        <v>7.800000190734863</v>
      </c>
      <c r="E17" s="211">
        <v>7.579999923706055</v>
      </c>
      <c r="F17" s="211">
        <v>7.460000038146973</v>
      </c>
      <c r="G17" s="211">
        <v>7.369999885559082</v>
      </c>
      <c r="H17" s="211">
        <v>8.65999984741211</v>
      </c>
      <c r="I17" s="211">
        <v>11.680000305175781</v>
      </c>
      <c r="J17" s="211">
        <v>15.350000381469727</v>
      </c>
      <c r="K17" s="211">
        <v>15.930000305175781</v>
      </c>
      <c r="L17" s="211">
        <v>17.06999969482422</v>
      </c>
      <c r="M17" s="211">
        <v>16.59000015258789</v>
      </c>
      <c r="N17" s="211">
        <v>17.309999465942383</v>
      </c>
      <c r="O17" s="211">
        <v>15.050000190734863</v>
      </c>
      <c r="P17" s="211">
        <v>12.989999771118164</v>
      </c>
      <c r="Q17" s="211">
        <v>11.460000038146973</v>
      </c>
      <c r="R17" s="211">
        <v>10.170000076293945</v>
      </c>
      <c r="S17" s="211">
        <v>8.880000114440918</v>
      </c>
      <c r="T17" s="211">
        <v>8.65999984741211</v>
      </c>
      <c r="U17" s="211">
        <v>7.570000171661377</v>
      </c>
      <c r="V17" s="211">
        <v>7.03000020980835</v>
      </c>
      <c r="W17" s="211">
        <v>6.046000003814697</v>
      </c>
      <c r="X17" s="211">
        <v>6.341000080108643</v>
      </c>
      <c r="Y17" s="211">
        <v>6.645999908447266</v>
      </c>
      <c r="Z17" s="218">
        <f t="shared" si="0"/>
        <v>10.493041714032492</v>
      </c>
      <c r="AA17" s="151">
        <v>17.809999465942383</v>
      </c>
      <c r="AB17" s="152" t="s">
        <v>358</v>
      </c>
      <c r="AC17" s="2">
        <v>15</v>
      </c>
      <c r="AD17" s="151">
        <v>5.99399995803833</v>
      </c>
      <c r="AE17" s="257" t="s">
        <v>498</v>
      </c>
      <c r="AF17" s="1"/>
    </row>
    <row r="18" spans="1:32" ht="11.25" customHeight="1">
      <c r="A18" s="219">
        <v>16</v>
      </c>
      <c r="B18" s="211">
        <v>6.688000202178955</v>
      </c>
      <c r="C18" s="211">
        <v>5.85699987411499</v>
      </c>
      <c r="D18" s="211">
        <v>5.175000190734863</v>
      </c>
      <c r="E18" s="211">
        <v>6.078999996185303</v>
      </c>
      <c r="F18" s="211">
        <v>6.794000148773193</v>
      </c>
      <c r="G18" s="211">
        <v>7.050000190734863</v>
      </c>
      <c r="H18" s="211">
        <v>6.71999979019165</v>
      </c>
      <c r="I18" s="211">
        <v>8.020000457763672</v>
      </c>
      <c r="J18" s="211">
        <v>10.359999656677246</v>
      </c>
      <c r="K18" s="211">
        <v>11.550000190734863</v>
      </c>
      <c r="L18" s="211">
        <v>11.869999885559082</v>
      </c>
      <c r="M18" s="211">
        <v>11.930000305175781</v>
      </c>
      <c r="N18" s="211">
        <v>12.40999984741211</v>
      </c>
      <c r="O18" s="211">
        <v>12</v>
      </c>
      <c r="P18" s="211">
        <v>11.680000305175781</v>
      </c>
      <c r="Q18" s="211">
        <v>10.470000267028809</v>
      </c>
      <c r="R18" s="211">
        <v>9.010000228881836</v>
      </c>
      <c r="S18" s="211">
        <v>7.679999828338623</v>
      </c>
      <c r="T18" s="211">
        <v>6.015999794006348</v>
      </c>
      <c r="U18" s="211">
        <v>7.840000152587891</v>
      </c>
      <c r="V18" s="211">
        <v>8.149999618530273</v>
      </c>
      <c r="W18" s="211">
        <v>8.550000190734863</v>
      </c>
      <c r="X18" s="211">
        <v>7.489999771118164</v>
      </c>
      <c r="Y18" s="211">
        <v>6.573999881744385</v>
      </c>
      <c r="Z18" s="218">
        <f t="shared" si="0"/>
        <v>8.581791698932648</v>
      </c>
      <c r="AA18" s="151">
        <v>12.930000305175781</v>
      </c>
      <c r="AB18" s="152" t="s">
        <v>490</v>
      </c>
      <c r="AC18" s="2">
        <v>16</v>
      </c>
      <c r="AD18" s="151">
        <v>4.965000152587891</v>
      </c>
      <c r="AE18" s="257" t="s">
        <v>412</v>
      </c>
      <c r="AF18" s="1"/>
    </row>
    <row r="19" spans="1:32" ht="11.25" customHeight="1">
      <c r="A19" s="219">
        <v>17</v>
      </c>
      <c r="B19" s="211">
        <v>5.816999912261963</v>
      </c>
      <c r="C19" s="211">
        <v>6.6479997634887695</v>
      </c>
      <c r="D19" s="211">
        <v>7.239999771118164</v>
      </c>
      <c r="E19" s="211">
        <v>7.980000019073486</v>
      </c>
      <c r="F19" s="211">
        <v>8.229999542236328</v>
      </c>
      <c r="G19" s="211">
        <v>8.109999656677246</v>
      </c>
      <c r="H19" s="211">
        <v>8.569999694824219</v>
      </c>
      <c r="I19" s="211">
        <v>8.880000114440918</v>
      </c>
      <c r="J19" s="211">
        <v>8.699999809265137</v>
      </c>
      <c r="K19" s="211">
        <v>8.130000114440918</v>
      </c>
      <c r="L19" s="211">
        <v>8.119999885559082</v>
      </c>
      <c r="M19" s="211">
        <v>8.329999923706055</v>
      </c>
      <c r="N19" s="211">
        <v>7.96999979019165</v>
      </c>
      <c r="O19" s="211">
        <v>8.100000381469727</v>
      </c>
      <c r="P19" s="211">
        <v>7.949999809265137</v>
      </c>
      <c r="Q19" s="211">
        <v>7.449999809265137</v>
      </c>
      <c r="R19" s="211">
        <v>7.400000095367432</v>
      </c>
      <c r="S19" s="211">
        <v>7.380000114440918</v>
      </c>
      <c r="T19" s="211">
        <v>7.659999847412109</v>
      </c>
      <c r="U19" s="211">
        <v>7.889999866485596</v>
      </c>
      <c r="V19" s="211">
        <v>7.900000095367432</v>
      </c>
      <c r="W19" s="211">
        <v>8.039999961853027</v>
      </c>
      <c r="X19" s="211">
        <v>8.0600004196167</v>
      </c>
      <c r="Y19" s="211">
        <v>7.550000190734863</v>
      </c>
      <c r="Z19" s="218">
        <f t="shared" si="0"/>
        <v>7.8377082745234175</v>
      </c>
      <c r="AA19" s="151">
        <v>9.199999809265137</v>
      </c>
      <c r="AB19" s="152" t="s">
        <v>491</v>
      </c>
      <c r="AC19" s="2">
        <v>17</v>
      </c>
      <c r="AD19" s="151">
        <v>5.701000213623047</v>
      </c>
      <c r="AE19" s="257" t="s">
        <v>499</v>
      </c>
      <c r="AF19" s="1"/>
    </row>
    <row r="20" spans="1:32" ht="11.25" customHeight="1">
      <c r="A20" s="219">
        <v>18</v>
      </c>
      <c r="B20" s="211">
        <v>7.829999923706055</v>
      </c>
      <c r="C20" s="211">
        <v>7.829999923706055</v>
      </c>
      <c r="D20" s="211">
        <v>7.050000190734863</v>
      </c>
      <c r="E20" s="211">
        <v>6.427999973297119</v>
      </c>
      <c r="F20" s="211">
        <v>6.5329999923706055</v>
      </c>
      <c r="G20" s="211">
        <v>5.796999931335449</v>
      </c>
      <c r="H20" s="211">
        <v>5.61899995803833</v>
      </c>
      <c r="I20" s="211">
        <v>5.691999912261963</v>
      </c>
      <c r="J20" s="211">
        <v>6.418000221252441</v>
      </c>
      <c r="K20" s="211">
        <v>7.260000228881836</v>
      </c>
      <c r="L20" s="211">
        <v>9.15999984741211</v>
      </c>
      <c r="M20" s="211">
        <v>9.09000015258789</v>
      </c>
      <c r="N20" s="211">
        <v>9.010000228881836</v>
      </c>
      <c r="O20" s="211">
        <v>8.9399995803833</v>
      </c>
      <c r="P20" s="211">
        <v>8.5</v>
      </c>
      <c r="Q20" s="211">
        <v>6.932000160217285</v>
      </c>
      <c r="R20" s="211">
        <v>4.546000003814697</v>
      </c>
      <c r="S20" s="211">
        <v>3.390000104904175</v>
      </c>
      <c r="T20" s="211">
        <v>2.5920000076293945</v>
      </c>
      <c r="U20" s="211">
        <v>2.4670000076293945</v>
      </c>
      <c r="V20" s="211">
        <v>2.119999885559082</v>
      </c>
      <c r="W20" s="211">
        <v>1.784000039100647</v>
      </c>
      <c r="X20" s="211">
        <v>1.2170000076293945</v>
      </c>
      <c r="Y20" s="211">
        <v>0.9549999833106995</v>
      </c>
      <c r="Z20" s="218">
        <f t="shared" si="0"/>
        <v>5.715000011026859</v>
      </c>
      <c r="AA20" s="151">
        <v>10.220000267028809</v>
      </c>
      <c r="AB20" s="152" t="s">
        <v>111</v>
      </c>
      <c r="AC20" s="2">
        <v>18</v>
      </c>
      <c r="AD20" s="151">
        <v>0.7549999952316284</v>
      </c>
      <c r="AE20" s="257" t="s">
        <v>500</v>
      </c>
      <c r="AF20" s="1"/>
    </row>
    <row r="21" spans="1:32" ht="11.25" customHeight="1">
      <c r="A21" s="219">
        <v>19</v>
      </c>
      <c r="B21" s="211">
        <v>1.6059999465942383</v>
      </c>
      <c r="C21" s="211">
        <v>1.5740000009536743</v>
      </c>
      <c r="D21" s="211">
        <v>1.899999976158142</v>
      </c>
      <c r="E21" s="211">
        <v>2.2880001068115234</v>
      </c>
      <c r="F21" s="211">
        <v>2.992000102996826</v>
      </c>
      <c r="G21" s="211">
        <v>3.496999979019165</v>
      </c>
      <c r="H21" s="211">
        <v>3.6540000438690186</v>
      </c>
      <c r="I21" s="211">
        <v>4.021999835968018</v>
      </c>
      <c r="J21" s="211">
        <v>4.800000190734863</v>
      </c>
      <c r="K21" s="211">
        <v>5.640999794006348</v>
      </c>
      <c r="L21" s="211">
        <v>6.829999923706055</v>
      </c>
      <c r="M21" s="211">
        <v>7.170000076293945</v>
      </c>
      <c r="N21" s="211">
        <v>6.692999839782715</v>
      </c>
      <c r="O21" s="211">
        <v>6.451000213623047</v>
      </c>
      <c r="P21" s="211">
        <v>6.093999862670898</v>
      </c>
      <c r="Q21" s="211">
        <v>6.061999797821045</v>
      </c>
      <c r="R21" s="211">
        <v>5.620999813079834</v>
      </c>
      <c r="S21" s="211">
        <v>6.03000020980835</v>
      </c>
      <c r="T21" s="211">
        <v>4.915999889373779</v>
      </c>
      <c r="U21" s="211">
        <v>4.853000164031982</v>
      </c>
      <c r="V21" s="211">
        <v>4.117000102996826</v>
      </c>
      <c r="W21" s="211">
        <v>3.2339999675750732</v>
      </c>
      <c r="X21" s="211">
        <v>2.9820001125335693</v>
      </c>
      <c r="Y21" s="211">
        <v>2.940000057220459</v>
      </c>
      <c r="Z21" s="218">
        <f t="shared" si="0"/>
        <v>4.415291666984558</v>
      </c>
      <c r="AA21" s="151">
        <v>7.300000190734863</v>
      </c>
      <c r="AB21" s="152" t="s">
        <v>430</v>
      </c>
      <c r="AC21" s="2">
        <v>19</v>
      </c>
      <c r="AD21" s="151">
        <v>0.7350000143051147</v>
      </c>
      <c r="AE21" s="257" t="s">
        <v>501</v>
      </c>
      <c r="AF21" s="1"/>
    </row>
    <row r="22" spans="1:32" ht="11.25" customHeight="1">
      <c r="A22" s="227">
        <v>20</v>
      </c>
      <c r="B22" s="213">
        <v>2.930000066757202</v>
      </c>
      <c r="C22" s="213">
        <v>2.7300000190734863</v>
      </c>
      <c r="D22" s="213">
        <v>2.489000082015991</v>
      </c>
      <c r="E22" s="213">
        <v>2.299999952316284</v>
      </c>
      <c r="F22" s="213">
        <v>2.615000009536743</v>
      </c>
      <c r="G22" s="213">
        <v>2.4049999713897705</v>
      </c>
      <c r="H22" s="213">
        <v>4.559000015258789</v>
      </c>
      <c r="I22" s="213">
        <v>7.099999904632568</v>
      </c>
      <c r="J22" s="213">
        <v>8.220000267028809</v>
      </c>
      <c r="K22" s="213">
        <v>9.460000038146973</v>
      </c>
      <c r="L22" s="213">
        <v>9.220000267028809</v>
      </c>
      <c r="M22" s="213">
        <v>8.329999923706055</v>
      </c>
      <c r="N22" s="213">
        <v>7.940000057220459</v>
      </c>
      <c r="O22" s="213">
        <v>7.800000190734863</v>
      </c>
      <c r="P22" s="213">
        <v>7.449999809265137</v>
      </c>
      <c r="Q22" s="213">
        <v>7.110000133514404</v>
      </c>
      <c r="R22" s="213">
        <v>6.683000087738037</v>
      </c>
      <c r="S22" s="213">
        <v>6.125</v>
      </c>
      <c r="T22" s="213">
        <v>6.671999931335449</v>
      </c>
      <c r="U22" s="213">
        <v>6.451000213623047</v>
      </c>
      <c r="V22" s="213">
        <v>6.513999938964844</v>
      </c>
      <c r="W22" s="213">
        <v>6.136000156402588</v>
      </c>
      <c r="X22" s="213">
        <v>6.061999797821045</v>
      </c>
      <c r="Y22" s="213">
        <v>6.177999973297119</v>
      </c>
      <c r="Z22" s="228">
        <f t="shared" si="0"/>
        <v>5.978291700283687</v>
      </c>
      <c r="AA22" s="157">
        <v>10.350000381469727</v>
      </c>
      <c r="AB22" s="214" t="s">
        <v>456</v>
      </c>
      <c r="AC22" s="215">
        <v>20</v>
      </c>
      <c r="AD22" s="157">
        <v>2.1630001068115234</v>
      </c>
      <c r="AE22" s="258" t="s">
        <v>496</v>
      </c>
      <c r="AF22" s="1"/>
    </row>
    <row r="23" spans="1:32" ht="11.25" customHeight="1">
      <c r="A23" s="219">
        <v>21</v>
      </c>
      <c r="B23" s="211">
        <v>6.324999809265137</v>
      </c>
      <c r="C23" s="211">
        <v>6.315000057220459</v>
      </c>
      <c r="D23" s="211">
        <v>6.39900016784668</v>
      </c>
      <c r="E23" s="211">
        <v>6.189000129699707</v>
      </c>
      <c r="F23" s="211">
        <v>5.441999912261963</v>
      </c>
      <c r="G23" s="211">
        <v>5.295000076293945</v>
      </c>
      <c r="H23" s="211">
        <v>4.14900016784668</v>
      </c>
      <c r="I23" s="211">
        <v>8.479999542236328</v>
      </c>
      <c r="J23" s="211">
        <v>9.579999923706055</v>
      </c>
      <c r="K23" s="211">
        <v>10.5600004196167</v>
      </c>
      <c r="L23" s="211">
        <v>12</v>
      </c>
      <c r="M23" s="211">
        <v>12.720000267028809</v>
      </c>
      <c r="N23" s="211">
        <v>12.829999923706055</v>
      </c>
      <c r="O23" s="211">
        <v>11.949999809265137</v>
      </c>
      <c r="P23" s="211">
        <v>10.380000114440918</v>
      </c>
      <c r="Q23" s="211">
        <v>9.020000457763672</v>
      </c>
      <c r="R23" s="211">
        <v>7.239999771118164</v>
      </c>
      <c r="S23" s="211">
        <v>6.629000186920166</v>
      </c>
      <c r="T23" s="211">
        <v>5.513999938964844</v>
      </c>
      <c r="U23" s="211">
        <v>3.8959999084472656</v>
      </c>
      <c r="V23" s="211">
        <v>3.118000030517578</v>
      </c>
      <c r="W23" s="211">
        <v>1.7109999656677246</v>
      </c>
      <c r="X23" s="211">
        <v>1.1649999618530273</v>
      </c>
      <c r="Y23" s="211">
        <v>0.8709999918937683</v>
      </c>
      <c r="Z23" s="218">
        <f t="shared" si="0"/>
        <v>6.9907500222325325</v>
      </c>
      <c r="AA23" s="151">
        <v>13.5</v>
      </c>
      <c r="AB23" s="152" t="s">
        <v>492</v>
      </c>
      <c r="AC23" s="2">
        <v>21</v>
      </c>
      <c r="AD23" s="151">
        <v>0.7239999771118164</v>
      </c>
      <c r="AE23" s="257" t="s">
        <v>62</v>
      </c>
      <c r="AF23" s="1"/>
    </row>
    <row r="24" spans="1:32" ht="11.25" customHeight="1">
      <c r="A24" s="219">
        <v>22</v>
      </c>
      <c r="B24" s="211">
        <v>0.6819999814033508</v>
      </c>
      <c r="C24" s="211">
        <v>0.30399999022483826</v>
      </c>
      <c r="D24" s="211">
        <v>0.4410000145435333</v>
      </c>
      <c r="E24" s="211">
        <v>0.3880000114440918</v>
      </c>
      <c r="F24" s="211">
        <v>0.17800000309944153</v>
      </c>
      <c r="G24" s="211">
        <v>1.1130000352859497</v>
      </c>
      <c r="H24" s="211">
        <v>2.4049999713897705</v>
      </c>
      <c r="I24" s="211">
        <v>3.8970000743865967</v>
      </c>
      <c r="J24" s="211">
        <v>4.675000190734863</v>
      </c>
      <c r="K24" s="211">
        <v>5.243000030517578</v>
      </c>
      <c r="L24" s="211">
        <v>5.3379998207092285</v>
      </c>
      <c r="M24" s="211">
        <v>4.854000091552734</v>
      </c>
      <c r="N24" s="211">
        <v>5.170000076293945</v>
      </c>
      <c r="O24" s="211">
        <v>5.5269999504089355</v>
      </c>
      <c r="P24" s="211">
        <v>5.632999897003174</v>
      </c>
      <c r="Q24" s="211">
        <v>5.5279998779296875</v>
      </c>
      <c r="R24" s="211">
        <v>5.442999839782715</v>
      </c>
      <c r="S24" s="211">
        <v>5.453999996185303</v>
      </c>
      <c r="T24" s="211">
        <v>5.053999900817871</v>
      </c>
      <c r="U24" s="211">
        <v>4.822999954223633</v>
      </c>
      <c r="V24" s="211">
        <v>5.159999847412109</v>
      </c>
      <c r="W24" s="211">
        <v>5.64300012588501</v>
      </c>
      <c r="X24" s="211">
        <v>6.138000011444092</v>
      </c>
      <c r="Y24" s="211">
        <v>6.169000148773193</v>
      </c>
      <c r="Z24" s="218">
        <f t="shared" si="0"/>
        <v>3.9691666600604854</v>
      </c>
      <c r="AA24" s="151">
        <v>6.36899995803833</v>
      </c>
      <c r="AB24" s="152" t="s">
        <v>403</v>
      </c>
      <c r="AC24" s="2">
        <v>22</v>
      </c>
      <c r="AD24" s="151">
        <v>-0.03200000151991844</v>
      </c>
      <c r="AE24" s="257" t="s">
        <v>502</v>
      </c>
      <c r="AF24" s="1"/>
    </row>
    <row r="25" spans="1:32" ht="11.25" customHeight="1">
      <c r="A25" s="219">
        <v>23</v>
      </c>
      <c r="B25" s="211">
        <v>6.306000232696533</v>
      </c>
      <c r="C25" s="211">
        <v>6.442999839782715</v>
      </c>
      <c r="D25" s="211">
        <v>6.757999897003174</v>
      </c>
      <c r="E25" s="211">
        <v>7.079999923706055</v>
      </c>
      <c r="F25" s="211">
        <v>7.920000076293945</v>
      </c>
      <c r="G25" s="211">
        <v>7.71999979019165</v>
      </c>
      <c r="H25" s="211">
        <v>7.429999828338623</v>
      </c>
      <c r="I25" s="211">
        <v>7.670000076293945</v>
      </c>
      <c r="J25" s="211">
        <v>8.720000267028809</v>
      </c>
      <c r="K25" s="211">
        <v>11.760000228881836</v>
      </c>
      <c r="L25" s="211">
        <v>13.569999694824219</v>
      </c>
      <c r="M25" s="211">
        <v>12.579999923706055</v>
      </c>
      <c r="N25" s="211">
        <v>12.09000015258789</v>
      </c>
      <c r="O25" s="211">
        <v>10.729999542236328</v>
      </c>
      <c r="P25" s="211">
        <v>9.399999618530273</v>
      </c>
      <c r="Q25" s="211">
        <v>8.539999961853027</v>
      </c>
      <c r="R25" s="211">
        <v>7.369999885559082</v>
      </c>
      <c r="S25" s="211">
        <v>6.630000114440918</v>
      </c>
      <c r="T25" s="211">
        <v>5.872000217437744</v>
      </c>
      <c r="U25" s="211">
        <v>5.421000003814697</v>
      </c>
      <c r="V25" s="211">
        <v>5.2729997634887695</v>
      </c>
      <c r="W25" s="211">
        <v>4.988999843597412</v>
      </c>
      <c r="X25" s="211">
        <v>5.125999927520752</v>
      </c>
      <c r="Y25" s="211">
        <v>5.105000019073486</v>
      </c>
      <c r="Z25" s="218">
        <f t="shared" si="0"/>
        <v>7.937624951203664</v>
      </c>
      <c r="AA25" s="151">
        <v>14.210000038146973</v>
      </c>
      <c r="AB25" s="152" t="s">
        <v>66</v>
      </c>
      <c r="AC25" s="2">
        <v>23</v>
      </c>
      <c r="AD25" s="151">
        <v>4.800000190734863</v>
      </c>
      <c r="AE25" s="257" t="s">
        <v>503</v>
      </c>
      <c r="AF25" s="1"/>
    </row>
    <row r="26" spans="1:32" ht="11.25" customHeight="1">
      <c r="A26" s="219">
        <v>24</v>
      </c>
      <c r="B26" s="211">
        <v>5.294000148773193</v>
      </c>
      <c r="C26" s="211">
        <v>5.1479997634887695</v>
      </c>
      <c r="D26" s="211">
        <v>5.578999996185303</v>
      </c>
      <c r="E26" s="211">
        <v>5.336999893188477</v>
      </c>
      <c r="F26" s="211">
        <v>5.210999965667725</v>
      </c>
      <c r="G26" s="211">
        <v>4.50600004196167</v>
      </c>
      <c r="H26" s="211">
        <v>4.810999870300293</v>
      </c>
      <c r="I26" s="211">
        <v>7.210000038146973</v>
      </c>
      <c r="J26" s="211">
        <v>10.529999732971191</v>
      </c>
      <c r="K26" s="211">
        <v>12.149999618530273</v>
      </c>
      <c r="L26" s="211">
        <v>11.5600004196167</v>
      </c>
      <c r="M26" s="211">
        <v>11.869999885559082</v>
      </c>
      <c r="N26" s="211">
        <v>12.15999984741211</v>
      </c>
      <c r="O26" s="211">
        <v>11.279999732971191</v>
      </c>
      <c r="P26" s="211">
        <v>10.859999656677246</v>
      </c>
      <c r="Q26" s="211">
        <v>9.899999618530273</v>
      </c>
      <c r="R26" s="211">
        <v>9.079999923706055</v>
      </c>
      <c r="S26" s="211">
        <v>8.529999732971191</v>
      </c>
      <c r="T26" s="211">
        <v>8.460000038146973</v>
      </c>
      <c r="U26" s="211">
        <v>8.479999542236328</v>
      </c>
      <c r="V26" s="211">
        <v>8.489999771118164</v>
      </c>
      <c r="W26" s="211">
        <v>8.640000343322754</v>
      </c>
      <c r="X26" s="211">
        <v>9.420000076293945</v>
      </c>
      <c r="Y26" s="211">
        <v>9.430000305175781</v>
      </c>
      <c r="Z26" s="218">
        <f t="shared" si="0"/>
        <v>8.49733324845632</v>
      </c>
      <c r="AA26" s="151">
        <v>12.520000457763672</v>
      </c>
      <c r="AB26" s="152" t="s">
        <v>487</v>
      </c>
      <c r="AC26" s="2">
        <v>24</v>
      </c>
      <c r="AD26" s="151">
        <v>4.306000232696533</v>
      </c>
      <c r="AE26" s="257" t="s">
        <v>481</v>
      </c>
      <c r="AF26" s="1"/>
    </row>
    <row r="27" spans="1:32" ht="11.25" customHeight="1">
      <c r="A27" s="219">
        <v>25</v>
      </c>
      <c r="B27" s="211">
        <v>9.760000228881836</v>
      </c>
      <c r="C27" s="211">
        <v>10.170000076293945</v>
      </c>
      <c r="D27" s="211">
        <v>10.1899995803833</v>
      </c>
      <c r="E27" s="211">
        <v>10.180000305175781</v>
      </c>
      <c r="F27" s="211">
        <v>9.899999618530273</v>
      </c>
      <c r="G27" s="211">
        <v>10.229999542236328</v>
      </c>
      <c r="H27" s="211">
        <v>10.140000343322754</v>
      </c>
      <c r="I27" s="211">
        <v>10.5600004196167</v>
      </c>
      <c r="J27" s="211">
        <v>10.899999618530273</v>
      </c>
      <c r="K27" s="211">
        <v>11.25</v>
      </c>
      <c r="L27" s="211">
        <v>11.649999618530273</v>
      </c>
      <c r="M27" s="211">
        <v>13.199999809265137</v>
      </c>
      <c r="N27" s="211">
        <v>14.010000228881836</v>
      </c>
      <c r="O27" s="211">
        <v>11.819999694824219</v>
      </c>
      <c r="P27" s="211">
        <v>11.15999984741211</v>
      </c>
      <c r="Q27" s="211">
        <v>10.199999809265137</v>
      </c>
      <c r="R27" s="211">
        <v>9.130000114440918</v>
      </c>
      <c r="S27" s="211">
        <v>8.430000305175781</v>
      </c>
      <c r="T27" s="211">
        <v>7.590000152587891</v>
      </c>
      <c r="U27" s="211">
        <v>7.110000133514404</v>
      </c>
      <c r="V27" s="211">
        <v>6.703999996185303</v>
      </c>
      <c r="W27" s="211">
        <v>6.788000106811523</v>
      </c>
      <c r="X27" s="211">
        <v>6.872000217437744</v>
      </c>
      <c r="Y27" s="211">
        <v>8.550000190734863</v>
      </c>
      <c r="Z27" s="218">
        <f t="shared" si="0"/>
        <v>9.853916664918264</v>
      </c>
      <c r="AA27" s="151">
        <v>14.869999885559082</v>
      </c>
      <c r="AB27" s="152" t="s">
        <v>485</v>
      </c>
      <c r="AC27" s="2">
        <v>25</v>
      </c>
      <c r="AD27" s="151">
        <v>6.5879998207092285</v>
      </c>
      <c r="AE27" s="257" t="s">
        <v>504</v>
      </c>
      <c r="AF27" s="1"/>
    </row>
    <row r="28" spans="1:32" ht="11.25" customHeight="1">
      <c r="A28" s="219">
        <v>26</v>
      </c>
      <c r="B28" s="211">
        <v>9.119999885559082</v>
      </c>
      <c r="C28" s="211">
        <v>8.720000267028809</v>
      </c>
      <c r="D28" s="211">
        <v>8.829999923706055</v>
      </c>
      <c r="E28" s="211">
        <v>8.670000076293945</v>
      </c>
      <c r="F28" s="211">
        <v>8.59000015258789</v>
      </c>
      <c r="G28" s="211">
        <v>8.359999656677246</v>
      </c>
      <c r="H28" s="211">
        <v>8.479999542236328</v>
      </c>
      <c r="I28" s="211">
        <v>7.519999980926514</v>
      </c>
      <c r="J28" s="211">
        <v>9.300000190734863</v>
      </c>
      <c r="K28" s="211">
        <v>11.970000267028809</v>
      </c>
      <c r="L28" s="211">
        <v>12.989999771118164</v>
      </c>
      <c r="M28" s="211">
        <v>11.550000190734863</v>
      </c>
      <c r="N28" s="211">
        <v>12.3100004196167</v>
      </c>
      <c r="O28" s="211">
        <v>11.609999656677246</v>
      </c>
      <c r="P28" s="211">
        <v>11.329999923706055</v>
      </c>
      <c r="Q28" s="211">
        <v>10.739999771118164</v>
      </c>
      <c r="R28" s="211">
        <v>10.369999885559082</v>
      </c>
      <c r="S28" s="211">
        <v>10.300000190734863</v>
      </c>
      <c r="T28" s="211">
        <v>9.029999732971191</v>
      </c>
      <c r="U28" s="211">
        <v>7.699999809265137</v>
      </c>
      <c r="V28" s="211">
        <v>6.776000022888184</v>
      </c>
      <c r="W28" s="211">
        <v>6.197999954223633</v>
      </c>
      <c r="X28" s="211">
        <v>6.4720001220703125</v>
      </c>
      <c r="Y28" s="211">
        <v>5.767000198364258</v>
      </c>
      <c r="Z28" s="218">
        <f t="shared" si="0"/>
        <v>9.279291649659475</v>
      </c>
      <c r="AA28" s="151">
        <v>13.670000076293945</v>
      </c>
      <c r="AB28" s="152" t="s">
        <v>110</v>
      </c>
      <c r="AC28" s="2">
        <v>26</v>
      </c>
      <c r="AD28" s="151">
        <v>5.683000087738037</v>
      </c>
      <c r="AE28" s="257" t="s">
        <v>100</v>
      </c>
      <c r="AF28" s="1"/>
    </row>
    <row r="29" spans="1:32" ht="11.25" customHeight="1">
      <c r="A29" s="219">
        <v>27</v>
      </c>
      <c r="B29" s="211">
        <v>6.881999969482422</v>
      </c>
      <c r="C29" s="211">
        <v>7.460000038146973</v>
      </c>
      <c r="D29" s="211">
        <v>7.070000171661377</v>
      </c>
      <c r="E29" s="211">
        <v>6.188000202178955</v>
      </c>
      <c r="F29" s="211">
        <v>5.882999897003174</v>
      </c>
      <c r="G29" s="211">
        <v>5.388999938964844</v>
      </c>
      <c r="H29" s="211">
        <v>5.693999767303467</v>
      </c>
      <c r="I29" s="211">
        <v>8.670000076293945</v>
      </c>
      <c r="J29" s="211">
        <v>10.4399995803833</v>
      </c>
      <c r="K29" s="211">
        <v>13.460000038146973</v>
      </c>
      <c r="L29" s="211">
        <v>14.319999694824219</v>
      </c>
      <c r="M29" s="211">
        <v>14.380000114440918</v>
      </c>
      <c r="N29" s="211">
        <v>13.970000267028809</v>
      </c>
      <c r="O29" s="211">
        <v>13.979999542236328</v>
      </c>
      <c r="P29" s="211">
        <v>13.09000015258789</v>
      </c>
      <c r="Q29" s="211">
        <v>12.649999618530273</v>
      </c>
      <c r="R29" s="211">
        <v>11.180000305175781</v>
      </c>
      <c r="S29" s="211">
        <v>11.729999542236328</v>
      </c>
      <c r="T29" s="211">
        <v>10.609999656677246</v>
      </c>
      <c r="U29" s="211">
        <v>10.300000190734863</v>
      </c>
      <c r="V29" s="211">
        <v>10.920000076293945</v>
      </c>
      <c r="W29" s="211">
        <v>10.609999656677246</v>
      </c>
      <c r="X29" s="211">
        <v>11.15999984741211</v>
      </c>
      <c r="Y29" s="211">
        <v>9.850000381469727</v>
      </c>
      <c r="Z29" s="218">
        <f t="shared" si="0"/>
        <v>10.24524994691213</v>
      </c>
      <c r="AA29" s="151">
        <v>15.010000228881836</v>
      </c>
      <c r="AB29" s="152" t="s">
        <v>58</v>
      </c>
      <c r="AC29" s="2">
        <v>27</v>
      </c>
      <c r="AD29" s="151">
        <v>5.210000038146973</v>
      </c>
      <c r="AE29" s="257" t="s">
        <v>156</v>
      </c>
      <c r="AF29" s="1"/>
    </row>
    <row r="30" spans="1:32" ht="11.25" customHeight="1">
      <c r="A30" s="219">
        <v>28</v>
      </c>
      <c r="B30" s="211">
        <v>9.8100004196167</v>
      </c>
      <c r="C30" s="211">
        <v>9.479999542236328</v>
      </c>
      <c r="D30" s="211">
        <v>9.029999732971191</v>
      </c>
      <c r="E30" s="211">
        <v>8.210000038146973</v>
      </c>
      <c r="F30" s="211">
        <v>7.380000114440918</v>
      </c>
      <c r="G30" s="211">
        <v>7.309999942779541</v>
      </c>
      <c r="H30" s="211">
        <v>7.050000190734863</v>
      </c>
      <c r="I30" s="211">
        <v>10.40999984741211</v>
      </c>
      <c r="J30" s="211">
        <v>11.489999771118164</v>
      </c>
      <c r="K30" s="211">
        <v>13.100000381469727</v>
      </c>
      <c r="L30" s="211">
        <v>13.649999618530273</v>
      </c>
      <c r="M30" s="211">
        <v>13.300000190734863</v>
      </c>
      <c r="N30" s="211">
        <v>12.640000343322754</v>
      </c>
      <c r="O30" s="211">
        <v>12.550000190734863</v>
      </c>
      <c r="P30" s="211">
        <v>11.350000381469727</v>
      </c>
      <c r="Q30" s="211">
        <v>9.680000305175781</v>
      </c>
      <c r="R30" s="211">
        <v>8.920000076293945</v>
      </c>
      <c r="S30" s="211">
        <v>7.670000076293945</v>
      </c>
      <c r="T30" s="211">
        <v>6.690999984741211</v>
      </c>
      <c r="U30" s="211">
        <v>5.892000198364258</v>
      </c>
      <c r="V30" s="211">
        <v>5.502999782562256</v>
      </c>
      <c r="W30" s="211">
        <v>5.796999931335449</v>
      </c>
      <c r="X30" s="211">
        <v>4.89300012588501</v>
      </c>
      <c r="Y30" s="211">
        <v>4.9770002365112305</v>
      </c>
      <c r="Z30" s="218">
        <f t="shared" si="0"/>
        <v>9.032625059286753</v>
      </c>
      <c r="AA30" s="151">
        <v>14.270000457763672</v>
      </c>
      <c r="AB30" s="152" t="s">
        <v>56</v>
      </c>
      <c r="AC30" s="2">
        <v>28</v>
      </c>
      <c r="AD30" s="151">
        <v>4.5879998207092285</v>
      </c>
      <c r="AE30" s="257" t="s">
        <v>505</v>
      </c>
      <c r="AF30" s="1"/>
    </row>
    <row r="31" spans="1:32" ht="11.25" customHeight="1">
      <c r="A31" s="219">
        <v>29</v>
      </c>
      <c r="B31" s="211">
        <v>4.168000221252441</v>
      </c>
      <c r="C31" s="211">
        <v>5.52400016784668</v>
      </c>
      <c r="D31" s="211">
        <v>4.63100004196167</v>
      </c>
      <c r="E31" s="211">
        <v>3.1700000762939453</v>
      </c>
      <c r="F31" s="211">
        <v>2.812999963760376</v>
      </c>
      <c r="G31" s="211">
        <v>2.2249999046325684</v>
      </c>
      <c r="H31" s="211">
        <v>1.930999994277954</v>
      </c>
      <c r="I31" s="211">
        <v>4.830999851226807</v>
      </c>
      <c r="J31" s="211">
        <v>7.269999980926514</v>
      </c>
      <c r="K31" s="211">
        <v>8.079999923706055</v>
      </c>
      <c r="L31" s="211">
        <v>8.130000114440918</v>
      </c>
      <c r="M31" s="211">
        <v>8.270000457763672</v>
      </c>
      <c r="N31" s="211">
        <v>8</v>
      </c>
      <c r="O31" s="211">
        <v>7.369999885559082</v>
      </c>
      <c r="P31" s="211">
        <v>7.28000020980835</v>
      </c>
      <c r="Q31" s="211">
        <v>6.816999912261963</v>
      </c>
      <c r="R31" s="211">
        <v>6.2170000076293945</v>
      </c>
      <c r="S31" s="211">
        <v>4.431000232696533</v>
      </c>
      <c r="T31" s="211">
        <v>4.820000171661377</v>
      </c>
      <c r="U31" s="211">
        <v>5.113999843597412</v>
      </c>
      <c r="V31" s="211">
        <v>4.882999897003174</v>
      </c>
      <c r="W31" s="211">
        <v>6.355000019073486</v>
      </c>
      <c r="X31" s="211">
        <v>5.954999923706055</v>
      </c>
      <c r="Y31" s="211">
        <v>5.818999767303467</v>
      </c>
      <c r="Z31" s="218">
        <f t="shared" si="0"/>
        <v>5.587666690349579</v>
      </c>
      <c r="AA31" s="151">
        <v>9.079999923706055</v>
      </c>
      <c r="AB31" s="152" t="s">
        <v>65</v>
      </c>
      <c r="AC31" s="2">
        <v>29</v>
      </c>
      <c r="AD31" s="151">
        <v>1.878999948501587</v>
      </c>
      <c r="AE31" s="257" t="s">
        <v>506</v>
      </c>
      <c r="AF31" s="1"/>
    </row>
    <row r="32" spans="1:32" ht="11.25" customHeight="1">
      <c r="A32" s="219">
        <v>30</v>
      </c>
      <c r="B32" s="211">
        <v>6.376999855041504</v>
      </c>
      <c r="C32" s="211">
        <v>6.061999797821045</v>
      </c>
      <c r="D32" s="211">
        <v>5.2829999923706055</v>
      </c>
      <c r="E32" s="211">
        <v>5.567999839782715</v>
      </c>
      <c r="F32" s="211">
        <v>5.640999794006348</v>
      </c>
      <c r="G32" s="211">
        <v>5.589000225067139</v>
      </c>
      <c r="H32" s="211">
        <v>5.946000099182129</v>
      </c>
      <c r="I32" s="211">
        <v>6.639999866485596</v>
      </c>
      <c r="J32" s="211">
        <v>7.070000171661377</v>
      </c>
      <c r="K32" s="211">
        <v>8.100000381469727</v>
      </c>
      <c r="L32" s="211">
        <v>8.979999542236328</v>
      </c>
      <c r="M32" s="211">
        <v>9.390000343322754</v>
      </c>
      <c r="N32" s="211">
        <v>9.859999656677246</v>
      </c>
      <c r="O32" s="211">
        <v>9.109999656677246</v>
      </c>
      <c r="P32" s="211">
        <v>8.819999694824219</v>
      </c>
      <c r="Q32" s="211">
        <v>8.40999984741211</v>
      </c>
      <c r="R32" s="211">
        <v>8.270000457763672</v>
      </c>
      <c r="S32" s="211">
        <v>8.109999656677246</v>
      </c>
      <c r="T32" s="211">
        <v>7.989999771118164</v>
      </c>
      <c r="U32" s="211">
        <v>7.909999847412109</v>
      </c>
      <c r="V32" s="211">
        <v>7.889999866485596</v>
      </c>
      <c r="W32" s="211">
        <v>6.872000217437744</v>
      </c>
      <c r="X32" s="211">
        <v>5.809999942779541</v>
      </c>
      <c r="Y32" s="211">
        <v>5.011000156402588</v>
      </c>
      <c r="Z32" s="218">
        <f t="shared" si="0"/>
        <v>7.279541611671448</v>
      </c>
      <c r="AA32" s="151">
        <v>9.989999771118164</v>
      </c>
      <c r="AB32" s="152" t="s">
        <v>353</v>
      </c>
      <c r="AC32" s="2">
        <v>30</v>
      </c>
      <c r="AD32" s="151">
        <v>4.968999862670898</v>
      </c>
      <c r="AE32" s="257" t="s">
        <v>507</v>
      </c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7.706433393557867</v>
      </c>
      <c r="C34" s="221">
        <f t="shared" si="1"/>
        <v>7.6977333178122835</v>
      </c>
      <c r="D34" s="221">
        <f t="shared" si="1"/>
        <v>7.530899998545647</v>
      </c>
      <c r="E34" s="221">
        <f t="shared" si="1"/>
        <v>7.400700044631958</v>
      </c>
      <c r="F34" s="221">
        <f t="shared" si="1"/>
        <v>7.221966621279717</v>
      </c>
      <c r="G34" s="221">
        <f t="shared" si="1"/>
        <v>7.287099946538607</v>
      </c>
      <c r="H34" s="221">
        <f t="shared" si="1"/>
        <v>7.78296666542689</v>
      </c>
      <c r="I34" s="221">
        <f t="shared" si="1"/>
        <v>9.57993331750234</v>
      </c>
      <c r="J34" s="221">
        <f t="shared" si="1"/>
        <v>11.00543335278829</v>
      </c>
      <c r="K34" s="221">
        <f t="shared" si="1"/>
        <v>11.959800068537394</v>
      </c>
      <c r="L34" s="221">
        <f t="shared" si="1"/>
        <v>12.589933315912882</v>
      </c>
      <c r="M34" s="221">
        <f t="shared" si="1"/>
        <v>12.585133361816407</v>
      </c>
      <c r="N34" s="221">
        <f t="shared" si="1"/>
        <v>12.537766647338866</v>
      </c>
      <c r="O34" s="221">
        <f t="shared" si="1"/>
        <v>12.062266620000203</v>
      </c>
      <c r="P34" s="221">
        <f t="shared" si="1"/>
        <v>11.490233325958252</v>
      </c>
      <c r="Q34" s="221">
        <f t="shared" si="1"/>
        <v>10.470933373769125</v>
      </c>
      <c r="R34" s="221">
        <f>AVERAGE(R3:R33)</f>
        <v>9.570366716384887</v>
      </c>
      <c r="S34" s="221">
        <f aca="true" t="shared" si="2" ref="S34:Y34">AVERAGE(S3:S33)</f>
        <v>8.954900018374126</v>
      </c>
      <c r="T34" s="221">
        <f t="shared" si="2"/>
        <v>8.35673331419627</v>
      </c>
      <c r="U34" s="221">
        <f t="shared" si="2"/>
        <v>7.992566657066345</v>
      </c>
      <c r="V34" s="221">
        <f t="shared" si="2"/>
        <v>7.715233302116394</v>
      </c>
      <c r="W34" s="221">
        <f t="shared" si="2"/>
        <v>7.562000008424123</v>
      </c>
      <c r="X34" s="221">
        <f t="shared" si="2"/>
        <v>7.4967333436012265</v>
      </c>
      <c r="Y34" s="221">
        <f t="shared" si="2"/>
        <v>7.372166736920675</v>
      </c>
      <c r="Z34" s="221">
        <f>AVERAGE(B3:Y33)</f>
        <v>9.247080561187532</v>
      </c>
      <c r="AA34" s="222">
        <f>(AVERAGE(最高))</f>
        <v>13.717300176620483</v>
      </c>
      <c r="AB34" s="223"/>
      <c r="AC34" s="224"/>
      <c r="AD34" s="222">
        <f>(AVERAGE(最低))</f>
        <v>5.310300046329697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1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19.8700008392334</v>
      </c>
      <c r="C46" s="3">
        <v>9</v>
      </c>
      <c r="D46" s="159" t="s">
        <v>487</v>
      </c>
      <c r="E46" s="201"/>
      <c r="F46" s="156"/>
      <c r="G46" s="157">
        <f>MIN(最低)</f>
        <v>-0.03200000151991844</v>
      </c>
      <c r="H46" s="3">
        <v>22</v>
      </c>
      <c r="I46" s="259" t="s">
        <v>502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12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4.433000087738037</v>
      </c>
      <c r="C3" s="211">
        <v>4.800000190734863</v>
      </c>
      <c r="D3" s="211">
        <v>3.759999990463257</v>
      </c>
      <c r="E3" s="211">
        <v>3.4549999237060547</v>
      </c>
      <c r="F3" s="211">
        <v>3.7279999256134033</v>
      </c>
      <c r="G3" s="211">
        <v>3.191999912261963</v>
      </c>
      <c r="H3" s="211">
        <v>3.191999912261963</v>
      </c>
      <c r="I3" s="211">
        <v>5.400000095367432</v>
      </c>
      <c r="J3" s="211">
        <v>8.880000114440918</v>
      </c>
      <c r="K3" s="211">
        <v>10.039999961853027</v>
      </c>
      <c r="L3" s="211">
        <v>10.819999694824219</v>
      </c>
      <c r="M3" s="211">
        <v>10.479999542236328</v>
      </c>
      <c r="N3" s="211">
        <v>9.920000076293945</v>
      </c>
      <c r="O3" s="211">
        <v>9.359999656677246</v>
      </c>
      <c r="P3" s="211">
        <v>7.730000019073486</v>
      </c>
      <c r="Q3" s="211">
        <v>6.659999847412109</v>
      </c>
      <c r="R3" s="211">
        <v>5.239999771118164</v>
      </c>
      <c r="S3" s="211">
        <v>4.336999893188477</v>
      </c>
      <c r="T3" s="211">
        <v>3.864000082015991</v>
      </c>
      <c r="U3" s="211">
        <v>3.7799999713897705</v>
      </c>
      <c r="V3" s="211">
        <v>3.7909998893737793</v>
      </c>
      <c r="W3" s="211">
        <v>3.7279999256134033</v>
      </c>
      <c r="X3" s="211">
        <v>4.6529998779296875</v>
      </c>
      <c r="Y3" s="211">
        <v>5.011000156402588</v>
      </c>
      <c r="Z3" s="218">
        <f aca="true" t="shared" si="0" ref="Z3:Z33">AVERAGE(B3:Y3)</f>
        <v>5.843916604916255</v>
      </c>
      <c r="AA3" s="151">
        <v>11.260000228881836</v>
      </c>
      <c r="AB3" s="152" t="s">
        <v>508</v>
      </c>
      <c r="AC3" s="2">
        <v>1</v>
      </c>
      <c r="AD3" s="151">
        <v>2.940000057220459</v>
      </c>
      <c r="AE3" s="257" t="s">
        <v>522</v>
      </c>
      <c r="AF3" s="1"/>
    </row>
    <row r="4" spans="1:32" ht="11.25" customHeight="1">
      <c r="A4" s="219">
        <v>2</v>
      </c>
      <c r="B4" s="211">
        <v>4.074999809265137</v>
      </c>
      <c r="C4" s="211">
        <v>3.9590001106262207</v>
      </c>
      <c r="D4" s="211">
        <v>4.201000213623047</v>
      </c>
      <c r="E4" s="211">
        <v>3.7699999809265137</v>
      </c>
      <c r="F4" s="211">
        <v>3.759999990463257</v>
      </c>
      <c r="G4" s="211">
        <v>3.319000005722046</v>
      </c>
      <c r="H4" s="211">
        <v>3.6549999713897705</v>
      </c>
      <c r="I4" s="211">
        <v>8.300000190734863</v>
      </c>
      <c r="J4" s="211">
        <v>11.8100004196167</v>
      </c>
      <c r="K4" s="211">
        <v>13.079999923706055</v>
      </c>
      <c r="L4" s="211">
        <v>13.239999771118164</v>
      </c>
      <c r="M4" s="211">
        <v>12.4399995803833</v>
      </c>
      <c r="N4" s="211">
        <v>10.960000038146973</v>
      </c>
      <c r="O4" s="211">
        <v>9.569999694824219</v>
      </c>
      <c r="P4" s="211">
        <v>7.730000019073486</v>
      </c>
      <c r="Q4" s="211">
        <v>7.860000133514404</v>
      </c>
      <c r="R4" s="211">
        <v>6.15500020980835</v>
      </c>
      <c r="S4" s="212">
        <v>6.238999843597412</v>
      </c>
      <c r="T4" s="211">
        <v>6.38700008392334</v>
      </c>
      <c r="U4" s="211">
        <v>5.723999977111816</v>
      </c>
      <c r="V4" s="211">
        <v>5.75600004196167</v>
      </c>
      <c r="W4" s="211">
        <v>6.945000171661377</v>
      </c>
      <c r="X4" s="211">
        <v>7.070000171661377</v>
      </c>
      <c r="Y4" s="211">
        <v>7.019999980926514</v>
      </c>
      <c r="Z4" s="218">
        <f t="shared" si="0"/>
        <v>7.20937501390775</v>
      </c>
      <c r="AA4" s="151">
        <v>13.800000190734863</v>
      </c>
      <c r="AB4" s="152" t="s">
        <v>424</v>
      </c>
      <c r="AC4" s="2">
        <v>2</v>
      </c>
      <c r="AD4" s="151">
        <v>3.055999994277954</v>
      </c>
      <c r="AE4" s="257" t="s">
        <v>523</v>
      </c>
      <c r="AF4" s="1"/>
    </row>
    <row r="5" spans="1:32" ht="11.25" customHeight="1">
      <c r="A5" s="219">
        <v>3</v>
      </c>
      <c r="B5" s="211">
        <v>7.03000020980835</v>
      </c>
      <c r="C5" s="211">
        <v>7.170000076293945</v>
      </c>
      <c r="D5" s="211">
        <v>7.570000171661377</v>
      </c>
      <c r="E5" s="211">
        <v>7.699999809265137</v>
      </c>
      <c r="F5" s="211">
        <v>8.739999771118164</v>
      </c>
      <c r="G5" s="211">
        <v>9.050000190734863</v>
      </c>
      <c r="H5" s="211">
        <v>9.329999923706055</v>
      </c>
      <c r="I5" s="211">
        <v>9.640000343322754</v>
      </c>
      <c r="J5" s="211">
        <v>10.220000267028809</v>
      </c>
      <c r="K5" s="211">
        <v>10.039999961853027</v>
      </c>
      <c r="L5" s="211">
        <v>10</v>
      </c>
      <c r="M5" s="211">
        <v>10.130000114440918</v>
      </c>
      <c r="N5" s="211">
        <v>10.09000015258789</v>
      </c>
      <c r="O5" s="211">
        <v>10.210000038146973</v>
      </c>
      <c r="P5" s="211">
        <v>10.34000015258789</v>
      </c>
      <c r="Q5" s="211">
        <v>10.229999542236328</v>
      </c>
      <c r="R5" s="211">
        <v>10.100000381469727</v>
      </c>
      <c r="S5" s="211">
        <v>10.09000015258789</v>
      </c>
      <c r="T5" s="211">
        <v>9.699999809265137</v>
      </c>
      <c r="U5" s="211">
        <v>9.220000267028809</v>
      </c>
      <c r="V5" s="211">
        <v>8.880000114440918</v>
      </c>
      <c r="W5" s="211">
        <v>8.260000228881836</v>
      </c>
      <c r="X5" s="211">
        <v>7.929999828338623</v>
      </c>
      <c r="Y5" s="211">
        <v>7.53000020980835</v>
      </c>
      <c r="Z5" s="218">
        <f t="shared" si="0"/>
        <v>9.133333404858908</v>
      </c>
      <c r="AA5" s="151">
        <v>10.420000076293945</v>
      </c>
      <c r="AB5" s="152" t="s">
        <v>509</v>
      </c>
      <c r="AC5" s="2">
        <v>3</v>
      </c>
      <c r="AD5" s="151">
        <v>6.703000068664551</v>
      </c>
      <c r="AE5" s="257" t="s">
        <v>524</v>
      </c>
      <c r="AF5" s="1"/>
    </row>
    <row r="6" spans="1:32" ht="11.25" customHeight="1">
      <c r="A6" s="219">
        <v>4</v>
      </c>
      <c r="B6" s="211">
        <v>7.519999980926514</v>
      </c>
      <c r="C6" s="211">
        <v>6.98799991607666</v>
      </c>
      <c r="D6" s="211">
        <v>6.271999835968018</v>
      </c>
      <c r="E6" s="211">
        <v>5.125999927520752</v>
      </c>
      <c r="F6" s="211">
        <v>5.4629998207092285</v>
      </c>
      <c r="G6" s="211">
        <v>6.21999979019165</v>
      </c>
      <c r="H6" s="211">
        <v>5.578000068664551</v>
      </c>
      <c r="I6" s="211">
        <v>6.703999996185303</v>
      </c>
      <c r="J6" s="211">
        <v>7.579999923706055</v>
      </c>
      <c r="K6" s="211">
        <v>8.819999694824219</v>
      </c>
      <c r="L6" s="211">
        <v>9.489999771118164</v>
      </c>
      <c r="M6" s="211">
        <v>8.760000228881836</v>
      </c>
      <c r="N6" s="211">
        <v>9.460000038146973</v>
      </c>
      <c r="O6" s="211">
        <v>8.350000381469727</v>
      </c>
      <c r="P6" s="211">
        <v>7.860000133514404</v>
      </c>
      <c r="Q6" s="211">
        <v>7.369999885559082</v>
      </c>
      <c r="R6" s="211">
        <v>5.377999782562256</v>
      </c>
      <c r="S6" s="211">
        <v>4.663000106811523</v>
      </c>
      <c r="T6" s="211">
        <v>4.064000129699707</v>
      </c>
      <c r="U6" s="211">
        <v>4.126999855041504</v>
      </c>
      <c r="V6" s="211">
        <v>5.1579999923706055</v>
      </c>
      <c r="W6" s="211">
        <v>4.044000148773193</v>
      </c>
      <c r="X6" s="211">
        <v>3.181999921798706</v>
      </c>
      <c r="Y6" s="211">
        <v>3.7279999256134033</v>
      </c>
      <c r="Z6" s="218">
        <f t="shared" si="0"/>
        <v>6.329374969005585</v>
      </c>
      <c r="AA6" s="151">
        <v>9.979999542236328</v>
      </c>
      <c r="AB6" s="152" t="s">
        <v>510</v>
      </c>
      <c r="AC6" s="2">
        <v>4</v>
      </c>
      <c r="AD6" s="151">
        <v>2.993000030517578</v>
      </c>
      <c r="AE6" s="257" t="s">
        <v>206</v>
      </c>
      <c r="AF6" s="1"/>
    </row>
    <row r="7" spans="1:32" ht="11.25" customHeight="1">
      <c r="A7" s="219">
        <v>5</v>
      </c>
      <c r="B7" s="211">
        <v>3.8440001010894775</v>
      </c>
      <c r="C7" s="211">
        <v>5.326000213623047</v>
      </c>
      <c r="D7" s="211">
        <v>3.9179999828338623</v>
      </c>
      <c r="E7" s="211">
        <v>4.800000190734863</v>
      </c>
      <c r="F7" s="211">
        <v>5.041999816894531</v>
      </c>
      <c r="G7" s="211">
        <v>4.831999778747559</v>
      </c>
      <c r="H7" s="211">
        <v>4.359000205993652</v>
      </c>
      <c r="I7" s="211">
        <v>6.2729997634887695</v>
      </c>
      <c r="J7" s="211">
        <v>8.470000267028809</v>
      </c>
      <c r="K7" s="211">
        <v>8.880000114440918</v>
      </c>
      <c r="L7" s="211">
        <v>9.170000076293945</v>
      </c>
      <c r="M7" s="211">
        <v>10.359999656677246</v>
      </c>
      <c r="N7" s="211">
        <v>9.819999694824219</v>
      </c>
      <c r="O7" s="211">
        <v>10.050000190734863</v>
      </c>
      <c r="P7" s="211">
        <v>10.130000114440918</v>
      </c>
      <c r="Q7" s="211">
        <v>10.270000457763672</v>
      </c>
      <c r="R7" s="211">
        <v>10.430000305175781</v>
      </c>
      <c r="S7" s="211">
        <v>11.220000267028809</v>
      </c>
      <c r="T7" s="211">
        <v>11.180000305175781</v>
      </c>
      <c r="U7" s="211">
        <v>10.670000076293945</v>
      </c>
      <c r="V7" s="211">
        <v>10.130000114440918</v>
      </c>
      <c r="W7" s="211">
        <v>9.420000076293945</v>
      </c>
      <c r="X7" s="211">
        <v>8.930000305175781</v>
      </c>
      <c r="Y7" s="211">
        <v>9.039999961853027</v>
      </c>
      <c r="Z7" s="218">
        <f t="shared" si="0"/>
        <v>8.19016675154368</v>
      </c>
      <c r="AA7" s="151">
        <v>11.3100004196167</v>
      </c>
      <c r="AB7" s="152" t="s">
        <v>511</v>
      </c>
      <c r="AC7" s="2">
        <v>5</v>
      </c>
      <c r="AD7" s="151">
        <v>3.6760001182556152</v>
      </c>
      <c r="AE7" s="257" t="s">
        <v>525</v>
      </c>
      <c r="AF7" s="1"/>
    </row>
    <row r="8" spans="1:32" ht="11.25" customHeight="1">
      <c r="A8" s="219">
        <v>6</v>
      </c>
      <c r="B8" s="211">
        <v>7.53000020980835</v>
      </c>
      <c r="C8" s="211">
        <v>8.619999885559082</v>
      </c>
      <c r="D8" s="211">
        <v>7.949999809265137</v>
      </c>
      <c r="E8" s="211">
        <v>7.070000171661377</v>
      </c>
      <c r="F8" s="211">
        <v>6.136000156402588</v>
      </c>
      <c r="G8" s="211">
        <v>5.620999813079834</v>
      </c>
      <c r="H8" s="211">
        <v>5.800000190734863</v>
      </c>
      <c r="I8" s="211">
        <v>7.579999923706055</v>
      </c>
      <c r="J8" s="211">
        <v>10.1899995803833</v>
      </c>
      <c r="K8" s="211">
        <v>11.819999694824219</v>
      </c>
      <c r="L8" s="211">
        <v>13.380000114440918</v>
      </c>
      <c r="M8" s="211">
        <v>13.109999656677246</v>
      </c>
      <c r="N8" s="211">
        <v>12.15999984741211</v>
      </c>
      <c r="O8" s="211">
        <v>12.300000190734863</v>
      </c>
      <c r="P8" s="211">
        <v>9.720000267028809</v>
      </c>
      <c r="Q8" s="211">
        <v>8.369999885559082</v>
      </c>
      <c r="R8" s="211">
        <v>7.25</v>
      </c>
      <c r="S8" s="211">
        <v>7.739999771118164</v>
      </c>
      <c r="T8" s="211">
        <v>8.6899995803833</v>
      </c>
      <c r="U8" s="211">
        <v>7.650000095367432</v>
      </c>
      <c r="V8" s="211">
        <v>6.966000080108643</v>
      </c>
      <c r="W8" s="211">
        <v>4.526000022888184</v>
      </c>
      <c r="X8" s="211">
        <v>3.6429998874664307</v>
      </c>
      <c r="Y8" s="211">
        <v>3.2019999027252197</v>
      </c>
      <c r="Z8" s="218">
        <f t="shared" si="0"/>
        <v>8.2093332807223</v>
      </c>
      <c r="AA8" s="151">
        <v>14.170000076293945</v>
      </c>
      <c r="AB8" s="152" t="s">
        <v>512</v>
      </c>
      <c r="AC8" s="2">
        <v>6</v>
      </c>
      <c r="AD8" s="151">
        <v>2.9820001125335693</v>
      </c>
      <c r="AE8" s="257" t="s">
        <v>202</v>
      </c>
      <c r="AF8" s="1"/>
    </row>
    <row r="9" spans="1:32" ht="11.25" customHeight="1">
      <c r="A9" s="219">
        <v>7</v>
      </c>
      <c r="B9" s="211">
        <v>2.5929999351501465</v>
      </c>
      <c r="C9" s="211">
        <v>2.372999906539917</v>
      </c>
      <c r="D9" s="211">
        <v>3.140000104904175</v>
      </c>
      <c r="E9" s="211">
        <v>4.065000057220459</v>
      </c>
      <c r="F9" s="211">
        <v>4.263999938964844</v>
      </c>
      <c r="G9" s="211">
        <v>2.867000102996826</v>
      </c>
      <c r="H9" s="211">
        <v>3.571000099182129</v>
      </c>
      <c r="I9" s="211">
        <v>6.26200008392334</v>
      </c>
      <c r="J9" s="211">
        <v>8.520000457763672</v>
      </c>
      <c r="K9" s="211">
        <v>10.270000457763672</v>
      </c>
      <c r="L9" s="211">
        <v>10.300000190734863</v>
      </c>
      <c r="M9" s="211">
        <v>10.720000267028809</v>
      </c>
      <c r="N9" s="211">
        <v>10.039999961853027</v>
      </c>
      <c r="O9" s="211">
        <v>9.449999809265137</v>
      </c>
      <c r="P9" s="211">
        <v>8.979999542236328</v>
      </c>
      <c r="Q9" s="211">
        <v>6.995999813079834</v>
      </c>
      <c r="R9" s="211">
        <v>5.818999767303467</v>
      </c>
      <c r="S9" s="211">
        <v>3.696000099182129</v>
      </c>
      <c r="T9" s="211">
        <v>3.8320000171661377</v>
      </c>
      <c r="U9" s="211">
        <v>2.9600000381469727</v>
      </c>
      <c r="V9" s="211">
        <v>1.468999981880188</v>
      </c>
      <c r="W9" s="211">
        <v>0.9660000205039978</v>
      </c>
      <c r="X9" s="211">
        <v>1.468999981880188</v>
      </c>
      <c r="Y9" s="211">
        <v>-0.041999999433755875</v>
      </c>
      <c r="Z9" s="218">
        <f t="shared" si="0"/>
        <v>5.190833359801521</v>
      </c>
      <c r="AA9" s="151">
        <v>10.800000190734863</v>
      </c>
      <c r="AB9" s="152" t="s">
        <v>311</v>
      </c>
      <c r="AC9" s="2">
        <v>7</v>
      </c>
      <c r="AD9" s="151">
        <v>-0.05299999937415123</v>
      </c>
      <c r="AE9" s="257" t="s">
        <v>251</v>
      </c>
      <c r="AF9" s="1"/>
    </row>
    <row r="10" spans="1:32" ht="11.25" customHeight="1">
      <c r="A10" s="219">
        <v>8</v>
      </c>
      <c r="B10" s="211">
        <v>0.2939999997615814</v>
      </c>
      <c r="C10" s="211">
        <v>0.1469999998807907</v>
      </c>
      <c r="D10" s="211">
        <v>-0.27300000190734863</v>
      </c>
      <c r="E10" s="211">
        <v>0.19900000095367432</v>
      </c>
      <c r="F10" s="211">
        <v>0.609000027179718</v>
      </c>
      <c r="G10" s="211">
        <v>2.5409998893737793</v>
      </c>
      <c r="H10" s="211">
        <v>3.9709999561309814</v>
      </c>
      <c r="I10" s="211">
        <v>3.25600004196167</v>
      </c>
      <c r="J10" s="211">
        <v>6.146999835968018</v>
      </c>
      <c r="K10" s="211">
        <v>7.989999771118164</v>
      </c>
      <c r="L10" s="211">
        <v>9.260000228881836</v>
      </c>
      <c r="M10" s="211">
        <v>8.539999961853027</v>
      </c>
      <c r="N10" s="211">
        <v>8.029999732971191</v>
      </c>
      <c r="O10" s="211">
        <v>7.449999809265137</v>
      </c>
      <c r="P10" s="211">
        <v>4.89300012588501</v>
      </c>
      <c r="Q10" s="211">
        <v>4.23199987411499</v>
      </c>
      <c r="R10" s="211">
        <v>2.760999917984009</v>
      </c>
      <c r="S10" s="211">
        <v>2.309000015258789</v>
      </c>
      <c r="T10" s="211">
        <v>1.9529999494552612</v>
      </c>
      <c r="U10" s="211">
        <v>1.5959999561309814</v>
      </c>
      <c r="V10" s="211">
        <v>1.4910000562667847</v>
      </c>
      <c r="W10" s="211">
        <v>3.181999921798706</v>
      </c>
      <c r="X10" s="211">
        <v>4.284999847412109</v>
      </c>
      <c r="Y10" s="211">
        <v>4.50600004196167</v>
      </c>
      <c r="Z10" s="218">
        <f t="shared" si="0"/>
        <v>3.7237082899858556</v>
      </c>
      <c r="AA10" s="151">
        <v>9.84000015258789</v>
      </c>
      <c r="AB10" s="152" t="s">
        <v>212</v>
      </c>
      <c r="AC10" s="2">
        <v>8</v>
      </c>
      <c r="AD10" s="151">
        <v>-0.45100000500679016</v>
      </c>
      <c r="AE10" s="257" t="s">
        <v>526</v>
      </c>
      <c r="AF10" s="1"/>
    </row>
    <row r="11" spans="1:32" ht="11.25" customHeight="1">
      <c r="A11" s="219">
        <v>9</v>
      </c>
      <c r="B11" s="211">
        <v>4.968999862670898</v>
      </c>
      <c r="C11" s="211">
        <v>5.201000213623047</v>
      </c>
      <c r="D11" s="211">
        <v>5.27400016784668</v>
      </c>
      <c r="E11" s="211">
        <v>4.453999996185303</v>
      </c>
      <c r="F11" s="211">
        <v>5.085000038146973</v>
      </c>
      <c r="G11" s="211">
        <v>5.538000106811523</v>
      </c>
      <c r="H11" s="211">
        <v>5.769000053405762</v>
      </c>
      <c r="I11" s="211">
        <v>6.769000053405762</v>
      </c>
      <c r="J11" s="211">
        <v>7.570000171661377</v>
      </c>
      <c r="K11" s="211">
        <v>8.90999984741211</v>
      </c>
      <c r="L11" s="211">
        <v>10.579999923706055</v>
      </c>
      <c r="M11" s="211">
        <v>10.899999618530273</v>
      </c>
      <c r="N11" s="211">
        <v>11.25</v>
      </c>
      <c r="O11" s="211">
        <v>10.649999618530273</v>
      </c>
      <c r="P11" s="211">
        <v>10.029999732971191</v>
      </c>
      <c r="Q11" s="211">
        <v>9.239999771118164</v>
      </c>
      <c r="R11" s="211">
        <v>8.390000343322754</v>
      </c>
      <c r="S11" s="211">
        <v>8.609999656677246</v>
      </c>
      <c r="T11" s="211">
        <v>8.470000267028809</v>
      </c>
      <c r="U11" s="211">
        <v>9.270000457763672</v>
      </c>
      <c r="V11" s="211">
        <v>7.809999942779541</v>
      </c>
      <c r="W11" s="211">
        <v>7.260000228881836</v>
      </c>
      <c r="X11" s="211">
        <v>8.550000190734863</v>
      </c>
      <c r="Y11" s="211">
        <v>7.670000076293945</v>
      </c>
      <c r="Z11" s="218">
        <f t="shared" si="0"/>
        <v>7.842458347479503</v>
      </c>
      <c r="AA11" s="151">
        <v>11.40999984741211</v>
      </c>
      <c r="AB11" s="152" t="s">
        <v>419</v>
      </c>
      <c r="AC11" s="2">
        <v>9</v>
      </c>
      <c r="AD11" s="151">
        <v>4.380000114440918</v>
      </c>
      <c r="AE11" s="257" t="s">
        <v>295</v>
      </c>
      <c r="AF11" s="1"/>
    </row>
    <row r="12" spans="1:32" ht="11.25" customHeight="1">
      <c r="A12" s="227">
        <v>10</v>
      </c>
      <c r="B12" s="213">
        <v>6.611000061035156</v>
      </c>
      <c r="C12" s="213">
        <v>6.085000038146973</v>
      </c>
      <c r="D12" s="213">
        <v>5.916999816894531</v>
      </c>
      <c r="E12" s="213">
        <v>6.410999774932861</v>
      </c>
      <c r="F12" s="213">
        <v>6.421999931335449</v>
      </c>
      <c r="G12" s="213">
        <v>5.001999855041504</v>
      </c>
      <c r="H12" s="213">
        <v>4.7179999351501465</v>
      </c>
      <c r="I12" s="213">
        <v>6.515999794006348</v>
      </c>
      <c r="J12" s="213">
        <v>7.110000133514404</v>
      </c>
      <c r="K12" s="213">
        <v>7.510000228881836</v>
      </c>
      <c r="L12" s="213">
        <v>8.020000457763672</v>
      </c>
      <c r="M12" s="213">
        <v>8.130000114440918</v>
      </c>
      <c r="N12" s="213">
        <v>7.940000057220459</v>
      </c>
      <c r="O12" s="213">
        <v>7.449999809265137</v>
      </c>
      <c r="P12" s="213">
        <v>6.98799991607666</v>
      </c>
      <c r="Q12" s="213">
        <v>6.429999828338623</v>
      </c>
      <c r="R12" s="213">
        <v>5.882999897003174</v>
      </c>
      <c r="S12" s="213">
        <v>5.63100004196167</v>
      </c>
      <c r="T12" s="213">
        <v>5.567999839782715</v>
      </c>
      <c r="U12" s="213">
        <v>4.906000137329102</v>
      </c>
      <c r="V12" s="213">
        <v>5.073999881744385</v>
      </c>
      <c r="W12" s="213">
        <v>3.4660000801086426</v>
      </c>
      <c r="X12" s="213">
        <v>3.549999952316284</v>
      </c>
      <c r="Y12" s="213">
        <v>3.3919999599456787</v>
      </c>
      <c r="Z12" s="228">
        <f t="shared" si="0"/>
        <v>6.030416647593181</v>
      </c>
      <c r="AA12" s="157">
        <v>8.729999542236328</v>
      </c>
      <c r="AB12" s="214" t="s">
        <v>341</v>
      </c>
      <c r="AC12" s="215">
        <v>10</v>
      </c>
      <c r="AD12" s="157">
        <v>3.25600004196167</v>
      </c>
      <c r="AE12" s="258" t="s">
        <v>238</v>
      </c>
      <c r="AF12" s="1"/>
    </row>
    <row r="13" spans="1:32" ht="11.25" customHeight="1">
      <c r="A13" s="219">
        <v>11</v>
      </c>
      <c r="B13" s="211">
        <v>3.938999891281128</v>
      </c>
      <c r="C13" s="211">
        <v>4.9070000648498535</v>
      </c>
      <c r="D13" s="211">
        <v>4.675000190734863</v>
      </c>
      <c r="E13" s="211">
        <v>5.021999835968018</v>
      </c>
      <c r="F13" s="211">
        <v>5.117000102996826</v>
      </c>
      <c r="G13" s="211">
        <v>6.138000011444092</v>
      </c>
      <c r="H13" s="211">
        <v>6.453000068664551</v>
      </c>
      <c r="I13" s="211">
        <v>6.757999897003174</v>
      </c>
      <c r="J13" s="211">
        <v>6.6529998779296875</v>
      </c>
      <c r="K13" s="211">
        <v>6.568999767303467</v>
      </c>
      <c r="L13" s="211">
        <v>7.039999961853027</v>
      </c>
      <c r="M13" s="211">
        <v>6.894999980926514</v>
      </c>
      <c r="N13" s="211">
        <v>6.757999897003174</v>
      </c>
      <c r="O13" s="211">
        <v>7.050000190734863</v>
      </c>
      <c r="P13" s="211">
        <v>7.210000038146973</v>
      </c>
      <c r="Q13" s="211">
        <v>7.489999771118164</v>
      </c>
      <c r="R13" s="211">
        <v>7.840000152587891</v>
      </c>
      <c r="S13" s="211">
        <v>8.779999732971191</v>
      </c>
      <c r="T13" s="211">
        <v>9.149999618530273</v>
      </c>
      <c r="U13" s="211">
        <v>8.640000343322754</v>
      </c>
      <c r="V13" s="211">
        <v>8.59000015258789</v>
      </c>
      <c r="W13" s="211">
        <v>8.609999656677246</v>
      </c>
      <c r="X13" s="211">
        <v>8.729999542236328</v>
      </c>
      <c r="Y13" s="211">
        <v>8.989999771118164</v>
      </c>
      <c r="Z13" s="218">
        <f t="shared" si="0"/>
        <v>7.000166604916255</v>
      </c>
      <c r="AA13" s="151">
        <v>9.3100004196167</v>
      </c>
      <c r="AB13" s="152" t="s">
        <v>513</v>
      </c>
      <c r="AC13" s="2">
        <v>11</v>
      </c>
      <c r="AD13" s="151">
        <v>3.3399999141693115</v>
      </c>
      <c r="AE13" s="257" t="s">
        <v>527</v>
      </c>
      <c r="AF13" s="1"/>
    </row>
    <row r="14" spans="1:32" ht="11.25" customHeight="1">
      <c r="A14" s="219">
        <v>12</v>
      </c>
      <c r="B14" s="211">
        <v>8.84000015258789</v>
      </c>
      <c r="C14" s="211">
        <v>8.770000457763672</v>
      </c>
      <c r="D14" s="211">
        <v>8.90999984741211</v>
      </c>
      <c r="E14" s="211">
        <v>9.140000343322754</v>
      </c>
      <c r="F14" s="211">
        <v>9.15999984741211</v>
      </c>
      <c r="G14" s="211">
        <v>9.420000076293945</v>
      </c>
      <c r="H14" s="211">
        <v>9.640000343322754</v>
      </c>
      <c r="I14" s="211">
        <v>9.880000114440918</v>
      </c>
      <c r="J14" s="211">
        <v>10.880000114440918</v>
      </c>
      <c r="K14" s="211">
        <v>12.199999809265137</v>
      </c>
      <c r="L14" s="211">
        <v>12.979999542236328</v>
      </c>
      <c r="M14" s="211">
        <v>13.920000076293945</v>
      </c>
      <c r="N14" s="211">
        <v>13.4399995803833</v>
      </c>
      <c r="O14" s="211">
        <v>13.880000114440918</v>
      </c>
      <c r="P14" s="211">
        <v>13.600000381469727</v>
      </c>
      <c r="Q14" s="211">
        <v>11.420000076293945</v>
      </c>
      <c r="R14" s="211">
        <v>9.619999885559082</v>
      </c>
      <c r="S14" s="211">
        <v>8.8100004196167</v>
      </c>
      <c r="T14" s="211">
        <v>9.789999961853027</v>
      </c>
      <c r="U14" s="211">
        <v>9.390000343322754</v>
      </c>
      <c r="V14" s="211">
        <v>9.5600004196167</v>
      </c>
      <c r="W14" s="211">
        <v>8.779999732971191</v>
      </c>
      <c r="X14" s="211">
        <v>8.199999809265137</v>
      </c>
      <c r="Y14" s="211">
        <v>6.306000232696533</v>
      </c>
      <c r="Z14" s="218">
        <f t="shared" si="0"/>
        <v>10.272333403428396</v>
      </c>
      <c r="AA14" s="151">
        <v>14.140000343322754</v>
      </c>
      <c r="AB14" s="152" t="s">
        <v>360</v>
      </c>
      <c r="AC14" s="2">
        <v>12</v>
      </c>
      <c r="AD14" s="151">
        <v>6.011000156402588</v>
      </c>
      <c r="AE14" s="257" t="s">
        <v>251</v>
      </c>
      <c r="AF14" s="1"/>
    </row>
    <row r="15" spans="1:32" ht="11.25" customHeight="1">
      <c r="A15" s="219">
        <v>13</v>
      </c>
      <c r="B15" s="211">
        <v>4.781000137329102</v>
      </c>
      <c r="C15" s="211">
        <v>6.673999786376953</v>
      </c>
      <c r="D15" s="211">
        <v>6.043000221252441</v>
      </c>
      <c r="E15" s="211">
        <v>3.1089999675750732</v>
      </c>
      <c r="F15" s="211">
        <v>4.896999835968018</v>
      </c>
      <c r="G15" s="211">
        <v>3.319999933242798</v>
      </c>
      <c r="H15" s="211">
        <v>2.9830000400543213</v>
      </c>
      <c r="I15" s="211">
        <v>4.265999794006348</v>
      </c>
      <c r="J15" s="211">
        <v>5.380000114440918</v>
      </c>
      <c r="K15" s="211">
        <v>7.369999885559082</v>
      </c>
      <c r="L15" s="211">
        <v>8.449999809265137</v>
      </c>
      <c r="M15" s="211">
        <v>9.319999694824219</v>
      </c>
      <c r="N15" s="211">
        <v>8.829999923706055</v>
      </c>
      <c r="O15" s="211">
        <v>7.550000190734863</v>
      </c>
      <c r="P15" s="211">
        <v>6.546999931335449</v>
      </c>
      <c r="Q15" s="211">
        <v>5.359000205993652</v>
      </c>
      <c r="R15" s="211">
        <v>4.570000171661377</v>
      </c>
      <c r="S15" s="211">
        <v>4.749000072479248</v>
      </c>
      <c r="T15" s="211">
        <v>4.769999980926514</v>
      </c>
      <c r="U15" s="211">
        <v>4.623000144958496</v>
      </c>
      <c r="V15" s="211">
        <v>4.644000053405762</v>
      </c>
      <c r="W15" s="211">
        <v>4.676000118255615</v>
      </c>
      <c r="X15" s="211">
        <v>4.454999923706055</v>
      </c>
      <c r="Y15" s="211">
        <v>5.0229997634887695</v>
      </c>
      <c r="Z15" s="218">
        <f t="shared" si="0"/>
        <v>5.516208320856094</v>
      </c>
      <c r="AA15" s="151">
        <v>9.420000076293945</v>
      </c>
      <c r="AB15" s="152" t="s">
        <v>514</v>
      </c>
      <c r="AC15" s="2">
        <v>13</v>
      </c>
      <c r="AD15" s="151">
        <v>2.321000099182129</v>
      </c>
      <c r="AE15" s="257" t="s">
        <v>528</v>
      </c>
      <c r="AF15" s="1"/>
    </row>
    <row r="16" spans="1:32" ht="11.25" customHeight="1">
      <c r="A16" s="219">
        <v>14</v>
      </c>
      <c r="B16" s="211">
        <v>4.2870001792907715</v>
      </c>
      <c r="C16" s="211">
        <v>3.940000057220459</v>
      </c>
      <c r="D16" s="211">
        <v>3.740000009536743</v>
      </c>
      <c r="E16" s="211">
        <v>3.88700008392334</v>
      </c>
      <c r="F16" s="211">
        <v>4.223999977111816</v>
      </c>
      <c r="G16" s="211">
        <v>4.11899995803833</v>
      </c>
      <c r="H16" s="211">
        <v>3.865999937057495</v>
      </c>
      <c r="I16" s="211">
        <v>4.150000095367432</v>
      </c>
      <c r="J16" s="211">
        <v>5.843999862670898</v>
      </c>
      <c r="K16" s="211">
        <v>6.517000198364258</v>
      </c>
      <c r="L16" s="211">
        <v>6.5269999504089355</v>
      </c>
      <c r="M16" s="211">
        <v>6.50600004196167</v>
      </c>
      <c r="N16" s="211">
        <v>6.401000022888184</v>
      </c>
      <c r="O16" s="211">
        <v>6.284999847412109</v>
      </c>
      <c r="P16" s="211">
        <v>6.284999847412109</v>
      </c>
      <c r="Q16" s="211">
        <v>5.916999816894531</v>
      </c>
      <c r="R16" s="211">
        <v>5.538000106811523</v>
      </c>
      <c r="S16" s="211">
        <v>5.64300012588501</v>
      </c>
      <c r="T16" s="211">
        <v>5.348999977111816</v>
      </c>
      <c r="U16" s="211">
        <v>5.506999969482422</v>
      </c>
      <c r="V16" s="211">
        <v>5.0329999923706055</v>
      </c>
      <c r="W16" s="211">
        <v>4.339000225067139</v>
      </c>
      <c r="X16" s="211">
        <v>3.4769999980926514</v>
      </c>
      <c r="Y16" s="211">
        <v>2.4790000915527344</v>
      </c>
      <c r="Z16" s="218">
        <f t="shared" si="0"/>
        <v>4.994166682163875</v>
      </c>
      <c r="AA16" s="151">
        <v>7.28000020980835</v>
      </c>
      <c r="AB16" s="152" t="s">
        <v>56</v>
      </c>
      <c r="AC16" s="2">
        <v>14</v>
      </c>
      <c r="AD16" s="151">
        <v>2.437000036239624</v>
      </c>
      <c r="AE16" s="257" t="s">
        <v>100</v>
      </c>
      <c r="AF16" s="1"/>
    </row>
    <row r="17" spans="1:32" ht="11.25" customHeight="1">
      <c r="A17" s="219">
        <v>15</v>
      </c>
      <c r="B17" s="211">
        <v>2.5209999084472656</v>
      </c>
      <c r="C17" s="211">
        <v>1.9220000505447388</v>
      </c>
      <c r="D17" s="211">
        <v>1.5329999923706055</v>
      </c>
      <c r="E17" s="211">
        <v>1.281000018119812</v>
      </c>
      <c r="F17" s="211">
        <v>1.3020000457763672</v>
      </c>
      <c r="G17" s="211">
        <v>-0.20000000298023224</v>
      </c>
      <c r="H17" s="211">
        <v>-0.4300000071525574</v>
      </c>
      <c r="I17" s="211">
        <v>2.742000102996826</v>
      </c>
      <c r="J17" s="211">
        <v>4.339000225067139</v>
      </c>
      <c r="K17" s="211">
        <v>4.991000175476074</v>
      </c>
      <c r="L17" s="211">
        <v>6.442999839782715</v>
      </c>
      <c r="M17" s="211">
        <v>5.704999923706055</v>
      </c>
      <c r="N17" s="211">
        <v>5.1579999923706055</v>
      </c>
      <c r="O17" s="211">
        <v>4.822000026702881</v>
      </c>
      <c r="P17" s="211">
        <v>4.380000114440918</v>
      </c>
      <c r="Q17" s="211">
        <v>3.634000062942505</v>
      </c>
      <c r="R17" s="211">
        <v>3.2669999599456787</v>
      </c>
      <c r="S17" s="211">
        <v>3.6659998893737793</v>
      </c>
      <c r="T17" s="211">
        <v>3.877000093460083</v>
      </c>
      <c r="U17" s="211">
        <v>2.8889999389648438</v>
      </c>
      <c r="V17" s="211">
        <v>2.059000015258789</v>
      </c>
      <c r="W17" s="211">
        <v>1.1030000448226929</v>
      </c>
      <c r="X17" s="211">
        <v>0.9350000023841858</v>
      </c>
      <c r="Y17" s="211">
        <v>0.8299999833106995</v>
      </c>
      <c r="Z17" s="218">
        <f t="shared" si="0"/>
        <v>2.8653750165055194</v>
      </c>
      <c r="AA17" s="151">
        <v>6.6529998779296875</v>
      </c>
      <c r="AB17" s="152" t="s">
        <v>66</v>
      </c>
      <c r="AC17" s="2">
        <v>15</v>
      </c>
      <c r="AD17" s="151">
        <v>-0.8500000238418579</v>
      </c>
      <c r="AE17" s="257" t="s">
        <v>86</v>
      </c>
      <c r="AF17" s="1"/>
    </row>
    <row r="18" spans="1:32" ht="11.25" customHeight="1">
      <c r="A18" s="219">
        <v>16</v>
      </c>
      <c r="B18" s="211">
        <v>0.7459999918937683</v>
      </c>
      <c r="C18" s="211">
        <v>0.22100000083446503</v>
      </c>
      <c r="D18" s="211">
        <v>0.4099999964237213</v>
      </c>
      <c r="E18" s="211">
        <v>0.4830000102519989</v>
      </c>
      <c r="F18" s="211">
        <v>0.5149999856948853</v>
      </c>
      <c r="G18" s="211">
        <v>0.7139999866485596</v>
      </c>
      <c r="H18" s="211">
        <v>0.5879999995231628</v>
      </c>
      <c r="I18" s="211">
        <v>2.9839999675750732</v>
      </c>
      <c r="J18" s="211">
        <v>3.76200008392334</v>
      </c>
      <c r="K18" s="211">
        <v>4.329999923706055</v>
      </c>
      <c r="L18" s="211">
        <v>4.9720001220703125</v>
      </c>
      <c r="M18" s="211">
        <v>4.771999835968018</v>
      </c>
      <c r="N18" s="211">
        <v>4.519000053405762</v>
      </c>
      <c r="O18" s="211">
        <v>4.245999813079834</v>
      </c>
      <c r="P18" s="211">
        <v>4.215000152587891</v>
      </c>
      <c r="Q18" s="211">
        <v>3.8989999294281006</v>
      </c>
      <c r="R18" s="211">
        <v>2.9630000591278076</v>
      </c>
      <c r="S18" s="211">
        <v>2.3429999351501465</v>
      </c>
      <c r="T18" s="211">
        <v>1.8279999494552612</v>
      </c>
      <c r="U18" s="211">
        <v>1.9539999961853027</v>
      </c>
      <c r="V18" s="211">
        <v>1.3240000009536743</v>
      </c>
      <c r="W18" s="211">
        <v>0.20000000298023224</v>
      </c>
      <c r="X18" s="211">
        <v>1.7120000123977661</v>
      </c>
      <c r="Y18" s="211">
        <v>1.4390000104904175</v>
      </c>
      <c r="Z18" s="218">
        <f t="shared" si="0"/>
        <v>2.2974583258231482</v>
      </c>
      <c r="AA18" s="151">
        <v>5.203000068664551</v>
      </c>
      <c r="AB18" s="152" t="s">
        <v>68</v>
      </c>
      <c r="AC18" s="2">
        <v>16</v>
      </c>
      <c r="AD18" s="151">
        <v>0.03099999949336052</v>
      </c>
      <c r="AE18" s="257" t="s">
        <v>243</v>
      </c>
      <c r="AF18" s="1"/>
    </row>
    <row r="19" spans="1:32" ht="11.25" customHeight="1">
      <c r="A19" s="219">
        <v>17</v>
      </c>
      <c r="B19" s="211">
        <v>1.2920000553131104</v>
      </c>
      <c r="C19" s="211">
        <v>1.156000018119812</v>
      </c>
      <c r="D19" s="211">
        <v>1.1030000448226929</v>
      </c>
      <c r="E19" s="211">
        <v>0.6620000004768372</v>
      </c>
      <c r="F19" s="211">
        <v>0.41999998688697815</v>
      </c>
      <c r="G19" s="211">
        <v>0.39899998903274536</v>
      </c>
      <c r="H19" s="211">
        <v>0.5040000081062317</v>
      </c>
      <c r="I19" s="211">
        <v>1.1030000448226929</v>
      </c>
      <c r="J19" s="211">
        <v>1.3240000009536743</v>
      </c>
      <c r="K19" s="211">
        <v>1.6080000400543213</v>
      </c>
      <c r="L19" s="211">
        <v>3.0169999599456787</v>
      </c>
      <c r="M19" s="211">
        <v>3.121999979019165</v>
      </c>
      <c r="N19" s="211">
        <v>3.5420000553131104</v>
      </c>
      <c r="O19" s="211">
        <v>3.374000072479248</v>
      </c>
      <c r="P19" s="211">
        <v>3.63700008392334</v>
      </c>
      <c r="Q19" s="211">
        <v>1.4290000200271606</v>
      </c>
      <c r="R19" s="211">
        <v>-0.041999999433755875</v>
      </c>
      <c r="S19" s="211">
        <v>0.8830000162124634</v>
      </c>
      <c r="T19" s="211">
        <v>0.7879999876022339</v>
      </c>
      <c r="U19" s="211">
        <v>1.2289999723434448</v>
      </c>
      <c r="V19" s="211">
        <v>1.503000020980835</v>
      </c>
      <c r="W19" s="211">
        <v>-0.5040000081062317</v>
      </c>
      <c r="X19" s="211">
        <v>-0.20000000298023224</v>
      </c>
      <c r="Y19" s="211">
        <v>0.8299999833106995</v>
      </c>
      <c r="Z19" s="218">
        <f t="shared" si="0"/>
        <v>1.3407916803844273</v>
      </c>
      <c r="AA19" s="151">
        <v>4.394999980926514</v>
      </c>
      <c r="AB19" s="152" t="s">
        <v>515</v>
      </c>
      <c r="AC19" s="2">
        <v>17</v>
      </c>
      <c r="AD19" s="151">
        <v>-0.5569999814033508</v>
      </c>
      <c r="AE19" s="257" t="s">
        <v>529</v>
      </c>
      <c r="AF19" s="1"/>
    </row>
    <row r="20" spans="1:32" ht="11.25" customHeight="1">
      <c r="A20" s="219">
        <v>18</v>
      </c>
      <c r="B20" s="211">
        <v>1.0720000267028809</v>
      </c>
      <c r="C20" s="211">
        <v>0.7670000195503235</v>
      </c>
      <c r="D20" s="211">
        <v>1.2089999914169312</v>
      </c>
      <c r="E20" s="211">
        <v>0.5249999761581421</v>
      </c>
      <c r="F20" s="211">
        <v>-0.902999997138977</v>
      </c>
      <c r="G20" s="211">
        <v>-1.5329999923706055</v>
      </c>
      <c r="H20" s="211">
        <v>-1.281999945640564</v>
      </c>
      <c r="I20" s="211">
        <v>0.3779999911785126</v>
      </c>
      <c r="J20" s="211">
        <v>3.0179998874664307</v>
      </c>
      <c r="K20" s="211">
        <v>4.3429999351501465</v>
      </c>
      <c r="L20" s="211">
        <v>5.2789998054504395</v>
      </c>
      <c r="M20" s="211">
        <v>5.479000091552734</v>
      </c>
      <c r="N20" s="211">
        <v>5.478000164031982</v>
      </c>
      <c r="O20" s="211">
        <v>4.952000141143799</v>
      </c>
      <c r="P20" s="211">
        <v>3.7950000762939453</v>
      </c>
      <c r="Q20" s="211">
        <v>1.8389999866485596</v>
      </c>
      <c r="R20" s="211">
        <v>0.7459999918937683</v>
      </c>
      <c r="S20" s="211">
        <v>-0.34700000286102295</v>
      </c>
      <c r="T20" s="211">
        <v>-1.3339999914169312</v>
      </c>
      <c r="U20" s="211">
        <v>-1.6699999570846558</v>
      </c>
      <c r="V20" s="211">
        <v>-2.635999917984009</v>
      </c>
      <c r="W20" s="211">
        <v>-2.8559999465942383</v>
      </c>
      <c r="X20" s="211">
        <v>-3.0239999294281006</v>
      </c>
      <c r="Y20" s="211">
        <v>-2.2899999618530273</v>
      </c>
      <c r="Z20" s="218">
        <f t="shared" si="0"/>
        <v>0.8752083517611027</v>
      </c>
      <c r="AA20" s="151">
        <v>5.941999912261963</v>
      </c>
      <c r="AB20" s="152" t="s">
        <v>516</v>
      </c>
      <c r="AC20" s="2">
        <v>18</v>
      </c>
      <c r="AD20" s="151">
        <v>-3.2339999675750732</v>
      </c>
      <c r="AE20" s="257" t="s">
        <v>530</v>
      </c>
      <c r="AF20" s="1"/>
    </row>
    <row r="21" spans="1:32" ht="11.25" customHeight="1">
      <c r="A21" s="219">
        <v>19</v>
      </c>
      <c r="B21" s="211">
        <v>-2.131999969482422</v>
      </c>
      <c r="C21" s="211">
        <v>-1.7960000038146973</v>
      </c>
      <c r="D21" s="211">
        <v>-1.7860000133514404</v>
      </c>
      <c r="E21" s="211">
        <v>-2.6989998817443848</v>
      </c>
      <c r="F21" s="211">
        <v>-3.486999988555908</v>
      </c>
      <c r="G21" s="211">
        <v>-3.130000114440918</v>
      </c>
      <c r="H21" s="211">
        <v>-3.9800000190734863</v>
      </c>
      <c r="I21" s="211">
        <v>-1.156000018119812</v>
      </c>
      <c r="J21" s="211">
        <v>0.3779999911785126</v>
      </c>
      <c r="K21" s="211">
        <v>1.6610000133514404</v>
      </c>
      <c r="L21" s="211">
        <v>2.0920000076293945</v>
      </c>
      <c r="M21" s="211">
        <v>3.174999952316284</v>
      </c>
      <c r="N21" s="211">
        <v>2.7330000400543213</v>
      </c>
      <c r="O21" s="211">
        <v>2.7019999027252197</v>
      </c>
      <c r="P21" s="211">
        <v>0.9139999747276306</v>
      </c>
      <c r="Q21" s="211">
        <v>0.12600000202655792</v>
      </c>
      <c r="R21" s="211">
        <v>-1.1970000267028809</v>
      </c>
      <c r="S21" s="211">
        <v>-1.5540000200271606</v>
      </c>
      <c r="T21" s="211">
        <v>-1.774999976158142</v>
      </c>
      <c r="U21" s="211">
        <v>-2.2049999237060547</v>
      </c>
      <c r="V21" s="211">
        <v>-1.9220000505447388</v>
      </c>
      <c r="W21" s="211">
        <v>-2.0789999961853027</v>
      </c>
      <c r="X21" s="211">
        <v>-2.194999933242798</v>
      </c>
      <c r="Y21" s="211">
        <v>-2.246999979019165</v>
      </c>
      <c r="Z21" s="218">
        <f t="shared" si="0"/>
        <v>-0.8982916679233313</v>
      </c>
      <c r="AA21" s="151">
        <v>3.3329999446868896</v>
      </c>
      <c r="AB21" s="152" t="s">
        <v>57</v>
      </c>
      <c r="AC21" s="2">
        <v>19</v>
      </c>
      <c r="AD21" s="151">
        <v>-4.085000038146973</v>
      </c>
      <c r="AE21" s="257" t="s">
        <v>531</v>
      </c>
      <c r="AF21" s="1"/>
    </row>
    <row r="22" spans="1:32" ht="11.25" customHeight="1">
      <c r="A22" s="227">
        <v>20</v>
      </c>
      <c r="B22" s="213">
        <v>-2.552000045776367</v>
      </c>
      <c r="C22" s="213">
        <v>-2.7939999103546143</v>
      </c>
      <c r="D22" s="213">
        <v>-2.7200000286102295</v>
      </c>
      <c r="E22" s="213">
        <v>-2.815000057220459</v>
      </c>
      <c r="F22" s="213">
        <v>-2.993000030517578</v>
      </c>
      <c r="G22" s="213">
        <v>-2.888000011444092</v>
      </c>
      <c r="H22" s="213">
        <v>-2.878000020980835</v>
      </c>
      <c r="I22" s="213">
        <v>0.03200000151991844</v>
      </c>
      <c r="J22" s="213">
        <v>3.553999900817871</v>
      </c>
      <c r="K22" s="213">
        <v>4.690000057220459</v>
      </c>
      <c r="L22" s="213">
        <v>5.646999835968018</v>
      </c>
      <c r="M22" s="213">
        <v>6.435999870300293</v>
      </c>
      <c r="N22" s="213">
        <v>6.193999767303467</v>
      </c>
      <c r="O22" s="213">
        <v>4.247000217437744</v>
      </c>
      <c r="P22" s="213">
        <v>2.4489998817443848</v>
      </c>
      <c r="Q22" s="213">
        <v>1.6920000314712524</v>
      </c>
      <c r="R22" s="213">
        <v>-0.05299999937415123</v>
      </c>
      <c r="S22" s="213">
        <v>-0.5149999856948853</v>
      </c>
      <c r="T22" s="213">
        <v>-0.06300000101327896</v>
      </c>
      <c r="U22" s="213">
        <v>-0.5249999761581421</v>
      </c>
      <c r="V22" s="213">
        <v>1.6920000314712524</v>
      </c>
      <c r="W22" s="213">
        <v>2.6589999198913574</v>
      </c>
      <c r="X22" s="213">
        <v>1.3029999732971191</v>
      </c>
      <c r="Y22" s="213">
        <v>0.20999999344348907</v>
      </c>
      <c r="Z22" s="228">
        <f t="shared" si="0"/>
        <v>0.8337083089475831</v>
      </c>
      <c r="AA22" s="157">
        <v>6.7210001945495605</v>
      </c>
      <c r="AB22" s="214" t="s">
        <v>517</v>
      </c>
      <c r="AC22" s="215">
        <v>20</v>
      </c>
      <c r="AD22" s="157">
        <v>-3.3499999046325684</v>
      </c>
      <c r="AE22" s="258" t="s">
        <v>532</v>
      </c>
      <c r="AF22" s="1"/>
    </row>
    <row r="23" spans="1:32" ht="11.25" customHeight="1">
      <c r="A23" s="219">
        <v>21</v>
      </c>
      <c r="B23" s="211">
        <v>1.8389999866485596</v>
      </c>
      <c r="C23" s="211">
        <v>-0.9980000257492065</v>
      </c>
      <c r="D23" s="211">
        <v>-1.628000020980835</v>
      </c>
      <c r="E23" s="211">
        <v>-1.0089999437332153</v>
      </c>
      <c r="F23" s="211">
        <v>0.11599999666213989</v>
      </c>
      <c r="G23" s="211">
        <v>-0.5879999995231628</v>
      </c>
      <c r="H23" s="211">
        <v>-1.4290000200271606</v>
      </c>
      <c r="I23" s="211">
        <v>0.5249999761581421</v>
      </c>
      <c r="J23" s="211">
        <v>1.9759999513626099</v>
      </c>
      <c r="K23" s="211">
        <v>2.7750000953674316</v>
      </c>
      <c r="L23" s="211">
        <v>3.9210000038146973</v>
      </c>
      <c r="M23" s="211">
        <v>3.7209999561309814</v>
      </c>
      <c r="N23" s="211">
        <v>2.941999912261963</v>
      </c>
      <c r="O23" s="211">
        <v>2.23799991607666</v>
      </c>
      <c r="P23" s="211">
        <v>1.8279999494552612</v>
      </c>
      <c r="Q23" s="211">
        <v>1.1349999904632568</v>
      </c>
      <c r="R23" s="211">
        <v>-1.3760000467300415</v>
      </c>
      <c r="S23" s="211">
        <v>-1.3550000190734863</v>
      </c>
      <c r="T23" s="211">
        <v>-0.7139999866485596</v>
      </c>
      <c r="U23" s="211">
        <v>-2.3949999809265137</v>
      </c>
      <c r="V23" s="211">
        <v>-3.191999912261963</v>
      </c>
      <c r="W23" s="211">
        <v>-3.5179998874664307</v>
      </c>
      <c r="X23" s="211">
        <v>-3.990000009536743</v>
      </c>
      <c r="Y23" s="211">
        <v>-4.13700008392334</v>
      </c>
      <c r="Z23" s="218">
        <f t="shared" si="0"/>
        <v>-0.1380416750907898</v>
      </c>
      <c r="AA23" s="151">
        <v>4.248000144958496</v>
      </c>
      <c r="AB23" s="152" t="s">
        <v>518</v>
      </c>
      <c r="AC23" s="2">
        <v>21</v>
      </c>
      <c r="AD23" s="151">
        <v>-4.294000148773193</v>
      </c>
      <c r="AE23" s="257" t="s">
        <v>417</v>
      </c>
      <c r="AF23" s="1"/>
    </row>
    <row r="24" spans="1:32" ht="11.25" customHeight="1">
      <c r="A24" s="219">
        <v>22</v>
      </c>
      <c r="B24" s="211">
        <v>-4.283999919891357</v>
      </c>
      <c r="C24" s="211">
        <v>-4.064000129699707</v>
      </c>
      <c r="D24" s="211">
        <v>-3.5280001163482666</v>
      </c>
      <c r="E24" s="211">
        <v>-3.634000062942505</v>
      </c>
      <c r="F24" s="211">
        <v>-3.622999906539917</v>
      </c>
      <c r="G24" s="211">
        <v>-3.686000108718872</v>
      </c>
      <c r="H24" s="211">
        <v>-3.055999994277954</v>
      </c>
      <c r="I24" s="211">
        <v>0.4620000123977661</v>
      </c>
      <c r="J24" s="211">
        <v>1.3769999742507935</v>
      </c>
      <c r="K24" s="211">
        <v>5.364999771118164</v>
      </c>
      <c r="L24" s="211">
        <v>6.070000171661377</v>
      </c>
      <c r="M24" s="211">
        <v>5.298999786376953</v>
      </c>
      <c r="N24" s="211">
        <v>5.383999824523926</v>
      </c>
      <c r="O24" s="211">
        <v>4.22599983215332</v>
      </c>
      <c r="P24" s="211">
        <v>2.385999917984009</v>
      </c>
      <c r="Q24" s="211">
        <v>1.5240000486373901</v>
      </c>
      <c r="R24" s="211">
        <v>0.2939999997615814</v>
      </c>
      <c r="S24" s="211">
        <v>-0.2630000114440918</v>
      </c>
      <c r="T24" s="211">
        <v>-0.5149999856948853</v>
      </c>
      <c r="U24" s="211">
        <v>-0.010999999940395355</v>
      </c>
      <c r="V24" s="211">
        <v>0.7039999961853027</v>
      </c>
      <c r="W24" s="211">
        <v>-0.020999999716877937</v>
      </c>
      <c r="X24" s="211">
        <v>0.6200000047683716</v>
      </c>
      <c r="Y24" s="211">
        <v>0.3149999976158142</v>
      </c>
      <c r="Z24" s="218">
        <f t="shared" si="0"/>
        <v>0.30587496259249747</v>
      </c>
      <c r="AA24" s="151">
        <v>6.354000091552734</v>
      </c>
      <c r="AB24" s="152" t="s">
        <v>510</v>
      </c>
      <c r="AC24" s="2">
        <v>22</v>
      </c>
      <c r="AD24" s="151">
        <v>-4.388999938964844</v>
      </c>
      <c r="AE24" s="257" t="s">
        <v>409</v>
      </c>
      <c r="AF24" s="1"/>
    </row>
    <row r="25" spans="1:32" ht="11.25" customHeight="1">
      <c r="A25" s="219">
        <v>23</v>
      </c>
      <c r="B25" s="211">
        <v>0.05299999937415123</v>
      </c>
      <c r="C25" s="211">
        <v>0.12600000202655792</v>
      </c>
      <c r="D25" s="211">
        <v>-0.4729999899864197</v>
      </c>
      <c r="E25" s="211">
        <v>-0.34700000286102295</v>
      </c>
      <c r="F25" s="211">
        <v>-0.8510000109672546</v>
      </c>
      <c r="G25" s="211">
        <v>-1.1139999628067017</v>
      </c>
      <c r="H25" s="211">
        <v>-1.0089999437332153</v>
      </c>
      <c r="I25" s="211">
        <v>1.2929999828338623</v>
      </c>
      <c r="J25" s="211">
        <v>5.238999843597412</v>
      </c>
      <c r="K25" s="211">
        <v>7.400000095367432</v>
      </c>
      <c r="L25" s="211">
        <v>8.829999923706055</v>
      </c>
      <c r="M25" s="211">
        <v>9.350000381469727</v>
      </c>
      <c r="N25" s="211">
        <v>8.960000038146973</v>
      </c>
      <c r="O25" s="211">
        <v>7.110000133514404</v>
      </c>
      <c r="P25" s="211">
        <v>6.605000019073486</v>
      </c>
      <c r="Q25" s="211">
        <v>4.77400016784668</v>
      </c>
      <c r="R25" s="211">
        <v>2.753999948501587</v>
      </c>
      <c r="S25" s="211">
        <v>1.9229999780654907</v>
      </c>
      <c r="T25" s="211">
        <v>1.965000033378601</v>
      </c>
      <c r="U25" s="211">
        <v>1.5549999475479126</v>
      </c>
      <c r="V25" s="211">
        <v>1.565999984741211</v>
      </c>
      <c r="W25" s="211">
        <v>1.6399999856948853</v>
      </c>
      <c r="X25" s="211">
        <v>1.5770000219345093</v>
      </c>
      <c r="Y25" s="211">
        <v>1.3450000286102295</v>
      </c>
      <c r="Z25" s="218">
        <f t="shared" si="0"/>
        <v>2.9279583585448563</v>
      </c>
      <c r="AA25" s="151">
        <v>10.319999694824219</v>
      </c>
      <c r="AB25" s="152" t="s">
        <v>518</v>
      </c>
      <c r="AC25" s="2">
        <v>23</v>
      </c>
      <c r="AD25" s="151">
        <v>-1.3240000009536743</v>
      </c>
      <c r="AE25" s="257" t="s">
        <v>533</v>
      </c>
      <c r="AF25" s="1"/>
    </row>
    <row r="26" spans="1:32" ht="11.25" customHeight="1">
      <c r="A26" s="219">
        <v>24</v>
      </c>
      <c r="B26" s="211">
        <v>1.819000005722046</v>
      </c>
      <c r="C26" s="211">
        <v>1.1349999904632568</v>
      </c>
      <c r="D26" s="211">
        <v>0.5989999771118164</v>
      </c>
      <c r="E26" s="211">
        <v>2.134000062942505</v>
      </c>
      <c r="F26" s="211">
        <v>2.555000066757202</v>
      </c>
      <c r="G26" s="211">
        <v>1.1770000457763672</v>
      </c>
      <c r="H26" s="211">
        <v>0.05299999937415123</v>
      </c>
      <c r="I26" s="211">
        <v>5.206999778747559</v>
      </c>
      <c r="J26" s="211">
        <v>7.369999885559082</v>
      </c>
      <c r="K26" s="211">
        <v>8.239999771118164</v>
      </c>
      <c r="L26" s="211">
        <v>8.989999771118164</v>
      </c>
      <c r="M26" s="211">
        <v>9.800000190734863</v>
      </c>
      <c r="N26" s="211">
        <v>8.010000228881836</v>
      </c>
      <c r="O26" s="211">
        <v>7.210000038146973</v>
      </c>
      <c r="P26" s="211">
        <v>6.605000019073486</v>
      </c>
      <c r="Q26" s="211">
        <v>3.364000082015991</v>
      </c>
      <c r="R26" s="211">
        <v>2.1649999618530273</v>
      </c>
      <c r="S26" s="211">
        <v>1.3869999647140503</v>
      </c>
      <c r="T26" s="211">
        <v>1.4190000295639038</v>
      </c>
      <c r="U26" s="211">
        <v>0.8410000205039978</v>
      </c>
      <c r="V26" s="211">
        <v>0.5669999718666077</v>
      </c>
      <c r="W26" s="211">
        <v>1.2929999828338623</v>
      </c>
      <c r="X26" s="211">
        <v>2.690999984741211</v>
      </c>
      <c r="Y26" s="211">
        <v>2.7960000038146973</v>
      </c>
      <c r="Z26" s="218">
        <f t="shared" si="0"/>
        <v>3.6427916597264507</v>
      </c>
      <c r="AA26" s="151">
        <v>10.170000076293945</v>
      </c>
      <c r="AB26" s="152" t="s">
        <v>60</v>
      </c>
      <c r="AC26" s="2">
        <v>24</v>
      </c>
      <c r="AD26" s="151">
        <v>-0.07400000095367432</v>
      </c>
      <c r="AE26" s="257" t="s">
        <v>136</v>
      </c>
      <c r="AF26" s="1"/>
    </row>
    <row r="27" spans="1:32" ht="11.25" customHeight="1">
      <c r="A27" s="219">
        <v>25</v>
      </c>
      <c r="B27" s="211">
        <v>3.4170000553131104</v>
      </c>
      <c r="C27" s="211">
        <v>1.61899995803833</v>
      </c>
      <c r="D27" s="211">
        <v>0.640999972820282</v>
      </c>
      <c r="E27" s="211">
        <v>1.6080000400543213</v>
      </c>
      <c r="F27" s="211">
        <v>1.440000057220459</v>
      </c>
      <c r="G27" s="211">
        <v>1.2400000095367432</v>
      </c>
      <c r="H27" s="211">
        <v>1.6920000314712524</v>
      </c>
      <c r="I27" s="211">
        <v>3.7219998836517334</v>
      </c>
      <c r="J27" s="211">
        <v>6.132999897003174</v>
      </c>
      <c r="K27" s="211">
        <v>7.860000133514404</v>
      </c>
      <c r="L27" s="211">
        <v>8.489999771118164</v>
      </c>
      <c r="M27" s="211">
        <v>8.149999618530273</v>
      </c>
      <c r="N27" s="211">
        <v>7.349999904632568</v>
      </c>
      <c r="O27" s="211">
        <v>5.318999767303467</v>
      </c>
      <c r="P27" s="211">
        <v>4.824999809265137</v>
      </c>
      <c r="Q27" s="211">
        <v>3.0269999504089355</v>
      </c>
      <c r="R27" s="211">
        <v>2.0390000343322754</v>
      </c>
      <c r="S27" s="211">
        <v>1.9550000429153442</v>
      </c>
      <c r="T27" s="211">
        <v>1.281999945640564</v>
      </c>
      <c r="U27" s="211">
        <v>1.1449999809265137</v>
      </c>
      <c r="V27" s="211">
        <v>1.2710000276565552</v>
      </c>
      <c r="W27" s="211">
        <v>0.640999972820282</v>
      </c>
      <c r="X27" s="211">
        <v>0.335999995470047</v>
      </c>
      <c r="Y27" s="211">
        <v>-0.07400000095367432</v>
      </c>
      <c r="Z27" s="218">
        <f t="shared" si="0"/>
        <v>3.130333285778761</v>
      </c>
      <c r="AA27" s="151">
        <v>9.119999885559082</v>
      </c>
      <c r="AB27" s="152" t="s">
        <v>315</v>
      </c>
      <c r="AC27" s="2">
        <v>25</v>
      </c>
      <c r="AD27" s="151">
        <v>-0.20000000298023224</v>
      </c>
      <c r="AE27" s="257" t="s">
        <v>534</v>
      </c>
      <c r="AF27" s="1"/>
    </row>
    <row r="28" spans="1:32" ht="11.25" customHeight="1">
      <c r="A28" s="219">
        <v>26</v>
      </c>
      <c r="B28" s="211">
        <v>0.9039999842643738</v>
      </c>
      <c r="C28" s="211">
        <v>1.996999979019165</v>
      </c>
      <c r="D28" s="211">
        <v>1.944000005722046</v>
      </c>
      <c r="E28" s="211">
        <v>1.7339999675750732</v>
      </c>
      <c r="F28" s="211">
        <v>2.6489999294281006</v>
      </c>
      <c r="G28" s="211">
        <v>3.1640000343322754</v>
      </c>
      <c r="H28" s="211">
        <v>3.4059998989105225</v>
      </c>
      <c r="I28" s="211">
        <v>4.090000152587891</v>
      </c>
      <c r="J28" s="211">
        <v>5.763999938964844</v>
      </c>
      <c r="K28" s="211">
        <v>7.179999828338623</v>
      </c>
      <c r="L28" s="211">
        <v>8.65999984741211</v>
      </c>
      <c r="M28" s="211">
        <v>9.329999923706055</v>
      </c>
      <c r="N28" s="211">
        <v>9.220000267028809</v>
      </c>
      <c r="O28" s="211">
        <v>9.239999771118164</v>
      </c>
      <c r="P28" s="211">
        <v>7.53000020980835</v>
      </c>
      <c r="Q28" s="211">
        <v>7.099999904632568</v>
      </c>
      <c r="R28" s="211">
        <v>4.689000129699707</v>
      </c>
      <c r="S28" s="211">
        <v>3.5220000743865967</v>
      </c>
      <c r="T28" s="211">
        <v>4.248000144958496</v>
      </c>
      <c r="U28" s="211">
        <v>4.310999870300293</v>
      </c>
      <c r="V28" s="211">
        <v>2.9119999408721924</v>
      </c>
      <c r="W28" s="211">
        <v>2.385999917984009</v>
      </c>
      <c r="X28" s="211">
        <v>2.365000009536743</v>
      </c>
      <c r="Y28" s="211">
        <v>4.289999961853027</v>
      </c>
      <c r="Z28" s="218">
        <f t="shared" si="0"/>
        <v>4.693124987185001</v>
      </c>
      <c r="AA28" s="151">
        <v>9.979999542236328</v>
      </c>
      <c r="AB28" s="152" t="s">
        <v>519</v>
      </c>
      <c r="AC28" s="2">
        <v>26</v>
      </c>
      <c r="AD28" s="151">
        <v>-0.15800000727176666</v>
      </c>
      <c r="AE28" s="257" t="s">
        <v>295</v>
      </c>
      <c r="AF28" s="1"/>
    </row>
    <row r="29" spans="1:32" ht="11.25" customHeight="1">
      <c r="A29" s="219">
        <v>27</v>
      </c>
      <c r="B29" s="211">
        <v>2.6600000858306885</v>
      </c>
      <c r="C29" s="211">
        <v>1.7970000505447388</v>
      </c>
      <c r="D29" s="211">
        <v>3.617000102996826</v>
      </c>
      <c r="E29" s="211">
        <v>3.984999895095825</v>
      </c>
      <c r="F29" s="211">
        <v>3.943000078201294</v>
      </c>
      <c r="G29" s="211">
        <v>3.7219998836517334</v>
      </c>
      <c r="H29" s="211">
        <v>1.156000018119812</v>
      </c>
      <c r="I29" s="211">
        <v>2.2179999351501465</v>
      </c>
      <c r="J29" s="211">
        <v>6.848999977111816</v>
      </c>
      <c r="K29" s="211">
        <v>5.973999977111816</v>
      </c>
      <c r="L29" s="211">
        <v>7.920000076293945</v>
      </c>
      <c r="M29" s="211">
        <v>7.480000019073486</v>
      </c>
      <c r="N29" s="211">
        <v>6.802999973297119</v>
      </c>
      <c r="O29" s="211">
        <v>6.635000228881836</v>
      </c>
      <c r="P29" s="211">
        <v>6.25600004196167</v>
      </c>
      <c r="Q29" s="211">
        <v>3.8889999389648438</v>
      </c>
      <c r="R29" s="211">
        <v>3.194999933242798</v>
      </c>
      <c r="S29" s="211">
        <v>3.1740000247955322</v>
      </c>
      <c r="T29" s="211">
        <v>3.5850000381469727</v>
      </c>
      <c r="U29" s="211">
        <v>4.783999919891357</v>
      </c>
      <c r="V29" s="211">
        <v>3.994999885559082</v>
      </c>
      <c r="W29" s="211">
        <v>4.479000091552734</v>
      </c>
      <c r="X29" s="211">
        <v>4.269000053405762</v>
      </c>
      <c r="Y29" s="211">
        <v>4.163000106811523</v>
      </c>
      <c r="Z29" s="218">
        <f t="shared" si="0"/>
        <v>4.439500013987224</v>
      </c>
      <c r="AA29" s="151">
        <v>8.600000381469727</v>
      </c>
      <c r="AB29" s="152" t="s">
        <v>424</v>
      </c>
      <c r="AC29" s="2">
        <v>27</v>
      </c>
      <c r="AD29" s="151">
        <v>0.4830000102519989</v>
      </c>
      <c r="AE29" s="257" t="s">
        <v>535</v>
      </c>
      <c r="AF29" s="1"/>
    </row>
    <row r="30" spans="1:32" ht="11.25" customHeight="1">
      <c r="A30" s="219">
        <v>28</v>
      </c>
      <c r="B30" s="211">
        <v>4.436999797821045</v>
      </c>
      <c r="C30" s="211">
        <v>4.815999984741211</v>
      </c>
      <c r="D30" s="211">
        <v>4.668000221252441</v>
      </c>
      <c r="E30" s="211">
        <v>4.879000186920166</v>
      </c>
      <c r="F30" s="211">
        <v>4.889999866485596</v>
      </c>
      <c r="G30" s="211">
        <v>5.120999813079834</v>
      </c>
      <c r="H30" s="211">
        <v>5.573999881744385</v>
      </c>
      <c r="I30" s="211">
        <v>6.626999855041504</v>
      </c>
      <c r="J30" s="211">
        <v>6.743000030517578</v>
      </c>
      <c r="K30" s="211">
        <v>7.760000228881836</v>
      </c>
      <c r="L30" s="211">
        <v>8.119999885559082</v>
      </c>
      <c r="M30" s="211">
        <v>7.539999961853027</v>
      </c>
      <c r="N30" s="211">
        <v>8.380000114440918</v>
      </c>
      <c r="O30" s="211">
        <v>7.46999979019165</v>
      </c>
      <c r="P30" s="211">
        <v>7.130000114440918</v>
      </c>
      <c r="Q30" s="211">
        <v>6.142000198364258</v>
      </c>
      <c r="R30" s="211">
        <v>4.40500020980835</v>
      </c>
      <c r="S30" s="211">
        <v>4.195000171661377</v>
      </c>
      <c r="T30" s="211">
        <v>2.1440000534057617</v>
      </c>
      <c r="U30" s="211">
        <v>2.197000026702881</v>
      </c>
      <c r="V30" s="211">
        <v>0.5249999761581421</v>
      </c>
      <c r="W30" s="211">
        <v>-0.5879999995231628</v>
      </c>
      <c r="X30" s="211">
        <v>-0.7979999780654907</v>
      </c>
      <c r="Y30" s="211">
        <v>-0.8930000066757202</v>
      </c>
      <c r="Z30" s="218">
        <f t="shared" si="0"/>
        <v>4.645166682700316</v>
      </c>
      <c r="AA30" s="151">
        <v>8.770000457763672</v>
      </c>
      <c r="AB30" s="152" t="s">
        <v>520</v>
      </c>
      <c r="AC30" s="2">
        <v>28</v>
      </c>
      <c r="AD30" s="151">
        <v>-1.0920000076293945</v>
      </c>
      <c r="AE30" s="257" t="s">
        <v>536</v>
      </c>
      <c r="AF30" s="1"/>
    </row>
    <row r="31" spans="1:32" ht="11.25" customHeight="1">
      <c r="A31" s="219">
        <v>29</v>
      </c>
      <c r="B31" s="211">
        <v>-1.5019999742507935</v>
      </c>
      <c r="C31" s="211">
        <v>-1.628000020980835</v>
      </c>
      <c r="D31" s="211">
        <v>-1.805999994277954</v>
      </c>
      <c r="E31" s="211">
        <v>-0.8299999833106995</v>
      </c>
      <c r="F31" s="211">
        <v>-1.8170000314712524</v>
      </c>
      <c r="G31" s="211">
        <v>-1.9119999408721924</v>
      </c>
      <c r="H31" s="211">
        <v>-1.9329999685287476</v>
      </c>
      <c r="I31" s="211">
        <v>-0.03200000151991844</v>
      </c>
      <c r="J31" s="211">
        <v>3.8589999675750732</v>
      </c>
      <c r="K31" s="211">
        <v>4.73199987411499</v>
      </c>
      <c r="L31" s="211">
        <v>5.984000205993652</v>
      </c>
      <c r="M31" s="211">
        <v>6.455999851226807</v>
      </c>
      <c r="N31" s="211">
        <v>5.297999858856201</v>
      </c>
      <c r="O31" s="211">
        <v>3.36299991607666</v>
      </c>
      <c r="P31" s="211">
        <v>2.0380001068115234</v>
      </c>
      <c r="Q31" s="211">
        <v>1.2289999723434448</v>
      </c>
      <c r="R31" s="211">
        <v>-0.1469999998807907</v>
      </c>
      <c r="S31" s="211">
        <v>-0.020999999716877937</v>
      </c>
      <c r="T31" s="211">
        <v>-0.4620000123977661</v>
      </c>
      <c r="U31" s="211">
        <v>-0.7559999823570251</v>
      </c>
      <c r="V31" s="211">
        <v>-1.5019999742507935</v>
      </c>
      <c r="W31" s="211">
        <v>-1.659000039100647</v>
      </c>
      <c r="X31" s="211">
        <v>-1.0399999618530273</v>
      </c>
      <c r="Y31" s="211">
        <v>-0.3889999985694885</v>
      </c>
      <c r="Z31" s="218">
        <f t="shared" si="0"/>
        <v>0.6467916612358143</v>
      </c>
      <c r="AA31" s="151">
        <v>6.677999973297119</v>
      </c>
      <c r="AB31" s="152" t="s">
        <v>521</v>
      </c>
      <c r="AC31" s="2">
        <v>29</v>
      </c>
      <c r="AD31" s="151">
        <v>-2.1530001163482666</v>
      </c>
      <c r="AE31" s="257" t="s">
        <v>537</v>
      </c>
      <c r="AF31" s="1"/>
    </row>
    <row r="32" spans="1:32" ht="11.25" customHeight="1">
      <c r="A32" s="219">
        <v>30</v>
      </c>
      <c r="B32" s="211">
        <v>0.13699999451637268</v>
      </c>
      <c r="C32" s="211">
        <v>0.5360000133514404</v>
      </c>
      <c r="D32" s="211">
        <v>-0.902999997138977</v>
      </c>
      <c r="E32" s="211">
        <v>-1.0399999618530273</v>
      </c>
      <c r="F32" s="211">
        <v>-0.27300000190734863</v>
      </c>
      <c r="G32" s="211">
        <v>-0.3050000071525574</v>
      </c>
      <c r="H32" s="211">
        <v>0.5360000133514404</v>
      </c>
      <c r="I32" s="211">
        <v>2.1549999713897705</v>
      </c>
      <c r="J32" s="211">
        <v>6.123000144958496</v>
      </c>
      <c r="K32" s="211">
        <v>6.501999855041504</v>
      </c>
      <c r="L32" s="211">
        <v>6.848999977111816</v>
      </c>
      <c r="M32" s="211">
        <v>7.340000152587891</v>
      </c>
      <c r="N32" s="211">
        <v>7.380000114440918</v>
      </c>
      <c r="O32" s="211">
        <v>6.333000183105469</v>
      </c>
      <c r="P32" s="211">
        <v>5.827000141143799</v>
      </c>
      <c r="Q32" s="211">
        <v>5.942999839782715</v>
      </c>
      <c r="R32" s="211">
        <v>5.184999942779541</v>
      </c>
      <c r="S32" s="211">
        <v>3.5959999561309814</v>
      </c>
      <c r="T32" s="211">
        <v>5.047999858856201</v>
      </c>
      <c r="U32" s="211">
        <v>5.4070000648498535</v>
      </c>
      <c r="V32" s="211">
        <v>4.711999893188477</v>
      </c>
      <c r="W32" s="211">
        <v>3.7009999752044678</v>
      </c>
      <c r="X32" s="211">
        <v>2.796999931335449</v>
      </c>
      <c r="Y32" s="211">
        <v>3.4700000286102295</v>
      </c>
      <c r="Z32" s="218">
        <f t="shared" si="0"/>
        <v>3.627333336820205</v>
      </c>
      <c r="AA32" s="151">
        <v>7.739999771118164</v>
      </c>
      <c r="AB32" s="152" t="s">
        <v>520</v>
      </c>
      <c r="AC32" s="2">
        <v>30</v>
      </c>
      <c r="AD32" s="151">
        <v>-1.1759999990463257</v>
      </c>
      <c r="AE32" s="257" t="s">
        <v>538</v>
      </c>
      <c r="AF32" s="1"/>
    </row>
    <row r="33" spans="1:32" ht="11.25" customHeight="1">
      <c r="A33" s="219">
        <v>31</v>
      </c>
      <c r="B33" s="211">
        <v>3.0910000801086426</v>
      </c>
      <c r="C33" s="211">
        <v>2.2809998989105225</v>
      </c>
      <c r="D33" s="211">
        <v>1.902999997138977</v>
      </c>
      <c r="E33" s="211">
        <v>1.6820000410079956</v>
      </c>
      <c r="F33" s="211">
        <v>1.3980000019073486</v>
      </c>
      <c r="G33" s="211">
        <v>2.438999891281128</v>
      </c>
      <c r="H33" s="211">
        <v>1.965999960899353</v>
      </c>
      <c r="I33" s="211">
        <v>2.5439999103546143</v>
      </c>
      <c r="J33" s="211">
        <v>5.890999794006348</v>
      </c>
      <c r="K33" s="211">
        <v>6.416999816894531</v>
      </c>
      <c r="L33" s="211">
        <v>6.807000160217285</v>
      </c>
      <c r="M33" s="211">
        <v>4.310999870300293</v>
      </c>
      <c r="N33" s="211">
        <v>5.321000099182129</v>
      </c>
      <c r="O33" s="211">
        <v>1.3140000104904175</v>
      </c>
      <c r="P33" s="211">
        <v>2.1019999980926514</v>
      </c>
      <c r="Q33" s="211">
        <v>1.2300000190734863</v>
      </c>
      <c r="R33" s="211">
        <v>0.2630000114440918</v>
      </c>
      <c r="S33" s="211">
        <v>-0.335999995470047</v>
      </c>
      <c r="T33" s="211">
        <v>-0.9769999980926514</v>
      </c>
      <c r="U33" s="211">
        <v>-1.25</v>
      </c>
      <c r="V33" s="211">
        <v>-1.690999984741211</v>
      </c>
      <c r="W33" s="211">
        <v>-2.3420000076293945</v>
      </c>
      <c r="X33" s="211">
        <v>-3.203000068664551</v>
      </c>
      <c r="Y33" s="211">
        <v>-4.210999965667725</v>
      </c>
      <c r="Z33" s="218">
        <f t="shared" si="0"/>
        <v>1.5395833142101765</v>
      </c>
      <c r="AA33" s="151">
        <v>7.849999904632568</v>
      </c>
      <c r="AB33" s="152" t="s">
        <v>160</v>
      </c>
      <c r="AC33" s="2">
        <v>31</v>
      </c>
      <c r="AD33" s="151">
        <v>-4.230999946594238</v>
      </c>
      <c r="AE33" s="257" t="s">
        <v>100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2.718193570332181</v>
      </c>
      <c r="C34" s="221">
        <f t="shared" si="1"/>
        <v>2.6468709933180965</v>
      </c>
      <c r="D34" s="221">
        <f t="shared" si="1"/>
        <v>2.4477419516732617</v>
      </c>
      <c r="E34" s="221">
        <f t="shared" si="1"/>
        <v>2.4131290441559208</v>
      </c>
      <c r="F34" s="221">
        <f t="shared" si="1"/>
        <v>2.513806426717389</v>
      </c>
      <c r="G34" s="221">
        <f t="shared" si="1"/>
        <v>2.380612868935831</v>
      </c>
      <c r="H34" s="221">
        <f t="shared" si="1"/>
        <v>2.3342903418646705</v>
      </c>
      <c r="I34" s="221">
        <f t="shared" si="1"/>
        <v>4.08541934624795</v>
      </c>
      <c r="J34" s="221">
        <f t="shared" si="1"/>
        <v>6.095258084997054</v>
      </c>
      <c r="K34" s="221">
        <f t="shared" si="1"/>
        <v>7.15625802932247</v>
      </c>
      <c r="L34" s="221">
        <f t="shared" si="1"/>
        <v>7.978967705080586</v>
      </c>
      <c r="M34" s="221">
        <f t="shared" si="1"/>
        <v>7.98958057741965</v>
      </c>
      <c r="N34" s="221">
        <f t="shared" si="1"/>
        <v>7.670032239729358</v>
      </c>
      <c r="O34" s="221">
        <f t="shared" si="1"/>
        <v>6.916322558156906</v>
      </c>
      <c r="P34" s="221">
        <f t="shared" si="1"/>
        <v>6.147258091357447</v>
      </c>
      <c r="Q34" s="221">
        <f t="shared" si="1"/>
        <v>5.155483840454009</v>
      </c>
      <c r="R34" s="221">
        <f>AVERAGE(R3:R33)</f>
        <v>4.0040000258914885</v>
      </c>
      <c r="S34" s="221">
        <f aca="true" t="shared" si="2" ref="S34:Y34">AVERAGE(S3:S33)</f>
        <v>3.7022580715316917</v>
      </c>
      <c r="T34" s="221">
        <f t="shared" si="2"/>
        <v>3.6487419285601184</v>
      </c>
      <c r="U34" s="221">
        <f t="shared" si="2"/>
        <v>3.4052581145398078</v>
      </c>
      <c r="V34" s="221">
        <f t="shared" si="2"/>
        <v>3.1044838909179933</v>
      </c>
      <c r="W34" s="221">
        <f t="shared" si="2"/>
        <v>2.6689355021883405</v>
      </c>
      <c r="X34" s="221">
        <f t="shared" si="2"/>
        <v>2.6541612691456273</v>
      </c>
      <c r="Y34" s="221">
        <f t="shared" si="2"/>
        <v>2.5581290379406942</v>
      </c>
      <c r="Z34" s="221">
        <f>AVERAGE(B3:Y33)</f>
        <v>4.266466396269939</v>
      </c>
      <c r="AA34" s="222">
        <f>(AVERAGE(最高))</f>
        <v>8.837000039315992</v>
      </c>
      <c r="AB34" s="223"/>
      <c r="AC34" s="224"/>
      <c r="AD34" s="222">
        <f>(AVERAGE(最低))</f>
        <v>0.41735486013274037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2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17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14.170000076293945</v>
      </c>
      <c r="C46" s="3">
        <v>6</v>
      </c>
      <c r="D46" s="159" t="s">
        <v>512</v>
      </c>
      <c r="E46" s="201"/>
      <c r="F46" s="156"/>
      <c r="G46" s="157">
        <f>MIN(最低)</f>
        <v>-4.388999938964844</v>
      </c>
      <c r="H46" s="3">
        <v>22</v>
      </c>
      <c r="I46" s="259" t="s">
        <v>409</v>
      </c>
    </row>
    <row r="47" spans="1:9" ht="11.25" customHeight="1">
      <c r="A47" s="160"/>
      <c r="B47" s="161"/>
      <c r="C47" s="3"/>
      <c r="D47" s="159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22</v>
      </c>
      <c r="B1" s="5"/>
      <c r="C1" s="6"/>
      <c r="D1" s="6"/>
      <c r="E1" s="6"/>
      <c r="F1" s="6"/>
      <c r="G1" s="6"/>
      <c r="H1" s="5"/>
      <c r="I1" s="177">
        <f>'1月'!Z1</f>
        <v>2009</v>
      </c>
      <c r="J1" s="176" t="s">
        <v>2</v>
      </c>
      <c r="K1" s="175" t="str">
        <f>("（平成"&amp;TEXT((I1-1988),"0")&amp;"年）")</f>
        <v>（平成21年）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7"/>
    </row>
    <row r="4" spans="1:14" ht="18" customHeight="1">
      <c r="A4" s="17" t="s">
        <v>35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0.9513333134818822</v>
      </c>
      <c r="C5" s="23">
        <f>'2月'!Z3</f>
        <v>2.633708323041598</v>
      </c>
      <c r="D5" s="23">
        <f>'3月'!Z3</f>
        <v>3.2904166827599206</v>
      </c>
      <c r="E5" s="23">
        <f>'4月'!Z3</f>
        <v>5.479249984025955</v>
      </c>
      <c r="F5" s="23">
        <f>'5月'!Z3</f>
        <v>15.442916631698608</v>
      </c>
      <c r="G5" s="23">
        <f>'6月'!Z3</f>
        <v>13.380833347638449</v>
      </c>
      <c r="H5" s="23">
        <f>'7月'!Z3</f>
        <v>19.889166593551636</v>
      </c>
      <c r="I5" s="23">
        <f>'8月'!Z3</f>
        <v>20.262083292007446</v>
      </c>
      <c r="J5" s="23">
        <f>'9月'!Z3</f>
        <v>20.59208329518636</v>
      </c>
      <c r="K5" s="23">
        <f>'10月'!Z3</f>
        <v>16.12624986966451</v>
      </c>
      <c r="L5" s="23">
        <f>'11月'!Z3</f>
        <v>14.988749980926514</v>
      </c>
      <c r="M5" s="24">
        <f>'12月'!Z3</f>
        <v>5.843916604916255</v>
      </c>
      <c r="N5" s="7"/>
    </row>
    <row r="6" spans="1:14" ht="18" customHeight="1">
      <c r="A6" s="25">
        <v>2</v>
      </c>
      <c r="B6" s="26">
        <f>'1月'!Z4</f>
        <v>1.3391250111162663</v>
      </c>
      <c r="C6" s="27">
        <f>'2月'!Z4</f>
        <v>0.5361249931156635</v>
      </c>
      <c r="D6" s="27">
        <f>'3月'!Z4</f>
        <v>1.7995833239207666</v>
      </c>
      <c r="E6" s="27">
        <f>'4月'!Z4</f>
        <v>4.429875063399474</v>
      </c>
      <c r="F6" s="27">
        <f>'5月'!Z4</f>
        <v>16.288750131924946</v>
      </c>
      <c r="G6" s="27">
        <f>'6月'!Z4</f>
        <v>17.609583377838135</v>
      </c>
      <c r="H6" s="27">
        <f>'7月'!Z4</f>
        <v>18.038749933242798</v>
      </c>
      <c r="I6" s="27">
        <f>'8月'!Z4</f>
        <v>20.81583348910014</v>
      </c>
      <c r="J6" s="27">
        <f>'9月'!Z4</f>
        <v>18.268333196640015</v>
      </c>
      <c r="K6" s="27">
        <f>'10月'!Z4</f>
        <v>18.733750065167744</v>
      </c>
      <c r="L6" s="27">
        <f>'11月'!Z4</f>
        <v>7.863041669130325</v>
      </c>
      <c r="M6" s="28">
        <f>'12月'!Z4</f>
        <v>7.20937501390775</v>
      </c>
      <c r="N6" s="7"/>
    </row>
    <row r="7" spans="1:14" ht="18" customHeight="1">
      <c r="A7" s="25">
        <v>3</v>
      </c>
      <c r="B7" s="26">
        <f>'1月'!Z5</f>
        <v>1.9714583394428093</v>
      </c>
      <c r="C7" s="27">
        <f>'2月'!Z5</f>
        <v>4.513916679968436</v>
      </c>
      <c r="D7" s="27">
        <f>'3月'!Z5</f>
        <v>-0.6358333346433938</v>
      </c>
      <c r="E7" s="27">
        <f>'4月'!Z5</f>
        <v>6.190499976277351</v>
      </c>
      <c r="F7" s="27">
        <f>'5月'!Z5</f>
        <v>16.24291678269704</v>
      </c>
      <c r="G7" s="27">
        <f>'6月'!Z5</f>
        <v>18.207916498184204</v>
      </c>
      <c r="H7" s="27">
        <f>'7月'!Z5</f>
        <v>19.294583241144817</v>
      </c>
      <c r="I7" s="27">
        <f>'8月'!Z5</f>
        <v>21.84791652361552</v>
      </c>
      <c r="J7" s="27">
        <f>'9月'!Z5</f>
        <v>17.69083309173584</v>
      </c>
      <c r="K7" s="27">
        <f>'10月'!Z5</f>
        <v>18.822083433469135</v>
      </c>
      <c r="L7" s="27">
        <f>'11月'!Z5</f>
        <v>4.238208329925935</v>
      </c>
      <c r="M7" s="28">
        <f>'12月'!Z5</f>
        <v>9.133333404858908</v>
      </c>
      <c r="N7" s="7"/>
    </row>
    <row r="8" spans="1:14" ht="18" customHeight="1">
      <c r="A8" s="25">
        <v>4</v>
      </c>
      <c r="B8" s="26">
        <f>'1月'!Z6</f>
        <v>1.0467083314433694</v>
      </c>
      <c r="C8" s="27">
        <f>'2月'!Z6</f>
        <v>0.7008750022699436</v>
      </c>
      <c r="D8" s="27">
        <f>'3月'!Z6</f>
        <v>3.128250037630399</v>
      </c>
      <c r="E8" s="27">
        <f>'4月'!Z6</f>
        <v>8.803208281596502</v>
      </c>
      <c r="F8" s="27">
        <f>'5月'!Z6</f>
        <v>16.216249982515972</v>
      </c>
      <c r="G8" s="27">
        <f>'6月'!Z6</f>
        <v>16.927499969800312</v>
      </c>
      <c r="H8" s="27">
        <f>'7月'!Z6</f>
        <v>19.611250162124634</v>
      </c>
      <c r="I8" s="27">
        <f>'8月'!Z6</f>
        <v>22.268333196640015</v>
      </c>
      <c r="J8" s="27">
        <f>'9月'!Z6</f>
        <v>18.71458339691162</v>
      </c>
      <c r="K8" s="27">
        <f>'10月'!Z6</f>
        <v>15.956250111262003</v>
      </c>
      <c r="L8" s="27">
        <f>'11月'!Z6</f>
        <v>7.606458380818367</v>
      </c>
      <c r="M8" s="28">
        <f>'12月'!Z6</f>
        <v>6.329374969005585</v>
      </c>
      <c r="N8" s="7"/>
    </row>
    <row r="9" spans="1:14" ht="18" customHeight="1">
      <c r="A9" s="25">
        <v>5</v>
      </c>
      <c r="B9" s="26">
        <f>'1月'!Z7</f>
        <v>1.433291643857956</v>
      </c>
      <c r="C9" s="27">
        <f>'2月'!Z7</f>
        <v>1.988666670396924</v>
      </c>
      <c r="D9" s="27">
        <f>'3月'!Z7</f>
        <v>2.141541635928055</v>
      </c>
      <c r="E9" s="27">
        <f>'4月'!Z7</f>
        <v>8.770999948183695</v>
      </c>
      <c r="F9" s="27">
        <f>'5月'!Z7</f>
        <v>14.71791652838389</v>
      </c>
      <c r="G9" s="27">
        <f>'6月'!Z7</f>
        <v>16.52166672547658</v>
      </c>
      <c r="H9" s="27">
        <f>'7月'!Z7</f>
        <v>19.39708336194356</v>
      </c>
      <c r="I9" s="27">
        <f>'8月'!Z7</f>
        <v>22.706666628519695</v>
      </c>
      <c r="J9" s="27">
        <f>'9月'!Z7</f>
        <v>19.96166666348775</v>
      </c>
      <c r="K9" s="27">
        <f>'10月'!Z7</f>
        <v>15.368333339691162</v>
      </c>
      <c r="L9" s="27">
        <f>'11月'!Z7</f>
        <v>10.79291663567225</v>
      </c>
      <c r="M9" s="28">
        <f>'12月'!Z7</f>
        <v>8.19016675154368</v>
      </c>
      <c r="N9" s="7"/>
    </row>
    <row r="10" spans="1:14" ht="18" customHeight="1">
      <c r="A10" s="25">
        <v>6</v>
      </c>
      <c r="B10" s="26">
        <f>'1月'!Z8</f>
        <v>2.1200000097354255</v>
      </c>
      <c r="C10" s="27">
        <f>'2月'!Z8</f>
        <v>2.3652916719826558</v>
      </c>
      <c r="D10" s="27">
        <f>'3月'!Z8</f>
        <v>7.136875023444493</v>
      </c>
      <c r="E10" s="27">
        <f>'4月'!Z8</f>
        <v>9.266541729370752</v>
      </c>
      <c r="F10" s="27">
        <f>'5月'!Z8</f>
        <v>13.667083342870077</v>
      </c>
      <c r="G10" s="27">
        <f>'6月'!Z8</f>
        <v>17.757916529973347</v>
      </c>
      <c r="H10" s="27">
        <f>'7月'!Z8</f>
        <v>21.856666803359985</v>
      </c>
      <c r="I10" s="27">
        <f>'8月'!Z8</f>
        <v>23.170416514078777</v>
      </c>
      <c r="J10" s="27">
        <f>'9月'!Z8</f>
        <v>20.4087499777476</v>
      </c>
      <c r="K10" s="27">
        <f>'10月'!Z8</f>
        <v>14.833333333333334</v>
      </c>
      <c r="L10" s="27">
        <f>'11月'!Z8</f>
        <v>10.51458332935969</v>
      </c>
      <c r="M10" s="28">
        <f>'12月'!Z8</f>
        <v>8.2093332807223</v>
      </c>
      <c r="N10" s="7"/>
    </row>
    <row r="11" spans="1:14" ht="18" customHeight="1">
      <c r="A11" s="25">
        <v>7</v>
      </c>
      <c r="B11" s="26">
        <f>'1月'!Z9</f>
        <v>1.2945833262056112</v>
      </c>
      <c r="C11" s="27">
        <f>'2月'!Z9</f>
        <v>1.3916250209634502</v>
      </c>
      <c r="D11" s="27">
        <f>'3月'!Z9</f>
        <v>5.918958296378453</v>
      </c>
      <c r="E11" s="27">
        <f>'4月'!Z9</f>
        <v>10.003958264986673</v>
      </c>
      <c r="F11" s="27">
        <f>'5月'!Z9</f>
        <v>13.921666622161865</v>
      </c>
      <c r="G11" s="27">
        <f>'6月'!Z9</f>
        <v>17.47249980767568</v>
      </c>
      <c r="H11" s="27">
        <f>'7月'!Z9</f>
        <v>24.452500025431316</v>
      </c>
      <c r="I11" s="27">
        <f>'8月'!Z9</f>
        <v>23.78166667620341</v>
      </c>
      <c r="J11" s="27">
        <f>'9月'!Z9</f>
        <v>19.893750270207722</v>
      </c>
      <c r="K11" s="27">
        <f>'10月'!Z9</f>
        <v>15.193749984105429</v>
      </c>
      <c r="L11" s="27">
        <f>'11月'!Z9</f>
        <v>12.022500038146973</v>
      </c>
      <c r="M11" s="28">
        <f>'12月'!Z9</f>
        <v>5.190833359801521</v>
      </c>
      <c r="N11" s="7"/>
    </row>
    <row r="12" spans="1:14" ht="18" customHeight="1">
      <c r="A12" s="25">
        <v>8</v>
      </c>
      <c r="B12" s="26">
        <f>'1月'!Z10</f>
        <v>0.6178750133452316</v>
      </c>
      <c r="C12" s="27">
        <f>'2月'!Z10</f>
        <v>2.634583349339664</v>
      </c>
      <c r="D12" s="27">
        <f>'3月'!Z10</f>
        <v>4.579083323478699</v>
      </c>
      <c r="E12" s="27">
        <f>'4月'!Z10</f>
        <v>10.191499928633371</v>
      </c>
      <c r="F12" s="27">
        <f>'5月'!Z10</f>
        <v>14.450833400090536</v>
      </c>
      <c r="G12" s="27">
        <f>'6月'!Z10</f>
        <v>14.65541664759318</v>
      </c>
      <c r="H12" s="27">
        <f>'7月'!Z10</f>
        <v>23.543749968210857</v>
      </c>
      <c r="I12" s="27">
        <f>'8月'!Z10</f>
        <v>22.201249996821087</v>
      </c>
      <c r="J12" s="27">
        <f>'9月'!Z10</f>
        <v>21.076666752497356</v>
      </c>
      <c r="K12" s="27">
        <f>'10月'!Z10</f>
        <v>16.72208336989085</v>
      </c>
      <c r="L12" s="27">
        <f>'11月'!Z10</f>
        <v>12.411666750907898</v>
      </c>
      <c r="M12" s="28">
        <f>'12月'!Z10</f>
        <v>3.7237082899858556</v>
      </c>
      <c r="N12" s="7"/>
    </row>
    <row r="13" spans="1:14" ht="18" customHeight="1">
      <c r="A13" s="25">
        <v>9</v>
      </c>
      <c r="B13" s="26">
        <f>'1月'!Z11</f>
        <v>2.544374994623164</v>
      </c>
      <c r="C13" s="27">
        <f>'2月'!Z11</f>
        <v>2.1210833191871643</v>
      </c>
      <c r="D13" s="27">
        <f>'3月'!Z11</f>
        <v>6.366583287715912</v>
      </c>
      <c r="E13" s="27">
        <f>'4月'!Z11</f>
        <v>12.62191661198934</v>
      </c>
      <c r="F13" s="27">
        <f>'5月'!Z11</f>
        <v>14.549999992052713</v>
      </c>
      <c r="G13" s="27">
        <f>'6月'!Z11</f>
        <v>17.11583360036214</v>
      </c>
      <c r="H13" s="27">
        <f>'7月'!Z11</f>
        <v>23.15583324432373</v>
      </c>
      <c r="I13" s="27">
        <f>'8月'!Z11</f>
        <v>22.993333260218304</v>
      </c>
      <c r="J13" s="27">
        <f>'9月'!Z11</f>
        <v>18.297916690508526</v>
      </c>
      <c r="K13" s="27">
        <f>'10月'!Z11</f>
        <v>14.52749995390574</v>
      </c>
      <c r="L13" s="27">
        <f>'11月'!Z11</f>
        <v>13.675833384195963</v>
      </c>
      <c r="M13" s="28">
        <f>'12月'!Z11</f>
        <v>7.842458347479503</v>
      </c>
      <c r="N13" s="7"/>
    </row>
    <row r="14" spans="1:14" ht="18" customHeight="1">
      <c r="A14" s="29">
        <v>10</v>
      </c>
      <c r="B14" s="30">
        <f>'1月'!Z12</f>
        <v>2.0518333540142826</v>
      </c>
      <c r="C14" s="31">
        <f>'2月'!Z12</f>
        <v>3.958958340032647</v>
      </c>
      <c r="D14" s="31">
        <f>'3月'!Z12</f>
        <v>7.215708350141843</v>
      </c>
      <c r="E14" s="31">
        <f>'4月'!Z12</f>
        <v>16.18500010172526</v>
      </c>
      <c r="F14" s="31">
        <f>'5月'!Z12</f>
        <v>20.075416684150696</v>
      </c>
      <c r="G14" s="31">
        <f>'6月'!Z12</f>
        <v>18.512083450953167</v>
      </c>
      <c r="H14" s="31">
        <f>'7月'!Z12</f>
        <v>23.547500054041546</v>
      </c>
      <c r="I14" s="31">
        <f>'8月'!Z12</f>
        <v>22.460833311080933</v>
      </c>
      <c r="J14" s="31">
        <f>'9月'!Z12</f>
        <v>17.508750120798748</v>
      </c>
      <c r="K14" s="31">
        <f>'10月'!Z12</f>
        <v>12.05958334604899</v>
      </c>
      <c r="L14" s="31">
        <f>'11月'!Z12</f>
        <v>14.37833340962728</v>
      </c>
      <c r="M14" s="32">
        <f>'12月'!Z12</f>
        <v>6.030416647593181</v>
      </c>
      <c r="N14" s="7"/>
    </row>
    <row r="15" spans="1:14" ht="18" customHeight="1">
      <c r="A15" s="21">
        <v>11</v>
      </c>
      <c r="B15" s="22">
        <f>'1月'!Z13</f>
        <v>-1.108541672428449</v>
      </c>
      <c r="C15" s="23">
        <f>'2月'!Z13</f>
        <v>1.1171249865243833</v>
      </c>
      <c r="D15" s="23">
        <f>'3月'!Z13</f>
        <v>2.5281666374454894</v>
      </c>
      <c r="E15" s="23">
        <f>'4月'!Z13</f>
        <v>12.080000003178915</v>
      </c>
      <c r="F15" s="23">
        <f>'5月'!Z13</f>
        <v>17.21833332379659</v>
      </c>
      <c r="G15" s="23">
        <f>'6月'!Z13</f>
        <v>16.82125000158946</v>
      </c>
      <c r="H15" s="23">
        <f>'7月'!Z13</f>
        <v>20.044999996821087</v>
      </c>
      <c r="I15" s="23">
        <f>'8月'!Z13</f>
        <v>22.61958344777425</v>
      </c>
      <c r="J15" s="23">
        <f>'9月'!Z13</f>
        <v>17.43666672706604</v>
      </c>
      <c r="K15" s="23">
        <f>'10月'!Z13</f>
        <v>11.72208340962728</v>
      </c>
      <c r="L15" s="23">
        <f>'11月'!Z13</f>
        <v>14.144166668256124</v>
      </c>
      <c r="M15" s="24">
        <f>'12月'!Z13</f>
        <v>7.000166604916255</v>
      </c>
      <c r="N15" s="7"/>
    </row>
    <row r="16" spans="1:14" ht="18" customHeight="1">
      <c r="A16" s="25">
        <v>12</v>
      </c>
      <c r="B16" s="26">
        <f>'1月'!Z14</f>
        <v>0.3584166541695595</v>
      </c>
      <c r="C16" s="27">
        <f>'2月'!Z14</f>
        <v>3.244791656732559</v>
      </c>
      <c r="D16" s="27">
        <f>'3月'!Z14</f>
        <v>2.1015416278969496</v>
      </c>
      <c r="E16" s="27">
        <f>'4月'!Z14</f>
        <v>11.824000060558319</v>
      </c>
      <c r="F16" s="27">
        <f>'5月'!Z14</f>
        <v>17.825416723887127</v>
      </c>
      <c r="G16" s="27">
        <f>'6月'!Z14</f>
        <v>17.099583387374878</v>
      </c>
      <c r="H16" s="27">
        <f>'7月'!Z14</f>
        <v>20.579583485921223</v>
      </c>
      <c r="I16" s="27">
        <f>'8月'!Z14</f>
        <v>20.35124985376994</v>
      </c>
      <c r="J16" s="27">
        <f>'9月'!Z14</f>
        <v>17.047083377838135</v>
      </c>
      <c r="K16" s="27">
        <f>'10月'!Z14</f>
        <v>11.664166708787283</v>
      </c>
      <c r="L16" s="27">
        <f>'11月'!Z14</f>
        <v>8.87500003973643</v>
      </c>
      <c r="M16" s="28">
        <f>'12月'!Z14</f>
        <v>10.272333403428396</v>
      </c>
      <c r="N16" s="7"/>
    </row>
    <row r="17" spans="1:14" ht="18" customHeight="1">
      <c r="A17" s="25">
        <v>13</v>
      </c>
      <c r="B17" s="26">
        <f>'1月'!Z15</f>
        <v>0.44150000376005966</v>
      </c>
      <c r="C17" s="27">
        <f>'2月'!Z15</f>
        <v>7.377291680158426</v>
      </c>
      <c r="D17" s="27">
        <f>'3月'!Z15</f>
        <v>5.868666674320896</v>
      </c>
      <c r="E17" s="27">
        <f>'4月'!Z15</f>
        <v>15.448750058809916</v>
      </c>
      <c r="F17" s="27">
        <f>'5月'!Z15</f>
        <v>15.932083328564962</v>
      </c>
      <c r="G17" s="27">
        <f>'6月'!Z15</f>
        <v>18.113750020662945</v>
      </c>
      <c r="H17" s="27">
        <f>'7月'!Z15</f>
        <v>23.639166752497356</v>
      </c>
      <c r="I17" s="27">
        <f>'8月'!Z15</f>
        <v>22.933750073115032</v>
      </c>
      <c r="J17" s="27">
        <f>'9月'!Z15</f>
        <v>18.443750023841858</v>
      </c>
      <c r="K17" s="27">
        <f>'10月'!Z15</f>
        <v>14.179583350817362</v>
      </c>
      <c r="L17" s="27">
        <f>'11月'!Z15</f>
        <v>9.869166672229767</v>
      </c>
      <c r="M17" s="28">
        <f>'12月'!Z15</f>
        <v>5.516208320856094</v>
      </c>
      <c r="N17" s="7"/>
    </row>
    <row r="18" spans="1:14" ht="18" customHeight="1">
      <c r="A18" s="25">
        <v>14</v>
      </c>
      <c r="B18" s="26">
        <f>'1月'!Z16</f>
        <v>1.1036249765505393</v>
      </c>
      <c r="C18" s="27">
        <f>'2月'!Z16</f>
        <v>12.958666642506918</v>
      </c>
      <c r="D18" s="27">
        <f>'3月'!Z16</f>
        <v>6.873874967684969</v>
      </c>
      <c r="E18" s="27">
        <f>'4月'!Z16</f>
        <v>14.057916601498922</v>
      </c>
      <c r="F18" s="27">
        <f>'5月'!Z16</f>
        <v>12.183041671911875</v>
      </c>
      <c r="G18" s="27">
        <f>'6月'!Z16</f>
        <v>16.730833212534588</v>
      </c>
      <c r="H18" s="27">
        <f>'7月'!Z16</f>
        <v>22.4120831489563</v>
      </c>
      <c r="I18" s="27">
        <f>'8月'!Z16</f>
        <v>23.236249764760334</v>
      </c>
      <c r="J18" s="27">
        <f>'9月'!Z16</f>
        <v>17.193333387374878</v>
      </c>
      <c r="K18" s="27">
        <f>'10月'!Z16</f>
        <v>12.964166839917501</v>
      </c>
      <c r="L18" s="27">
        <f>'11月'!Z16</f>
        <v>14.337499976158142</v>
      </c>
      <c r="M18" s="28">
        <f>'12月'!Z16</f>
        <v>4.994166682163875</v>
      </c>
      <c r="N18" s="7"/>
    </row>
    <row r="19" spans="1:14" ht="18" customHeight="1">
      <c r="A19" s="25">
        <v>15</v>
      </c>
      <c r="B19" s="26">
        <f>'1月'!Z17</f>
        <v>-0.3147500009896855</v>
      </c>
      <c r="C19" s="27">
        <f>'2月'!Z17</f>
        <v>7.336625034610431</v>
      </c>
      <c r="D19" s="27">
        <f>'3月'!Z17</f>
        <v>3.4331666690607867</v>
      </c>
      <c r="E19" s="27">
        <f>'4月'!Z17</f>
        <v>14.53125007947286</v>
      </c>
      <c r="F19" s="27">
        <f>'5月'!Z17</f>
        <v>10.068749964237213</v>
      </c>
      <c r="G19" s="27">
        <f>'6月'!Z17</f>
        <v>15.787916580835978</v>
      </c>
      <c r="H19" s="27">
        <f>'7月'!Z17</f>
        <v>25.462500015894573</v>
      </c>
      <c r="I19" s="27">
        <f>'8月'!Z17</f>
        <v>21.31874982515971</v>
      </c>
      <c r="J19" s="27">
        <f>'9月'!Z17</f>
        <v>17.673750201861065</v>
      </c>
      <c r="K19" s="27">
        <f>'10月'!Z17</f>
        <v>11.197500030199686</v>
      </c>
      <c r="L19" s="27">
        <f>'11月'!Z17</f>
        <v>10.493041714032492</v>
      </c>
      <c r="M19" s="28">
        <f>'12月'!Z17</f>
        <v>2.8653750165055194</v>
      </c>
      <c r="N19" s="7"/>
    </row>
    <row r="20" spans="1:14" ht="18" customHeight="1">
      <c r="A20" s="25">
        <v>16</v>
      </c>
      <c r="B20" s="26">
        <f>'1月'!Z18</f>
        <v>-0.07016667257994413</v>
      </c>
      <c r="C20" s="27">
        <f>'2月'!Z18</f>
        <v>3.1753750232358775</v>
      </c>
      <c r="D20" s="27">
        <f>'3月'!Z18</f>
        <v>5.81695840259393</v>
      </c>
      <c r="E20" s="27">
        <f>'4月'!Z18</f>
        <v>11.462500015894571</v>
      </c>
      <c r="F20" s="27">
        <f>'5月'!Z18</f>
        <v>12.958750069141388</v>
      </c>
      <c r="G20" s="27">
        <f>'6月'!Z18</f>
        <v>15.549166639645895</v>
      </c>
      <c r="H20" s="27">
        <f>'7月'!Z18</f>
        <v>23.82124988238017</v>
      </c>
      <c r="I20" s="27">
        <f>'8月'!Z18</f>
        <v>21.455416679382324</v>
      </c>
      <c r="J20" s="27">
        <f>'9月'!Z18</f>
        <v>18.27291675408681</v>
      </c>
      <c r="K20" s="27">
        <f>'10月'!Z18</f>
        <v>11.758750021457672</v>
      </c>
      <c r="L20" s="27">
        <f>'11月'!Z18</f>
        <v>8.581791698932648</v>
      </c>
      <c r="M20" s="28">
        <f>'12月'!Z18</f>
        <v>2.2974583258231482</v>
      </c>
      <c r="N20" s="7"/>
    </row>
    <row r="21" spans="1:14" ht="18" customHeight="1">
      <c r="A21" s="25">
        <v>17</v>
      </c>
      <c r="B21" s="26">
        <f>'1月'!Z19</f>
        <v>1.1014583551635344</v>
      </c>
      <c r="C21" s="27">
        <f>'2月'!Z19</f>
        <v>-0.23945835139602423</v>
      </c>
      <c r="D21" s="27">
        <f>'3月'!Z19</f>
        <v>7.397833287715912</v>
      </c>
      <c r="E21" s="27">
        <f>'4月'!Z19</f>
        <v>8.614166716734568</v>
      </c>
      <c r="F21" s="27">
        <f>'5月'!Z19</f>
        <v>15.399166782697042</v>
      </c>
      <c r="G21" s="27">
        <f>'6月'!Z19</f>
        <v>15.285833239555359</v>
      </c>
      <c r="H21" s="27">
        <f>'7月'!Z19</f>
        <v>22.411249955495197</v>
      </c>
      <c r="I21" s="27">
        <f>'8月'!Z19</f>
        <v>21.325416644414265</v>
      </c>
      <c r="J21" s="27">
        <f>'9月'!Z19</f>
        <v>15.876666824022928</v>
      </c>
      <c r="K21" s="27">
        <f>'10月'!Z19</f>
        <v>14.016666769981384</v>
      </c>
      <c r="L21" s="27">
        <f>'11月'!Z19</f>
        <v>7.8377082745234175</v>
      </c>
      <c r="M21" s="28">
        <f>'12月'!Z19</f>
        <v>1.3407916803844273</v>
      </c>
      <c r="N21" s="7"/>
    </row>
    <row r="22" spans="1:14" ht="18" customHeight="1">
      <c r="A22" s="25">
        <v>18</v>
      </c>
      <c r="B22" s="26">
        <f>'1月'!Z20</f>
        <v>2.7418749914504588</v>
      </c>
      <c r="C22" s="27">
        <f>'2月'!Z20</f>
        <v>-0.30662499244014424</v>
      </c>
      <c r="D22" s="27">
        <f>'3月'!Z20</f>
        <v>10.051416675249735</v>
      </c>
      <c r="E22" s="27">
        <f>'4月'!Z20</f>
        <v>11.083666622638702</v>
      </c>
      <c r="F22" s="27">
        <f>'5月'!Z20</f>
        <v>18.61541672547658</v>
      </c>
      <c r="G22" s="27">
        <f>'6月'!Z20</f>
        <v>16.070833484331768</v>
      </c>
      <c r="H22" s="27">
        <f>'7月'!Z20</f>
        <v>23.57041660944621</v>
      </c>
      <c r="I22" s="27">
        <f>'8月'!Z20</f>
        <v>20.849166711171467</v>
      </c>
      <c r="J22" s="27">
        <f>'9月'!Z20</f>
        <v>16.573749899864197</v>
      </c>
      <c r="K22" s="27">
        <f>'10月'!Z20</f>
        <v>15.657916704813639</v>
      </c>
      <c r="L22" s="27">
        <f>'11月'!Z20</f>
        <v>5.715000011026859</v>
      </c>
      <c r="M22" s="28">
        <f>'12月'!Z20</f>
        <v>0.8752083517611027</v>
      </c>
      <c r="N22" s="7"/>
    </row>
    <row r="23" spans="1:14" ht="18" customHeight="1">
      <c r="A23" s="25">
        <v>19</v>
      </c>
      <c r="B23" s="26">
        <f>'1月'!Z21</f>
        <v>5.712791703641415</v>
      </c>
      <c r="C23" s="27">
        <f>'2月'!Z21</f>
        <v>0.16025001866122088</v>
      </c>
      <c r="D23" s="27">
        <f>'3月'!Z21</f>
        <v>13.108833332856497</v>
      </c>
      <c r="E23" s="27">
        <f>'4月'!Z21</f>
        <v>11.647499918937683</v>
      </c>
      <c r="F23" s="27">
        <f>'5月'!Z21</f>
        <v>18.264999866485596</v>
      </c>
      <c r="G23" s="27">
        <f>'6月'!Z21</f>
        <v>15.197916626930237</v>
      </c>
      <c r="H23" s="27">
        <f>'7月'!Z21</f>
        <v>25.28291662534078</v>
      </c>
      <c r="I23" s="27">
        <f>'8月'!Z21</f>
        <v>21.430000066757202</v>
      </c>
      <c r="J23" s="27">
        <f>'9月'!Z21</f>
        <v>17.83499999841054</v>
      </c>
      <c r="K23" s="27">
        <f>'10月'!Z21</f>
        <v>14.307499925295511</v>
      </c>
      <c r="L23" s="27">
        <f>'11月'!Z21</f>
        <v>4.415291666984558</v>
      </c>
      <c r="M23" s="28">
        <f>'12月'!Z21</f>
        <v>-0.8982916679233313</v>
      </c>
      <c r="N23" s="7"/>
    </row>
    <row r="24" spans="1:14" ht="18" customHeight="1">
      <c r="A24" s="29">
        <v>20</v>
      </c>
      <c r="B24" s="30">
        <f>'1月'!Z22</f>
        <v>1.6576666682958603</v>
      </c>
      <c r="C24" s="31">
        <f>'2月'!Z22</f>
        <v>4.454541678229968</v>
      </c>
      <c r="D24" s="31">
        <f>'3月'!Z22</f>
        <v>9.408916652202606</v>
      </c>
      <c r="E24" s="31">
        <f>'4月'!Z22</f>
        <v>10.636624952157339</v>
      </c>
      <c r="F24" s="31">
        <f>'5月'!Z22</f>
        <v>16.59375</v>
      </c>
      <c r="G24" s="31">
        <f>'6月'!Z22</f>
        <v>17.71999986966451</v>
      </c>
      <c r="H24" s="31">
        <f>'7月'!Z22</f>
        <v>21.285833438237507</v>
      </c>
      <c r="I24" s="31">
        <f>'8月'!Z22</f>
        <v>23.004166682561237</v>
      </c>
      <c r="J24" s="31">
        <f>'9月'!Z22</f>
        <v>17.141666650772095</v>
      </c>
      <c r="K24" s="31">
        <f>'10月'!Z22</f>
        <v>14.819583376248678</v>
      </c>
      <c r="L24" s="31">
        <f>'11月'!Z22</f>
        <v>5.978291700283687</v>
      </c>
      <c r="M24" s="32">
        <f>'12月'!Z22</f>
        <v>0.8337083089475831</v>
      </c>
      <c r="N24" s="7"/>
    </row>
    <row r="25" spans="1:14" ht="18" customHeight="1">
      <c r="A25" s="21">
        <v>21</v>
      </c>
      <c r="B25" s="22">
        <f>'1月'!Z23</f>
        <v>3.027541656047106</v>
      </c>
      <c r="C25" s="23">
        <f>'2月'!Z23</f>
        <v>0.5521666587640842</v>
      </c>
      <c r="D25" s="23">
        <f>'3月'!Z23</f>
        <v>4.741916708648205</v>
      </c>
      <c r="E25" s="23">
        <f>'4月'!Z23</f>
        <v>14.03250002861023</v>
      </c>
      <c r="F25" s="23">
        <f>'5月'!Z23</f>
        <v>21.480833331743877</v>
      </c>
      <c r="G25" s="23">
        <f>'6月'!Z23</f>
        <v>19.768750190734863</v>
      </c>
      <c r="H25" s="23">
        <f>'7月'!Z23</f>
        <v>19.395833492279053</v>
      </c>
      <c r="I25" s="23">
        <f>'8月'!Z23</f>
        <v>23.758333206176758</v>
      </c>
      <c r="J25" s="23">
        <f>'9月'!Z23</f>
        <v>15.365833361943563</v>
      </c>
      <c r="K25" s="23">
        <f>'10月'!Z23</f>
        <v>13.589583357175192</v>
      </c>
      <c r="L25" s="23">
        <f>'11月'!Z23</f>
        <v>6.9907500222325325</v>
      </c>
      <c r="M25" s="24">
        <f>'12月'!Z23</f>
        <v>-0.1380416750907898</v>
      </c>
      <c r="N25" s="7"/>
    </row>
    <row r="26" spans="1:14" ht="18" customHeight="1">
      <c r="A26" s="25">
        <v>22</v>
      </c>
      <c r="B26" s="26">
        <f>'1月'!Z24</f>
        <v>4.691500077644984</v>
      </c>
      <c r="C26" s="27">
        <f>'2月'!Z24</f>
        <v>3.559750030438105</v>
      </c>
      <c r="D26" s="27">
        <f>'3月'!Z24</f>
        <v>11.276083290576935</v>
      </c>
      <c r="E26" s="27">
        <f>'4月'!Z24</f>
        <v>15.362499833106995</v>
      </c>
      <c r="F26" s="27">
        <f>'5月'!Z24</f>
        <v>19.00750009218852</v>
      </c>
      <c r="G26" s="27">
        <f>'6月'!Z24</f>
        <v>19.987083196640015</v>
      </c>
      <c r="H26" s="27">
        <f>'7月'!Z24</f>
        <v>20.118333498636883</v>
      </c>
      <c r="I26" s="27">
        <f>'8月'!Z24</f>
        <v>23.100416660308838</v>
      </c>
      <c r="J26" s="27">
        <f>'9月'!Z24</f>
        <v>17.522916674613953</v>
      </c>
      <c r="K26" s="27">
        <f>'10月'!Z24</f>
        <v>12.880416631698608</v>
      </c>
      <c r="L26" s="27">
        <f>'11月'!Z24</f>
        <v>3.9691666600604854</v>
      </c>
      <c r="M26" s="28">
        <f>'12月'!Z24</f>
        <v>0.30587496259249747</v>
      </c>
      <c r="N26" s="7"/>
    </row>
    <row r="27" spans="1:14" ht="18" customHeight="1">
      <c r="A27" s="25">
        <v>23</v>
      </c>
      <c r="B27" s="26">
        <f>'1月'!Z25</f>
        <v>8.904875040054321</v>
      </c>
      <c r="C27" s="27">
        <f>'2月'!Z25</f>
        <v>2.472500008841356</v>
      </c>
      <c r="D27" s="27">
        <f>'3月'!Z25</f>
        <v>8.118333349625269</v>
      </c>
      <c r="E27" s="27">
        <f>'4月'!Z25</f>
        <v>11.012708445390066</v>
      </c>
      <c r="F27" s="27">
        <f>'5月'!Z25</f>
        <v>17.942500074704487</v>
      </c>
      <c r="G27" s="27">
        <f>'6月'!Z25</f>
        <v>23.306249856948853</v>
      </c>
      <c r="H27" s="27">
        <f>'7月'!Z25</f>
        <v>20.680000066757202</v>
      </c>
      <c r="I27" s="27">
        <f>'8月'!Z25</f>
        <v>20.644999980926514</v>
      </c>
      <c r="J27" s="27">
        <f>'9月'!Z25</f>
        <v>18.451666752497356</v>
      </c>
      <c r="K27" s="27">
        <f>'10月'!Z25</f>
        <v>11.807916601498922</v>
      </c>
      <c r="L27" s="27">
        <f>'11月'!Z25</f>
        <v>7.937624951203664</v>
      </c>
      <c r="M27" s="28">
        <f>'12月'!Z25</f>
        <v>2.9279583585448563</v>
      </c>
      <c r="N27" s="7"/>
    </row>
    <row r="28" spans="1:14" ht="18" customHeight="1">
      <c r="A28" s="25">
        <v>24</v>
      </c>
      <c r="B28" s="26">
        <f>'1月'!Z26</f>
        <v>0.13337499275803566</v>
      </c>
      <c r="C28" s="27">
        <f>'2月'!Z26</f>
        <v>1.40050000573198</v>
      </c>
      <c r="D28" s="27">
        <f>'3月'!Z26</f>
        <v>3.8459999759991965</v>
      </c>
      <c r="E28" s="27">
        <f>'4月'!Z26</f>
        <v>7.584916690985362</v>
      </c>
      <c r="F28" s="27">
        <f>'5月'!Z26</f>
        <v>15.93624997138977</v>
      </c>
      <c r="G28" s="27">
        <f>'6月'!Z26</f>
        <v>18.933749675750732</v>
      </c>
      <c r="H28" s="27">
        <f>'7月'!Z26</f>
        <v>22.96208341916402</v>
      </c>
      <c r="I28" s="27">
        <f>'8月'!Z26</f>
        <v>20.130416870117188</v>
      </c>
      <c r="J28" s="27">
        <f>'9月'!Z26</f>
        <v>18.44208327929179</v>
      </c>
      <c r="K28" s="27">
        <f>'10月'!Z26</f>
        <v>12.394583423932394</v>
      </c>
      <c r="L28" s="27">
        <f>'11月'!Z26</f>
        <v>8.49733324845632</v>
      </c>
      <c r="M28" s="28">
        <f>'12月'!Z26</f>
        <v>3.6427916597264507</v>
      </c>
      <c r="N28" s="7"/>
    </row>
    <row r="29" spans="1:14" ht="18" customHeight="1">
      <c r="A29" s="25">
        <v>25</v>
      </c>
      <c r="B29" s="26">
        <f>'1月'!Z27</f>
        <v>-0.2680000104010105</v>
      </c>
      <c r="C29" s="27">
        <f>'2月'!Z27</f>
        <v>6.494250009457271</v>
      </c>
      <c r="D29" s="27">
        <f>'3月'!Z27</f>
        <v>3.1646250188350677</v>
      </c>
      <c r="E29" s="27">
        <f>'4月'!Z27</f>
        <v>8.881749987602234</v>
      </c>
      <c r="F29" s="27">
        <f>'5月'!Z27</f>
        <v>14.451249957084656</v>
      </c>
      <c r="G29" s="27">
        <f>'6月'!Z27</f>
        <v>20.674166520436604</v>
      </c>
      <c r="H29" s="27">
        <f>'7月'!Z27</f>
        <v>24.678333520889282</v>
      </c>
      <c r="I29" s="27">
        <f>'8月'!Z27</f>
        <v>18.787083387374878</v>
      </c>
      <c r="J29" s="27">
        <f>'9月'!Z27</f>
        <v>18.36958320935567</v>
      </c>
      <c r="K29" s="27">
        <f>'10月'!Z27</f>
        <v>12.662500063578287</v>
      </c>
      <c r="L29" s="27">
        <f>'11月'!Z27</f>
        <v>9.853916664918264</v>
      </c>
      <c r="M29" s="28">
        <f>'12月'!Z27</f>
        <v>3.130333285778761</v>
      </c>
      <c r="N29" s="7"/>
    </row>
    <row r="30" spans="1:14" ht="18" customHeight="1">
      <c r="A30" s="25">
        <v>26</v>
      </c>
      <c r="B30" s="26">
        <f>'1月'!Z28</f>
        <v>0.9935833377142748</v>
      </c>
      <c r="C30" s="27">
        <f>'2月'!Z28</f>
        <v>2.094875007867813</v>
      </c>
      <c r="D30" s="27">
        <f>'3月'!Z28</f>
        <v>2.838833344479402</v>
      </c>
      <c r="E30" s="27">
        <f>'4月'!Z28</f>
        <v>11.215749899546305</v>
      </c>
      <c r="F30" s="27">
        <f>'5月'!Z28</f>
        <v>14.039583404858908</v>
      </c>
      <c r="G30" s="27">
        <f>'6月'!Z28</f>
        <v>23.079999844233196</v>
      </c>
      <c r="H30" s="27">
        <f>'7月'!Z28</f>
        <v>25.619583527247112</v>
      </c>
      <c r="I30" s="27">
        <f>'8月'!Z28</f>
        <v>19.144166707992554</v>
      </c>
      <c r="J30" s="27">
        <f>'9月'!Z28</f>
        <v>18.452500104904175</v>
      </c>
      <c r="K30" s="27">
        <f>'10月'!Z28</f>
        <v>13.732083320617676</v>
      </c>
      <c r="L30" s="27">
        <f>'11月'!Z28</f>
        <v>9.279291649659475</v>
      </c>
      <c r="M30" s="28">
        <f>'12月'!Z28</f>
        <v>4.693124987185001</v>
      </c>
      <c r="N30" s="7"/>
    </row>
    <row r="31" spans="1:14" ht="18" customHeight="1">
      <c r="A31" s="25">
        <v>27</v>
      </c>
      <c r="B31" s="26">
        <f>'1月'!Z29</f>
        <v>3.1143750101327896</v>
      </c>
      <c r="C31" s="27">
        <f>'2月'!Z29</f>
        <v>0.5173750007525086</v>
      </c>
      <c r="D31" s="27">
        <f>'3月'!Z29</f>
        <v>2.343874994587774</v>
      </c>
      <c r="E31" s="27">
        <f>'4月'!Z29</f>
        <v>10.483333388964335</v>
      </c>
      <c r="F31" s="27">
        <f>'5月'!Z29</f>
        <v>16.44166672229767</v>
      </c>
      <c r="G31" s="27">
        <f>'6月'!Z29</f>
        <v>24.09666649500529</v>
      </c>
      <c r="H31" s="27">
        <f>'7月'!Z29</f>
        <v>24.339166800181072</v>
      </c>
      <c r="I31" s="27">
        <f>'8月'!Z29</f>
        <v>19.803333441416424</v>
      </c>
      <c r="J31" s="27">
        <f>'9月'!Z29</f>
        <v>16.524166623751324</v>
      </c>
      <c r="K31" s="27">
        <f>'10月'!Z29</f>
        <v>12.910833477973938</v>
      </c>
      <c r="L31" s="27">
        <f>'11月'!Z29</f>
        <v>10.24524994691213</v>
      </c>
      <c r="M31" s="28">
        <f>'12月'!Z29</f>
        <v>4.439500013987224</v>
      </c>
      <c r="N31" s="7"/>
    </row>
    <row r="32" spans="1:14" ht="18" customHeight="1">
      <c r="A32" s="25">
        <v>28</v>
      </c>
      <c r="B32" s="26">
        <f>'1月'!Z30</f>
        <v>2.1834999807178974</v>
      </c>
      <c r="C32" s="27">
        <f>'2月'!Z30</f>
        <v>1.9820416700094938</v>
      </c>
      <c r="D32" s="27">
        <f>'3月'!Z30</f>
        <v>1.7909166757017374</v>
      </c>
      <c r="E32" s="27">
        <f>'4月'!Z30</f>
        <v>7.067541653911273</v>
      </c>
      <c r="F32" s="27">
        <f>'5月'!Z30</f>
        <v>15.413750012715658</v>
      </c>
      <c r="G32" s="27">
        <f>'6月'!Z30</f>
        <v>21.480833450953167</v>
      </c>
      <c r="H32" s="27">
        <f>'7月'!Z30</f>
        <v>23.458333174387615</v>
      </c>
      <c r="I32" s="27">
        <f>'8月'!Z30</f>
        <v>22.9645832379659</v>
      </c>
      <c r="J32" s="27">
        <f>'9月'!Z30</f>
        <v>18.390000025431316</v>
      </c>
      <c r="K32" s="27">
        <f>'10月'!Z30</f>
        <v>11.479583382606506</v>
      </c>
      <c r="L32" s="27">
        <f>'11月'!Z30</f>
        <v>9.032625059286753</v>
      </c>
      <c r="M32" s="28">
        <f>'12月'!Z30</f>
        <v>4.645166682700316</v>
      </c>
      <c r="N32" s="7"/>
    </row>
    <row r="33" spans="1:14" ht="18" customHeight="1">
      <c r="A33" s="25">
        <v>29</v>
      </c>
      <c r="B33" s="26">
        <f>'1月'!Z31</f>
        <v>5.9497082730134325</v>
      </c>
      <c r="C33" s="27">
        <f>'2月'!Z31</f>
        <v>0</v>
      </c>
      <c r="D33" s="27">
        <f>'3月'!Z31</f>
        <v>3.28487501728038</v>
      </c>
      <c r="E33" s="27">
        <f>'4月'!Z31</f>
        <v>8.31383333603541</v>
      </c>
      <c r="F33" s="27">
        <f>'5月'!Z31</f>
        <v>15.040416757265726</v>
      </c>
      <c r="G33" s="27">
        <f>'6月'!Z31</f>
        <v>20.90833330154419</v>
      </c>
      <c r="H33" s="27">
        <f>'7月'!Z31</f>
        <v>24.788333574930828</v>
      </c>
      <c r="I33" s="27">
        <f>'8月'!Z31</f>
        <v>23.78999988238017</v>
      </c>
      <c r="J33" s="27">
        <f>'9月'!Z31</f>
        <v>19.3429168065389</v>
      </c>
      <c r="K33" s="27">
        <f>'10月'!Z31</f>
        <v>14.24958332379659</v>
      </c>
      <c r="L33" s="27">
        <f>'11月'!Z31</f>
        <v>5.587666690349579</v>
      </c>
      <c r="M33" s="28">
        <f>'12月'!Z31</f>
        <v>0.6467916612358143</v>
      </c>
      <c r="N33" s="7"/>
    </row>
    <row r="34" spans="1:14" ht="18" customHeight="1">
      <c r="A34" s="25">
        <v>30</v>
      </c>
      <c r="B34" s="26">
        <f>'1月'!Z32</f>
        <v>7.840625047683716</v>
      </c>
      <c r="C34" s="27"/>
      <c r="D34" s="27">
        <f>'3月'!Z32</f>
        <v>3.0606666511545577</v>
      </c>
      <c r="E34" s="27">
        <f>'4月'!Z32</f>
        <v>13.433833301067352</v>
      </c>
      <c r="F34" s="27">
        <f>'5月'!Z32</f>
        <v>16.944583415985107</v>
      </c>
      <c r="G34" s="27">
        <f>'6月'!Z32</f>
        <v>18.637499968210857</v>
      </c>
      <c r="H34" s="27">
        <f>'7月'!Z32</f>
        <v>23.357916673024494</v>
      </c>
      <c r="I34" s="27">
        <f>'8月'!Z32</f>
        <v>18.912499984105427</v>
      </c>
      <c r="J34" s="27">
        <f>'9月'!Z32</f>
        <v>16.21291657288869</v>
      </c>
      <c r="K34" s="27">
        <f>'10月'!Z32</f>
        <v>15.27916661898295</v>
      </c>
      <c r="L34" s="27">
        <f>'11月'!Z32</f>
        <v>7.279541611671448</v>
      </c>
      <c r="M34" s="28">
        <f>'12月'!Z32</f>
        <v>3.627333336820205</v>
      </c>
      <c r="N34" s="7"/>
    </row>
    <row r="35" spans="1:14" ht="18" customHeight="1">
      <c r="A35" s="33">
        <v>31</v>
      </c>
      <c r="B35" s="34">
        <f>'1月'!Z33</f>
        <v>4.357416699330012</v>
      </c>
      <c r="C35" s="35"/>
      <c r="D35" s="35">
        <f>'3月'!Z33</f>
        <v>4.9664166867733</v>
      </c>
      <c r="E35" s="35"/>
      <c r="F35" s="35">
        <f>'5月'!Z33</f>
        <v>14.828749934832254</v>
      </c>
      <c r="G35" s="35"/>
      <c r="H35" s="35">
        <f>'7月'!Z33</f>
        <v>20.049583196640015</v>
      </c>
      <c r="I35" s="35">
        <f>'8月'!Z33</f>
        <v>17.2487500111262</v>
      </c>
      <c r="J35" s="35"/>
      <c r="K35" s="35">
        <f>'10月'!Z33</f>
        <v>13.882083296775818</v>
      </c>
      <c r="L35" s="35"/>
      <c r="M35" s="36">
        <f>'12月'!Z33</f>
        <v>1.5395833142101765</v>
      </c>
      <c r="N35" s="7"/>
    </row>
    <row r="36" spans="1:14" ht="18" customHeight="1">
      <c r="A36" s="182" t="s">
        <v>10</v>
      </c>
      <c r="B36" s="183">
        <f>AVERAGEA(B5:B35)</f>
        <v>2.1910631757740293</v>
      </c>
      <c r="C36" s="184">
        <f aca="true" t="shared" si="0" ref="C36:M36">AVERAGEA(C5:C35)</f>
        <v>2.7998922461718756</v>
      </c>
      <c r="D36" s="184">
        <f t="shared" si="0"/>
        <v>5.063325266691766</v>
      </c>
      <c r="E36" s="184">
        <f t="shared" si="0"/>
        <v>10.69059304950966</v>
      </c>
      <c r="F36" s="184">
        <f t="shared" si="0"/>
        <v>15.8761465235423</v>
      </c>
      <c r="G36" s="184">
        <f t="shared" si="0"/>
        <v>18.113722183969283</v>
      </c>
      <c r="H36" s="184">
        <f t="shared" si="0"/>
        <v>22.28208336266138</v>
      </c>
      <c r="I36" s="184">
        <f t="shared" si="0"/>
        <v>21.590860193775544</v>
      </c>
      <c r="J36" s="184">
        <f t="shared" si="0"/>
        <v>18.099416690402563</v>
      </c>
      <c r="K36" s="184">
        <f t="shared" si="0"/>
        <v>14.048360240074894</v>
      </c>
      <c r="L36" s="184">
        <f t="shared" si="0"/>
        <v>9.247080561187534</v>
      </c>
      <c r="M36" s="185">
        <f t="shared" si="0"/>
        <v>4.26646639626994</v>
      </c>
      <c r="N36" s="7"/>
    </row>
    <row r="37" spans="1:14" ht="18" customHeight="1">
      <c r="A37" s="37" t="s">
        <v>36</v>
      </c>
      <c r="B37" s="38">
        <f>AVERAGEA(B5:B14)</f>
        <v>1.5370583337265997</v>
      </c>
      <c r="C37" s="39">
        <f aca="true" t="shared" si="1" ref="C37:M37">AVERAGEA(C5:C14)</f>
        <v>2.284483337029815</v>
      </c>
      <c r="D37" s="39">
        <f t="shared" si="1"/>
        <v>4.094116662675515</v>
      </c>
      <c r="E37" s="39">
        <f t="shared" si="1"/>
        <v>9.194274989018837</v>
      </c>
      <c r="F37" s="39">
        <f t="shared" si="1"/>
        <v>15.557375009854633</v>
      </c>
      <c r="G37" s="39">
        <f t="shared" si="1"/>
        <v>16.81612499554952</v>
      </c>
      <c r="H37" s="39">
        <f t="shared" si="1"/>
        <v>21.278708338737484</v>
      </c>
      <c r="I37" s="39">
        <f t="shared" si="1"/>
        <v>22.25083328882853</v>
      </c>
      <c r="J37" s="39">
        <f t="shared" si="1"/>
        <v>19.24133334557215</v>
      </c>
      <c r="K37" s="39">
        <f t="shared" si="1"/>
        <v>15.834291680653887</v>
      </c>
      <c r="L37" s="39">
        <f t="shared" si="1"/>
        <v>10.84922919087112</v>
      </c>
      <c r="M37" s="40">
        <f t="shared" si="1"/>
        <v>6.770291666981454</v>
      </c>
      <c r="N37" s="7"/>
    </row>
    <row r="38" spans="1:14" ht="18" customHeight="1">
      <c r="A38" s="41" t="s">
        <v>37</v>
      </c>
      <c r="B38" s="42">
        <f>AVERAGEA(B15:B24)</f>
        <v>1.1623875007033349</v>
      </c>
      <c r="C38" s="43">
        <f aca="true" t="shared" si="2" ref="C38:M38">AVERAGEA(C15:C24)</f>
        <v>3.9278583376823617</v>
      </c>
      <c r="D38" s="43">
        <f t="shared" si="2"/>
        <v>6.658937492702776</v>
      </c>
      <c r="E38" s="43">
        <f t="shared" si="2"/>
        <v>12.13863750298818</v>
      </c>
      <c r="F38" s="43">
        <f t="shared" si="2"/>
        <v>15.505970845619837</v>
      </c>
      <c r="G38" s="43">
        <f t="shared" si="2"/>
        <v>16.437708306312565</v>
      </c>
      <c r="H38" s="43">
        <f t="shared" si="2"/>
        <v>22.85099999109904</v>
      </c>
      <c r="I38" s="43">
        <f t="shared" si="2"/>
        <v>21.85237497488658</v>
      </c>
      <c r="J38" s="43">
        <f t="shared" si="2"/>
        <v>17.34945838451386</v>
      </c>
      <c r="K38" s="43">
        <f t="shared" si="2"/>
        <v>13.228791713714603</v>
      </c>
      <c r="L38" s="43">
        <f t="shared" si="2"/>
        <v>9.024695842216413</v>
      </c>
      <c r="M38" s="44">
        <f t="shared" si="2"/>
        <v>3.5097125026863076</v>
      </c>
      <c r="N38" s="7"/>
    </row>
    <row r="39" spans="1:14" ht="18" customHeight="1">
      <c r="A39" s="45" t="s">
        <v>38</v>
      </c>
      <c r="B39" s="46">
        <f>AVERAGEA(B25:B35)</f>
        <v>3.720772736790505</v>
      </c>
      <c r="C39" s="47">
        <f aca="true" t="shared" si="3" ref="C39:M39">AVERAGEA(C25:C35)</f>
        <v>2.119273154651401</v>
      </c>
      <c r="D39" s="47">
        <f t="shared" si="3"/>
        <v>4.493867428514711</v>
      </c>
      <c r="E39" s="47">
        <f t="shared" si="3"/>
        <v>10.738866656521958</v>
      </c>
      <c r="F39" s="47">
        <f t="shared" si="3"/>
        <v>16.502462152278785</v>
      </c>
      <c r="G39" s="47">
        <f t="shared" si="3"/>
        <v>21.087333250045774</v>
      </c>
      <c r="H39" s="47">
        <f t="shared" si="3"/>
        <v>22.67704554037614</v>
      </c>
      <c r="I39" s="47">
        <f t="shared" si="3"/>
        <v>20.753143942717347</v>
      </c>
      <c r="J39" s="47">
        <f t="shared" si="3"/>
        <v>17.707458341121676</v>
      </c>
      <c r="K39" s="47">
        <f t="shared" si="3"/>
        <v>13.16984849987608</v>
      </c>
      <c r="L39" s="47">
        <f t="shared" si="3"/>
        <v>7.867316650475066</v>
      </c>
      <c r="M39" s="48">
        <f t="shared" si="3"/>
        <v>2.6782196897900463</v>
      </c>
      <c r="N39" s="7"/>
    </row>
    <row r="41" spans="1:13" ht="18" customHeight="1">
      <c r="A41" s="178" t="s">
        <v>39</v>
      </c>
      <c r="B41" s="179">
        <v>4.537500896057348</v>
      </c>
      <c r="C41" s="180">
        <v>4.429226717296113</v>
      </c>
      <c r="D41" s="180">
        <v>6.815475806451611</v>
      </c>
      <c r="E41" s="180">
        <v>11.97903425925926</v>
      </c>
      <c r="F41" s="180">
        <v>16.07158154121864</v>
      </c>
      <c r="G41" s="180">
        <v>19.13666759259259</v>
      </c>
      <c r="H41" s="180">
        <v>22.90294265232975</v>
      </c>
      <c r="I41" s="180">
        <v>24.812900537634405</v>
      </c>
      <c r="J41" s="180">
        <v>21.601480092592592</v>
      </c>
      <c r="K41" s="180">
        <v>16.616767025089608</v>
      </c>
      <c r="L41" s="180">
        <v>11.792525925925924</v>
      </c>
      <c r="M41" s="181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40</v>
      </c>
      <c r="B1" s="50"/>
      <c r="C1" s="50"/>
      <c r="D1" s="50"/>
      <c r="E1" s="50"/>
      <c r="F1" s="50"/>
      <c r="G1" s="51"/>
      <c r="H1" s="51"/>
      <c r="I1" s="174">
        <f>'1月'!Z1</f>
        <v>2009</v>
      </c>
      <c r="J1" s="173" t="s">
        <v>2</v>
      </c>
      <c r="K1" s="172" t="str">
        <f>("（平成"&amp;TEXT((I1-1988),"0")&amp;"年）")</f>
        <v>（平成21年）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23</v>
      </c>
      <c r="C3" s="60" t="s">
        <v>24</v>
      </c>
      <c r="D3" s="60" t="s">
        <v>25</v>
      </c>
      <c r="E3" s="60" t="s">
        <v>26</v>
      </c>
      <c r="F3" s="60" t="s">
        <v>27</v>
      </c>
      <c r="G3" s="60" t="s">
        <v>28</v>
      </c>
      <c r="H3" s="60" t="s">
        <v>29</v>
      </c>
      <c r="I3" s="60" t="s">
        <v>30</v>
      </c>
      <c r="J3" s="60" t="s">
        <v>31</v>
      </c>
      <c r="K3" s="60" t="s">
        <v>32</v>
      </c>
      <c r="L3" s="60" t="s">
        <v>33</v>
      </c>
      <c r="M3" s="61" t="s">
        <v>34</v>
      </c>
      <c r="N3" s="52"/>
    </row>
    <row r="4" spans="1:14" ht="16.5" customHeight="1">
      <c r="A4" s="62" t="s">
        <v>35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6.5929999351501465</v>
      </c>
      <c r="C5" s="68">
        <f>'2月'!AA3</f>
        <v>6.585000038146973</v>
      </c>
      <c r="D5" s="68">
        <f>'3月'!AA3</f>
        <v>7.199999809265137</v>
      </c>
      <c r="E5" s="68">
        <f>'4月'!AA3</f>
        <v>8.699999809265137</v>
      </c>
      <c r="F5" s="68">
        <f>'5月'!AA3</f>
        <v>23.920000076293945</v>
      </c>
      <c r="G5" s="68">
        <f>'6月'!AA3</f>
        <v>17.09000015258789</v>
      </c>
      <c r="H5" s="68">
        <f>'7月'!AA3</f>
        <v>24.15999984741211</v>
      </c>
      <c r="I5" s="68">
        <f>'8月'!AA3</f>
        <v>26.170000076293945</v>
      </c>
      <c r="J5" s="68">
        <f>'9月'!AA3</f>
        <v>24.950000762939453</v>
      </c>
      <c r="K5" s="68">
        <f>'10月'!AA3</f>
        <v>18.979999542236328</v>
      </c>
      <c r="L5" s="68">
        <f>'11月'!AA3</f>
        <v>19.860000610351562</v>
      </c>
      <c r="M5" s="69">
        <f>'12月'!AA3</f>
        <v>11.260000228881836</v>
      </c>
      <c r="N5" s="52"/>
    </row>
    <row r="6" spans="1:14" ht="16.5" customHeight="1">
      <c r="A6" s="70">
        <v>2</v>
      </c>
      <c r="B6" s="71">
        <f>'1月'!AA4</f>
        <v>6.86899995803833</v>
      </c>
      <c r="C6" s="72">
        <f>'2月'!AA4</f>
        <v>6.015999794006348</v>
      </c>
      <c r="D6" s="72">
        <f>'3月'!AA4</f>
        <v>7.389999866485596</v>
      </c>
      <c r="E6" s="72">
        <f>'4月'!AA4</f>
        <v>9.920000076293945</v>
      </c>
      <c r="F6" s="72">
        <f>'5月'!AA4</f>
        <v>23.90999984741211</v>
      </c>
      <c r="G6" s="72">
        <f>'6月'!AA4</f>
        <v>25.049999237060547</v>
      </c>
      <c r="H6" s="72">
        <f>'7月'!AA4</f>
        <v>20.65999984741211</v>
      </c>
      <c r="I6" s="72">
        <f>'8月'!AA4</f>
        <v>24.260000228881836</v>
      </c>
      <c r="J6" s="72">
        <f>'9月'!AA4</f>
        <v>20.56999969482422</v>
      </c>
      <c r="K6" s="72">
        <f>'10月'!AA4</f>
        <v>21.489999771118164</v>
      </c>
      <c r="L6" s="72">
        <f>'11月'!AA4</f>
        <v>10.8100004196167</v>
      </c>
      <c r="M6" s="73">
        <f>'12月'!AA4</f>
        <v>13.800000190734863</v>
      </c>
      <c r="N6" s="52"/>
    </row>
    <row r="7" spans="1:14" ht="16.5" customHeight="1">
      <c r="A7" s="70">
        <v>3</v>
      </c>
      <c r="B7" s="71">
        <f>'1月'!AA5</f>
        <v>6.584000110626221</v>
      </c>
      <c r="C7" s="72">
        <f>'2月'!AA5</f>
        <v>11.65999984741211</v>
      </c>
      <c r="D7" s="72">
        <f>'3月'!AA5</f>
        <v>2.124000072479248</v>
      </c>
      <c r="E7" s="72">
        <f>'4月'!AA5</f>
        <v>13.180000305175781</v>
      </c>
      <c r="F7" s="72">
        <f>'5月'!AA5</f>
        <v>22.389999389648438</v>
      </c>
      <c r="G7" s="72">
        <f>'6月'!AA5</f>
        <v>22.020000457763672</v>
      </c>
      <c r="H7" s="72">
        <f>'7月'!AA5</f>
        <v>22.510000228881836</v>
      </c>
      <c r="I7" s="72">
        <f>'8月'!AA5</f>
        <v>26.489999771118164</v>
      </c>
      <c r="J7" s="72">
        <f>'9月'!AA5</f>
        <v>20.579999923706055</v>
      </c>
      <c r="K7" s="72">
        <f>'10月'!AA5</f>
        <v>21.719999313354492</v>
      </c>
      <c r="L7" s="72">
        <f>'11月'!AA5</f>
        <v>9.720000267028809</v>
      </c>
      <c r="M7" s="73">
        <f>'12月'!AA5</f>
        <v>10.420000076293945</v>
      </c>
      <c r="N7" s="52"/>
    </row>
    <row r="8" spans="1:14" ht="16.5" customHeight="1">
      <c r="A8" s="70">
        <v>4</v>
      </c>
      <c r="B8" s="71">
        <f>'1月'!AA6</f>
        <v>7.75</v>
      </c>
      <c r="C8" s="72">
        <f>'2月'!AA6</f>
        <v>4.59499979019165</v>
      </c>
      <c r="D8" s="72">
        <f>'3月'!AA6</f>
        <v>6.156000137329102</v>
      </c>
      <c r="E8" s="72">
        <f>'4月'!AA6</f>
        <v>13.729999542236328</v>
      </c>
      <c r="F8" s="72">
        <f>'5月'!AA6</f>
        <v>21.6299991607666</v>
      </c>
      <c r="G8" s="72">
        <f>'6月'!AA6</f>
        <v>20.34000015258789</v>
      </c>
      <c r="H8" s="72">
        <f>'7月'!AA6</f>
        <v>22.68000030517578</v>
      </c>
      <c r="I8" s="72">
        <f>'8月'!AA6</f>
        <v>24.290000915527344</v>
      </c>
      <c r="J8" s="72">
        <f>'9月'!AA6</f>
        <v>21.649999618530273</v>
      </c>
      <c r="K8" s="72">
        <f>'10月'!AA6</f>
        <v>20.709999084472656</v>
      </c>
      <c r="L8" s="72">
        <f>'11月'!AA6</f>
        <v>13.140000343322754</v>
      </c>
      <c r="M8" s="73">
        <f>'12月'!AA6</f>
        <v>9.979999542236328</v>
      </c>
      <c r="N8" s="52"/>
    </row>
    <row r="9" spans="1:14" ht="16.5" customHeight="1">
      <c r="A9" s="70">
        <v>5</v>
      </c>
      <c r="B9" s="71">
        <f>'1月'!AA7</f>
        <v>7.539999961853027</v>
      </c>
      <c r="C9" s="72">
        <f>'2月'!AA7</f>
        <v>6.60699987411499</v>
      </c>
      <c r="D9" s="72">
        <f>'3月'!AA7</f>
        <v>6.639999866485596</v>
      </c>
      <c r="E9" s="72">
        <f>'4月'!AA7</f>
        <v>15.989999771118164</v>
      </c>
      <c r="F9" s="72">
        <f>'5月'!AA7</f>
        <v>18.059999465942383</v>
      </c>
      <c r="G9" s="72">
        <f>'6月'!AA7</f>
        <v>19.040000915527344</v>
      </c>
      <c r="H9" s="72">
        <f>'7月'!AA7</f>
        <v>22.09000015258789</v>
      </c>
      <c r="I9" s="72">
        <f>'8月'!AA7</f>
        <v>27.06999969482422</v>
      </c>
      <c r="J9" s="72">
        <f>'9月'!AA7</f>
        <v>24.34000015258789</v>
      </c>
      <c r="K9" s="72">
        <f>'10月'!AA7</f>
        <v>18.510000228881836</v>
      </c>
      <c r="L9" s="72">
        <f>'11月'!AA7</f>
        <v>17.540000915527344</v>
      </c>
      <c r="M9" s="73">
        <f>'12月'!AA7</f>
        <v>11.3100004196167</v>
      </c>
      <c r="N9" s="52"/>
    </row>
    <row r="10" spans="1:14" ht="16.5" customHeight="1">
      <c r="A10" s="70">
        <v>6</v>
      </c>
      <c r="B10" s="71">
        <f>'1月'!AA8</f>
        <v>8.670000076293945</v>
      </c>
      <c r="C10" s="72">
        <f>'2月'!AA8</f>
        <v>7.360000133514404</v>
      </c>
      <c r="D10" s="72">
        <f>'3月'!AA8</f>
        <v>10.960000038146973</v>
      </c>
      <c r="E10" s="72">
        <f>'4月'!AA8</f>
        <v>14.5600004196167</v>
      </c>
      <c r="F10" s="72">
        <f>'5月'!AA8</f>
        <v>15.109999656677246</v>
      </c>
      <c r="G10" s="72">
        <f>'6月'!AA8</f>
        <v>22.190000534057617</v>
      </c>
      <c r="H10" s="72">
        <f>'7月'!AA8</f>
        <v>26.09000015258789</v>
      </c>
      <c r="I10" s="72">
        <f>'8月'!AA8</f>
        <v>28.190000534057617</v>
      </c>
      <c r="J10" s="72">
        <f>'9月'!AA8</f>
        <v>24.739999771118164</v>
      </c>
      <c r="K10" s="72">
        <f>'10月'!AA8</f>
        <v>16.229999542236328</v>
      </c>
      <c r="L10" s="72">
        <f>'11月'!AA8</f>
        <v>17.510000228881836</v>
      </c>
      <c r="M10" s="73">
        <f>'12月'!AA8</f>
        <v>14.170000076293945</v>
      </c>
      <c r="N10" s="52"/>
    </row>
    <row r="11" spans="1:14" ht="16.5" customHeight="1">
      <c r="A11" s="70">
        <v>7</v>
      </c>
      <c r="B11" s="71">
        <f>'1月'!AA9</f>
        <v>6.964000225067139</v>
      </c>
      <c r="C11" s="72">
        <f>'2月'!AA9</f>
        <v>6.710999965667725</v>
      </c>
      <c r="D11" s="72">
        <f>'3月'!AA9</f>
        <v>10.989999771118164</v>
      </c>
      <c r="E11" s="72">
        <f>'4月'!AA9</f>
        <v>16.3700008392334</v>
      </c>
      <c r="F11" s="72">
        <f>'5月'!AA9</f>
        <v>15.319999694824219</v>
      </c>
      <c r="G11" s="72">
        <f>'6月'!AA9</f>
        <v>23.15999984741211</v>
      </c>
      <c r="H11" s="72">
        <f>'7月'!AA9</f>
        <v>30.079999923706055</v>
      </c>
      <c r="I11" s="72">
        <f>'8月'!AA9</f>
        <v>27.3799991607666</v>
      </c>
      <c r="J11" s="72">
        <f>'9月'!AA9</f>
        <v>25.6299991607666</v>
      </c>
      <c r="K11" s="72">
        <f>'10月'!AA9</f>
        <v>16.360000610351562</v>
      </c>
      <c r="L11" s="72">
        <f>'11月'!AA9</f>
        <v>17.639999389648438</v>
      </c>
      <c r="M11" s="73">
        <f>'12月'!AA9</f>
        <v>10.800000190734863</v>
      </c>
      <c r="N11" s="52"/>
    </row>
    <row r="12" spans="1:14" ht="16.5" customHeight="1">
      <c r="A12" s="70">
        <v>8</v>
      </c>
      <c r="B12" s="71">
        <f>'1月'!AA10</f>
        <v>5.3429999351501465</v>
      </c>
      <c r="C12" s="72">
        <f>'2月'!AA10</f>
        <v>7.739999771118164</v>
      </c>
      <c r="D12" s="72">
        <f>'3月'!AA10</f>
        <v>7.489999771118164</v>
      </c>
      <c r="E12" s="72">
        <f>'4月'!AA10</f>
        <v>15.470000267028809</v>
      </c>
      <c r="F12" s="72">
        <f>'5月'!AA10</f>
        <v>16.459999084472656</v>
      </c>
      <c r="G12" s="72">
        <f>'6月'!AA10</f>
        <v>16.030000686645508</v>
      </c>
      <c r="H12" s="72">
        <f>'7月'!AA10</f>
        <v>25.90999984741211</v>
      </c>
      <c r="I12" s="72">
        <f>'8月'!AA10</f>
        <v>25.010000228881836</v>
      </c>
      <c r="J12" s="72">
        <f>'9月'!AA10</f>
        <v>27.270000457763672</v>
      </c>
      <c r="K12" s="72">
        <f>'10月'!AA10</f>
        <v>20.459999084472656</v>
      </c>
      <c r="L12" s="72">
        <f>'11月'!AA10</f>
        <v>17.139999389648438</v>
      </c>
      <c r="M12" s="73">
        <f>'12月'!AA10</f>
        <v>9.84000015258789</v>
      </c>
      <c r="N12" s="52"/>
    </row>
    <row r="13" spans="1:14" ht="16.5" customHeight="1">
      <c r="A13" s="70">
        <v>9</v>
      </c>
      <c r="B13" s="71">
        <f>'1月'!AA11</f>
        <v>6.144999980926514</v>
      </c>
      <c r="C13" s="72">
        <f>'2月'!AA11</f>
        <v>5.616000175476074</v>
      </c>
      <c r="D13" s="72">
        <f>'3月'!AA11</f>
        <v>10.75</v>
      </c>
      <c r="E13" s="72">
        <f>'4月'!AA11</f>
        <v>21.15999984741211</v>
      </c>
      <c r="F13" s="72">
        <f>'5月'!AA11</f>
        <v>18.65999984741211</v>
      </c>
      <c r="G13" s="72">
        <f>'6月'!AA11</f>
        <v>20.440000534057617</v>
      </c>
      <c r="H13" s="72">
        <f>'7月'!AA11</f>
        <v>27.09000015258789</v>
      </c>
      <c r="I13" s="72">
        <f>'8月'!AA11</f>
        <v>25.290000915527344</v>
      </c>
      <c r="J13" s="72">
        <f>'9月'!AA11</f>
        <v>22.649999618530273</v>
      </c>
      <c r="K13" s="72">
        <f>'10月'!AA11</f>
        <v>21.3799991607666</v>
      </c>
      <c r="L13" s="72">
        <f>'11月'!AA11</f>
        <v>19.8700008392334</v>
      </c>
      <c r="M13" s="73">
        <f>'12月'!AA11</f>
        <v>11.40999984741211</v>
      </c>
      <c r="N13" s="52"/>
    </row>
    <row r="14" spans="1:14" ht="16.5" customHeight="1">
      <c r="A14" s="74">
        <v>10</v>
      </c>
      <c r="B14" s="75">
        <f>'1月'!AA12</f>
        <v>6.270999908447266</v>
      </c>
      <c r="C14" s="76">
        <f>'2月'!AA12</f>
        <v>10.779999732971191</v>
      </c>
      <c r="D14" s="76">
        <f>'3月'!AA12</f>
        <v>14.34000015258789</v>
      </c>
      <c r="E14" s="76">
        <f>'4月'!AA12</f>
        <v>23.709999084472656</v>
      </c>
      <c r="F14" s="76">
        <f>'5月'!AA12</f>
        <v>27.510000228881836</v>
      </c>
      <c r="G14" s="76">
        <f>'6月'!AA12</f>
        <v>22.3799991607666</v>
      </c>
      <c r="H14" s="76">
        <f>'7月'!AA12</f>
        <v>29.229999542236328</v>
      </c>
      <c r="I14" s="76">
        <f>'8月'!AA12</f>
        <v>23.700000762939453</v>
      </c>
      <c r="J14" s="76">
        <f>'9月'!AA12</f>
        <v>25.229999542236328</v>
      </c>
      <c r="K14" s="76">
        <f>'10月'!AA12</f>
        <v>17.479999542236328</v>
      </c>
      <c r="L14" s="76">
        <f>'11月'!AA12</f>
        <v>18.700000762939453</v>
      </c>
      <c r="M14" s="77">
        <f>'12月'!AA12</f>
        <v>8.729999542236328</v>
      </c>
      <c r="N14" s="52"/>
    </row>
    <row r="15" spans="1:14" ht="16.5" customHeight="1">
      <c r="A15" s="66">
        <v>11</v>
      </c>
      <c r="B15" s="67">
        <f>'1月'!AA13</f>
        <v>3.996000051498413</v>
      </c>
      <c r="C15" s="68">
        <f>'2月'!AA13</f>
        <v>4.953999996185303</v>
      </c>
      <c r="D15" s="68">
        <f>'3月'!AA13</f>
        <v>7.840000152587891</v>
      </c>
      <c r="E15" s="68">
        <f>'4月'!AA13</f>
        <v>23.899999618530273</v>
      </c>
      <c r="F15" s="68">
        <f>'5月'!AA13</f>
        <v>22.469999313354492</v>
      </c>
      <c r="G15" s="68">
        <f>'6月'!AA13</f>
        <v>20.799999237060547</v>
      </c>
      <c r="H15" s="68">
        <f>'7月'!AA13</f>
        <v>24.489999771118164</v>
      </c>
      <c r="I15" s="68">
        <f>'8月'!AA13</f>
        <v>25.1299991607666</v>
      </c>
      <c r="J15" s="68">
        <f>'9月'!AA13</f>
        <v>23.799999237060547</v>
      </c>
      <c r="K15" s="68">
        <f>'10月'!AA13</f>
        <v>19.639999389648438</v>
      </c>
      <c r="L15" s="68">
        <f>'11月'!AA13</f>
        <v>15.930000305175781</v>
      </c>
      <c r="M15" s="69">
        <f>'12月'!AA13</f>
        <v>9.3100004196167</v>
      </c>
      <c r="N15" s="52"/>
    </row>
    <row r="16" spans="1:14" ht="16.5" customHeight="1">
      <c r="A16" s="70">
        <v>12</v>
      </c>
      <c r="B16" s="71">
        <f>'1月'!AA14</f>
        <v>6.46999979019165</v>
      </c>
      <c r="C16" s="72">
        <f>'2月'!AA14</f>
        <v>10.90999984741211</v>
      </c>
      <c r="D16" s="72">
        <f>'3月'!AA14</f>
        <v>8.270000457763672</v>
      </c>
      <c r="E16" s="72">
        <f>'4月'!AA14</f>
        <v>17.309999465942383</v>
      </c>
      <c r="F16" s="72">
        <f>'5月'!AA14</f>
        <v>22.06999969482422</v>
      </c>
      <c r="G16" s="72">
        <f>'6月'!AA14</f>
        <v>22.350000381469727</v>
      </c>
      <c r="H16" s="72">
        <f>'7月'!AA14</f>
        <v>25.079999923706055</v>
      </c>
      <c r="I16" s="72">
        <f>'8月'!AA14</f>
        <v>23.049999237060547</v>
      </c>
      <c r="J16" s="72">
        <f>'9月'!AA14</f>
        <v>18.229999542236328</v>
      </c>
      <c r="K16" s="72">
        <f>'10月'!AA14</f>
        <v>16.190000534057617</v>
      </c>
      <c r="L16" s="72">
        <f>'11月'!AA14</f>
        <v>11.59000015258789</v>
      </c>
      <c r="M16" s="73">
        <f>'12月'!AA14</f>
        <v>14.140000343322754</v>
      </c>
      <c r="N16" s="52"/>
    </row>
    <row r="17" spans="1:14" ht="16.5" customHeight="1">
      <c r="A17" s="70">
        <v>13</v>
      </c>
      <c r="B17" s="71">
        <f>'1月'!AA15</f>
        <v>5.690999984741211</v>
      </c>
      <c r="C17" s="72">
        <f>'2月'!AA15</f>
        <v>13.170000076293945</v>
      </c>
      <c r="D17" s="72">
        <f>'3月'!AA15</f>
        <v>11.140000343322754</v>
      </c>
      <c r="E17" s="72">
        <f>'4月'!AA15</f>
        <v>21.360000610351562</v>
      </c>
      <c r="F17" s="72">
        <f>'5月'!AA15</f>
        <v>22.770000457763672</v>
      </c>
      <c r="G17" s="72">
        <f>'6月'!AA15</f>
        <v>24.190000534057617</v>
      </c>
      <c r="H17" s="72">
        <f>'7月'!AA15</f>
        <v>31.90999984741211</v>
      </c>
      <c r="I17" s="72">
        <f>'8月'!AA15</f>
        <v>26.110000610351562</v>
      </c>
      <c r="J17" s="72">
        <f>'9月'!AA15</f>
        <v>25.739999771118164</v>
      </c>
      <c r="K17" s="72">
        <f>'10月'!AA15</f>
        <v>19.649999618530273</v>
      </c>
      <c r="L17" s="72">
        <f>'11月'!AA15</f>
        <v>13.25</v>
      </c>
      <c r="M17" s="73">
        <f>'12月'!AA15</f>
        <v>9.420000076293945</v>
      </c>
      <c r="N17" s="52"/>
    </row>
    <row r="18" spans="1:14" ht="16.5" customHeight="1">
      <c r="A18" s="70">
        <v>14</v>
      </c>
      <c r="B18" s="71">
        <f>'1月'!AA16</f>
        <v>6.258999824523926</v>
      </c>
      <c r="C18" s="72">
        <f>'2月'!AA16</f>
        <v>20.110000610351562</v>
      </c>
      <c r="D18" s="72">
        <f>'3月'!AA16</f>
        <v>13.819999694824219</v>
      </c>
      <c r="E18" s="72">
        <f>'4月'!AA16</f>
        <v>20.59000015258789</v>
      </c>
      <c r="F18" s="72">
        <f>'5月'!AA16</f>
        <v>21.5</v>
      </c>
      <c r="G18" s="72">
        <f>'6月'!AA16</f>
        <v>20.209999084472656</v>
      </c>
      <c r="H18" s="72">
        <f>'7月'!AA16</f>
        <v>28.260000228881836</v>
      </c>
      <c r="I18" s="72">
        <f>'8月'!AA16</f>
        <v>28.68000030517578</v>
      </c>
      <c r="J18" s="72">
        <f>'9月'!AA16</f>
        <v>22.75</v>
      </c>
      <c r="K18" s="72">
        <f>'10月'!AA16</f>
        <v>18.270000457763672</v>
      </c>
      <c r="L18" s="72">
        <f>'11月'!AA16</f>
        <v>17.520000457763672</v>
      </c>
      <c r="M18" s="73">
        <f>'12月'!AA16</f>
        <v>7.28000020980835</v>
      </c>
      <c r="N18" s="52"/>
    </row>
    <row r="19" spans="1:14" ht="16.5" customHeight="1">
      <c r="A19" s="70">
        <v>15</v>
      </c>
      <c r="B19" s="71">
        <f>'1月'!AA17</f>
        <v>4.090000152587891</v>
      </c>
      <c r="C19" s="72">
        <f>'2月'!AA17</f>
        <v>12.449999809265137</v>
      </c>
      <c r="D19" s="72">
        <f>'3月'!AA17</f>
        <v>10.949999809265137</v>
      </c>
      <c r="E19" s="72">
        <f>'4月'!AA17</f>
        <v>20.420000076293945</v>
      </c>
      <c r="F19" s="72">
        <f>'5月'!AA17</f>
        <v>14.630000114440918</v>
      </c>
      <c r="G19" s="72">
        <f>'6月'!AA17</f>
        <v>19.90999984741211</v>
      </c>
      <c r="H19" s="72">
        <f>'7月'!AA17</f>
        <v>33.0099983215332</v>
      </c>
      <c r="I19" s="72">
        <f>'8月'!AA17</f>
        <v>26.229999542236328</v>
      </c>
      <c r="J19" s="72">
        <f>'9月'!AA17</f>
        <v>21.670000076293945</v>
      </c>
      <c r="K19" s="72">
        <f>'10月'!AA17</f>
        <v>17.790000915527344</v>
      </c>
      <c r="L19" s="72">
        <f>'11月'!AA17</f>
        <v>17.809999465942383</v>
      </c>
      <c r="M19" s="73">
        <f>'12月'!AA17</f>
        <v>6.6529998779296875</v>
      </c>
      <c r="N19" s="52"/>
    </row>
    <row r="20" spans="1:14" ht="16.5" customHeight="1">
      <c r="A20" s="70">
        <v>16</v>
      </c>
      <c r="B20" s="71">
        <f>'1月'!AA18</f>
        <v>5.5320000648498535</v>
      </c>
      <c r="C20" s="72">
        <f>'2月'!AA18</f>
        <v>9.609999656677246</v>
      </c>
      <c r="D20" s="72">
        <f>'3月'!AA18</f>
        <v>10.170000076293945</v>
      </c>
      <c r="E20" s="72">
        <f>'4月'!AA18</f>
        <v>16.020000457763672</v>
      </c>
      <c r="F20" s="72">
        <f>'5月'!AA18</f>
        <v>16.649999618530273</v>
      </c>
      <c r="G20" s="72">
        <f>'6月'!AA18</f>
        <v>20.030000686645508</v>
      </c>
      <c r="H20" s="72">
        <f>'7月'!AA18</f>
        <v>29.440000534057617</v>
      </c>
      <c r="I20" s="72">
        <f>'8月'!AA18</f>
        <v>28.040000915527344</v>
      </c>
      <c r="J20" s="72">
        <f>'9月'!AA18</f>
        <v>23.579999923706055</v>
      </c>
      <c r="K20" s="72">
        <f>'10月'!AA18</f>
        <v>18.510000228881836</v>
      </c>
      <c r="L20" s="72">
        <f>'11月'!AA18</f>
        <v>12.930000305175781</v>
      </c>
      <c r="M20" s="73">
        <f>'12月'!AA18</f>
        <v>5.203000068664551</v>
      </c>
      <c r="N20" s="52"/>
    </row>
    <row r="21" spans="1:14" ht="16.5" customHeight="1">
      <c r="A21" s="70">
        <v>17</v>
      </c>
      <c r="B21" s="71">
        <f>'1月'!AA19</f>
        <v>6.796000003814697</v>
      </c>
      <c r="C21" s="72">
        <f>'2月'!AA19</f>
        <v>5.098999977111816</v>
      </c>
      <c r="D21" s="72">
        <f>'3月'!AA19</f>
        <v>14.399999618530273</v>
      </c>
      <c r="E21" s="72">
        <f>'4月'!AA19</f>
        <v>10.369999885559082</v>
      </c>
      <c r="F21" s="72">
        <f>'5月'!AA19</f>
        <v>18.709999084472656</v>
      </c>
      <c r="G21" s="72">
        <f>'6月'!AA19</f>
        <v>16.93000030517578</v>
      </c>
      <c r="H21" s="72">
        <f>'7月'!AA19</f>
        <v>27.979999542236328</v>
      </c>
      <c r="I21" s="72">
        <f>'8月'!AA19</f>
        <v>25.139999389648438</v>
      </c>
      <c r="J21" s="72">
        <f>'9月'!AA19</f>
        <v>21.719999313354492</v>
      </c>
      <c r="K21" s="72">
        <f>'10月'!AA19</f>
        <v>18.649999618530273</v>
      </c>
      <c r="L21" s="72">
        <f>'11月'!AA19</f>
        <v>9.199999809265137</v>
      </c>
      <c r="M21" s="73">
        <f>'12月'!AA19</f>
        <v>4.394999980926514</v>
      </c>
      <c r="N21" s="52"/>
    </row>
    <row r="22" spans="1:14" ht="16.5" customHeight="1">
      <c r="A22" s="70">
        <v>18</v>
      </c>
      <c r="B22" s="71">
        <f>'1月'!AA20</f>
        <v>5.765999794006348</v>
      </c>
      <c r="C22" s="72">
        <f>'2月'!AA20</f>
        <v>5.690000057220459</v>
      </c>
      <c r="D22" s="72">
        <f>'3月'!AA20</f>
        <v>17.81999969482422</v>
      </c>
      <c r="E22" s="72">
        <f>'4月'!AA20</f>
        <v>16.889999389648438</v>
      </c>
      <c r="F22" s="72">
        <f>'5月'!AA20</f>
        <v>25.059999465942383</v>
      </c>
      <c r="G22" s="72">
        <f>'6月'!AA20</f>
        <v>18.010000228881836</v>
      </c>
      <c r="H22" s="72">
        <f>'7月'!AA20</f>
        <v>27.760000228881836</v>
      </c>
      <c r="I22" s="72">
        <f>'8月'!AA20</f>
        <v>25.209999084472656</v>
      </c>
      <c r="J22" s="72">
        <f>'9月'!AA20</f>
        <v>20.790000915527344</v>
      </c>
      <c r="K22" s="72">
        <f>'10月'!AA20</f>
        <v>21.68000030517578</v>
      </c>
      <c r="L22" s="72">
        <f>'11月'!AA20</f>
        <v>10.220000267028809</v>
      </c>
      <c r="M22" s="73">
        <f>'12月'!AA20</f>
        <v>5.941999912261963</v>
      </c>
      <c r="N22" s="52"/>
    </row>
    <row r="23" spans="1:14" ht="16.5" customHeight="1">
      <c r="A23" s="70">
        <v>19</v>
      </c>
      <c r="B23" s="71">
        <f>'1月'!AA21</f>
        <v>10.9399995803833</v>
      </c>
      <c r="C23" s="72">
        <f>'2月'!AA21</f>
        <v>4.859000205993652</v>
      </c>
      <c r="D23" s="72">
        <f>'3月'!AA21</f>
        <v>20.809999465942383</v>
      </c>
      <c r="E23" s="72">
        <f>'4月'!AA21</f>
        <v>16.75</v>
      </c>
      <c r="F23" s="72">
        <f>'5月'!AA21</f>
        <v>25.8799991607666</v>
      </c>
      <c r="G23" s="72">
        <f>'6月'!AA21</f>
        <v>16.549999237060547</v>
      </c>
      <c r="H23" s="72">
        <f>'7月'!AA21</f>
        <v>31.43000030517578</v>
      </c>
      <c r="I23" s="72">
        <f>'8月'!AA21</f>
        <v>25.579999923706055</v>
      </c>
      <c r="J23" s="72">
        <f>'9月'!AA21</f>
        <v>22.34000015258789</v>
      </c>
      <c r="K23" s="72">
        <f>'10月'!AA21</f>
        <v>20.860000610351562</v>
      </c>
      <c r="L23" s="72">
        <f>'11月'!AA21</f>
        <v>7.300000190734863</v>
      </c>
      <c r="M23" s="73">
        <f>'12月'!AA21</f>
        <v>3.3329999446868896</v>
      </c>
      <c r="N23" s="52"/>
    </row>
    <row r="24" spans="1:14" ht="16.5" customHeight="1">
      <c r="A24" s="74">
        <v>20</v>
      </c>
      <c r="B24" s="75">
        <f>'1月'!AA22</f>
        <v>5.796000003814697</v>
      </c>
      <c r="C24" s="76">
        <f>'2月'!AA22</f>
        <v>8.170000076293945</v>
      </c>
      <c r="D24" s="76">
        <f>'3月'!AA22</f>
        <v>14.289999961853027</v>
      </c>
      <c r="E24" s="76">
        <f>'4月'!AA22</f>
        <v>13.149999618530273</v>
      </c>
      <c r="F24" s="76">
        <f>'5月'!AA22</f>
        <v>23.149999618530273</v>
      </c>
      <c r="G24" s="76">
        <f>'6月'!AA22</f>
        <v>22.600000381469727</v>
      </c>
      <c r="H24" s="76">
        <f>'7月'!AA22</f>
        <v>25.139999389648438</v>
      </c>
      <c r="I24" s="76">
        <f>'8月'!AA22</f>
        <v>27.579999923706055</v>
      </c>
      <c r="J24" s="76">
        <f>'9月'!AA22</f>
        <v>23.360000610351562</v>
      </c>
      <c r="K24" s="76">
        <f>'10月'!AA22</f>
        <v>19.3799991607666</v>
      </c>
      <c r="L24" s="76">
        <f>'11月'!AA22</f>
        <v>10.350000381469727</v>
      </c>
      <c r="M24" s="77">
        <f>'12月'!AA22</f>
        <v>6.7210001945495605</v>
      </c>
      <c r="N24" s="52"/>
    </row>
    <row r="25" spans="1:14" ht="16.5" customHeight="1">
      <c r="A25" s="66">
        <v>21</v>
      </c>
      <c r="B25" s="67">
        <f>'1月'!AA23</f>
        <v>5.577000141143799</v>
      </c>
      <c r="C25" s="68">
        <f>'2月'!AA23</f>
        <v>5.23799991607666</v>
      </c>
      <c r="D25" s="68">
        <f>'3月'!AA23</f>
        <v>8.569999694824219</v>
      </c>
      <c r="E25" s="68">
        <f>'4月'!AA23</f>
        <v>15.5600004196167</v>
      </c>
      <c r="F25" s="68">
        <f>'5月'!AA23</f>
        <v>29.25</v>
      </c>
      <c r="G25" s="68">
        <f>'6月'!AA23</f>
        <v>21.809999465942383</v>
      </c>
      <c r="H25" s="68">
        <f>'7月'!AA23</f>
        <v>22.260000228881836</v>
      </c>
      <c r="I25" s="68">
        <f>'8月'!AA23</f>
        <v>27.899999618530273</v>
      </c>
      <c r="J25" s="68">
        <f>'9月'!AA23</f>
        <v>18.959999084472656</v>
      </c>
      <c r="K25" s="68">
        <f>'10月'!AA23</f>
        <v>20.610000610351562</v>
      </c>
      <c r="L25" s="68">
        <f>'11月'!AA23</f>
        <v>13.5</v>
      </c>
      <c r="M25" s="69">
        <f>'12月'!AA23</f>
        <v>4.248000144958496</v>
      </c>
      <c r="N25" s="52"/>
    </row>
    <row r="26" spans="1:14" ht="16.5" customHeight="1">
      <c r="A26" s="70">
        <v>22</v>
      </c>
      <c r="B26" s="71">
        <f>'1月'!AA24</f>
        <v>6.607999801635742</v>
      </c>
      <c r="C26" s="72">
        <f>'2月'!AA24</f>
        <v>8.949999809265137</v>
      </c>
      <c r="D26" s="72">
        <f>'3月'!AA24</f>
        <v>13.779999732971191</v>
      </c>
      <c r="E26" s="72">
        <f>'4月'!AA24</f>
        <v>21.1299991607666</v>
      </c>
      <c r="F26" s="72">
        <f>'5月'!AA24</f>
        <v>21.56999969482422</v>
      </c>
      <c r="G26" s="72">
        <f>'6月'!AA24</f>
        <v>21.649999618530273</v>
      </c>
      <c r="H26" s="72">
        <f>'7月'!AA24</f>
        <v>23.290000915527344</v>
      </c>
      <c r="I26" s="72">
        <f>'8月'!AA24</f>
        <v>27.329999923706055</v>
      </c>
      <c r="J26" s="72">
        <f>'9月'!AA24</f>
        <v>22.790000915527344</v>
      </c>
      <c r="K26" s="72">
        <f>'10月'!AA24</f>
        <v>19.06999969482422</v>
      </c>
      <c r="L26" s="72">
        <f>'11月'!AA24</f>
        <v>6.36899995803833</v>
      </c>
      <c r="M26" s="73">
        <f>'12月'!AA24</f>
        <v>6.354000091552734</v>
      </c>
      <c r="N26" s="52"/>
    </row>
    <row r="27" spans="1:14" ht="16.5" customHeight="1">
      <c r="A27" s="70">
        <v>23</v>
      </c>
      <c r="B27" s="71">
        <f>'1月'!AA25</f>
        <v>12.260000228881836</v>
      </c>
      <c r="C27" s="72">
        <f>'2月'!AA25</f>
        <v>5.395999908447266</v>
      </c>
      <c r="D27" s="72">
        <f>'3月'!AA25</f>
        <v>13.5</v>
      </c>
      <c r="E27" s="72">
        <f>'4月'!AA25</f>
        <v>18.209999084472656</v>
      </c>
      <c r="F27" s="72">
        <f>'5月'!AA25</f>
        <v>22.559999465942383</v>
      </c>
      <c r="G27" s="72">
        <f>'6月'!AA25</f>
        <v>29.389999389648438</v>
      </c>
      <c r="H27" s="72">
        <f>'7月'!AA25</f>
        <v>24.739999771118164</v>
      </c>
      <c r="I27" s="72">
        <f>'8月'!AA25</f>
        <v>26.59000015258789</v>
      </c>
      <c r="J27" s="72">
        <f>'9月'!AA25</f>
        <v>23.309999465942383</v>
      </c>
      <c r="K27" s="72">
        <f>'10月'!AA25</f>
        <v>15.779999732971191</v>
      </c>
      <c r="L27" s="72">
        <f>'11月'!AA25</f>
        <v>14.210000038146973</v>
      </c>
      <c r="M27" s="73">
        <f>'12月'!AA25</f>
        <v>10.319999694824219</v>
      </c>
      <c r="N27" s="52"/>
    </row>
    <row r="28" spans="1:14" ht="16.5" customHeight="1">
      <c r="A28" s="70">
        <v>24</v>
      </c>
      <c r="B28" s="71">
        <f>'1月'!AA26</f>
        <v>8.09000015258789</v>
      </c>
      <c r="C28" s="72">
        <f>'2月'!AA26</f>
        <v>5.364999771118164</v>
      </c>
      <c r="D28" s="72">
        <f>'3月'!AA26</f>
        <v>5.813000202178955</v>
      </c>
      <c r="E28" s="72">
        <f>'4月'!AA26</f>
        <v>10.90999984741211</v>
      </c>
      <c r="F28" s="72">
        <f>'5月'!AA26</f>
        <v>18.1200008392334</v>
      </c>
      <c r="G28" s="72">
        <f>'6月'!AA26</f>
        <v>23.65999984741211</v>
      </c>
      <c r="H28" s="72">
        <f>'7月'!AA26</f>
        <v>25.3700008392334</v>
      </c>
      <c r="I28" s="72">
        <f>'8月'!AA26</f>
        <v>25.290000915527344</v>
      </c>
      <c r="J28" s="72">
        <f>'9月'!AA26</f>
        <v>22.920000076293945</v>
      </c>
      <c r="K28" s="72">
        <f>'10月'!AA26</f>
        <v>14.869999885559082</v>
      </c>
      <c r="L28" s="72">
        <f>'11月'!AA26</f>
        <v>12.520000457763672</v>
      </c>
      <c r="M28" s="73">
        <f>'12月'!AA26</f>
        <v>10.170000076293945</v>
      </c>
      <c r="N28" s="52"/>
    </row>
    <row r="29" spans="1:14" ht="16.5" customHeight="1">
      <c r="A29" s="70">
        <v>25</v>
      </c>
      <c r="B29" s="71">
        <f>'1月'!AA27</f>
        <v>5.195000171661377</v>
      </c>
      <c r="C29" s="72">
        <f>'2月'!AA27</f>
        <v>11.239999771118164</v>
      </c>
      <c r="D29" s="72">
        <f>'3月'!AA27</f>
        <v>5.255000114440918</v>
      </c>
      <c r="E29" s="72">
        <f>'4月'!AA27</f>
        <v>11.890000343322754</v>
      </c>
      <c r="F29" s="72">
        <f>'5月'!AA27</f>
        <v>18.239999771118164</v>
      </c>
      <c r="G29" s="72">
        <f>'6月'!AA27</f>
        <v>25.899999618530273</v>
      </c>
      <c r="H29" s="72">
        <f>'7月'!AA27</f>
        <v>29.270000457763672</v>
      </c>
      <c r="I29" s="72">
        <f>'8月'!AA27</f>
        <v>23.049999237060547</v>
      </c>
      <c r="J29" s="72">
        <f>'9月'!AA27</f>
        <v>24.219999313354492</v>
      </c>
      <c r="K29" s="72">
        <f>'10月'!AA27</f>
        <v>14.739999771118164</v>
      </c>
      <c r="L29" s="72">
        <f>'11月'!AA27</f>
        <v>14.869999885559082</v>
      </c>
      <c r="M29" s="73">
        <f>'12月'!AA27</f>
        <v>9.119999885559082</v>
      </c>
      <c r="N29" s="52"/>
    </row>
    <row r="30" spans="1:14" ht="16.5" customHeight="1">
      <c r="A30" s="70">
        <v>26</v>
      </c>
      <c r="B30" s="71">
        <f>'1月'!AA28</f>
        <v>7.300000190734863</v>
      </c>
      <c r="C30" s="72">
        <f>'2月'!AA28</f>
        <v>3.7339999675750732</v>
      </c>
      <c r="D30" s="72">
        <f>'3月'!AA28</f>
        <v>10.0600004196167</v>
      </c>
      <c r="E30" s="72">
        <f>'4月'!AA28</f>
        <v>17.399999618530273</v>
      </c>
      <c r="F30" s="72">
        <f>'5月'!AA28</f>
        <v>19.399999618530273</v>
      </c>
      <c r="G30" s="72">
        <f>'6月'!AA28</f>
        <v>31.219999313354492</v>
      </c>
      <c r="H30" s="72">
        <f>'7月'!AA28</f>
        <v>30.969999313354492</v>
      </c>
      <c r="I30" s="72">
        <f>'8月'!AA28</f>
        <v>23.940000534057617</v>
      </c>
      <c r="J30" s="72">
        <f>'9月'!AA28</f>
        <v>24.770000457763672</v>
      </c>
      <c r="K30" s="72">
        <f>'10月'!AA28</f>
        <v>15.229999542236328</v>
      </c>
      <c r="L30" s="72">
        <f>'11月'!AA28</f>
        <v>13.670000076293945</v>
      </c>
      <c r="M30" s="73">
        <f>'12月'!AA28</f>
        <v>9.979999542236328</v>
      </c>
      <c r="N30" s="52"/>
    </row>
    <row r="31" spans="1:14" ht="16.5" customHeight="1">
      <c r="A31" s="70">
        <v>27</v>
      </c>
      <c r="B31" s="71">
        <f>'1月'!AA29</f>
        <v>9.260000228881836</v>
      </c>
      <c r="C31" s="72">
        <f>'2月'!AA29</f>
        <v>2.007999897003174</v>
      </c>
      <c r="D31" s="72">
        <f>'3月'!AA29</f>
        <v>7.679999828338623</v>
      </c>
      <c r="E31" s="72">
        <f>'4月'!AA29</f>
        <v>16.559999465942383</v>
      </c>
      <c r="F31" s="72">
        <f>'5月'!AA29</f>
        <v>20.8700008392334</v>
      </c>
      <c r="G31" s="72">
        <f>'6月'!AA29</f>
        <v>31.3700008392334</v>
      </c>
      <c r="H31" s="72">
        <f>'7月'!AA29</f>
        <v>29.729999542236328</v>
      </c>
      <c r="I31" s="72">
        <f>'8月'!AA29</f>
        <v>24.809999465942383</v>
      </c>
      <c r="J31" s="72">
        <f>'9月'!AA29</f>
        <v>17.600000381469727</v>
      </c>
      <c r="K31" s="72">
        <f>'10月'!AA29</f>
        <v>20.200000762939453</v>
      </c>
      <c r="L31" s="72">
        <f>'11月'!AA29</f>
        <v>15.010000228881836</v>
      </c>
      <c r="M31" s="73">
        <f>'12月'!AA29</f>
        <v>8.600000381469727</v>
      </c>
      <c r="N31" s="52"/>
    </row>
    <row r="32" spans="1:14" ht="16.5" customHeight="1">
      <c r="A32" s="70">
        <v>28</v>
      </c>
      <c r="B32" s="71">
        <f>'1月'!AA30</f>
        <v>5.573999881744385</v>
      </c>
      <c r="C32" s="72">
        <f>'2月'!AA30</f>
        <v>6.408999919891357</v>
      </c>
      <c r="D32" s="72">
        <f>'3月'!AA30</f>
        <v>7.980000019073486</v>
      </c>
      <c r="E32" s="72">
        <f>'4月'!AA30</f>
        <v>13.729999542236328</v>
      </c>
      <c r="F32" s="72">
        <f>'5月'!AA30</f>
        <v>17.309999465942383</v>
      </c>
      <c r="G32" s="72">
        <f>'6月'!AA30</f>
        <v>25.43000030517578</v>
      </c>
      <c r="H32" s="72">
        <f>'7月'!AA30</f>
        <v>26.280000686645508</v>
      </c>
      <c r="I32" s="72">
        <f>'8月'!AA30</f>
        <v>28.950000762939453</v>
      </c>
      <c r="J32" s="72">
        <f>'9月'!AA30</f>
        <v>21.809999465942383</v>
      </c>
      <c r="K32" s="72">
        <f>'10月'!AA30</f>
        <v>17.899999618530273</v>
      </c>
      <c r="L32" s="72">
        <f>'11月'!AA30</f>
        <v>14.270000457763672</v>
      </c>
      <c r="M32" s="73">
        <f>'12月'!AA30</f>
        <v>8.770000457763672</v>
      </c>
      <c r="N32" s="52"/>
    </row>
    <row r="33" spans="1:14" ht="16.5" customHeight="1">
      <c r="A33" s="70">
        <v>29</v>
      </c>
      <c r="B33" s="71">
        <f>'1月'!AA31</f>
        <v>9.029999732971191</v>
      </c>
      <c r="C33" s="72">
        <f>'2月'!AA31</f>
        <v>0</v>
      </c>
      <c r="D33" s="72">
        <f>'3月'!AA31</f>
        <v>9.369999885559082</v>
      </c>
      <c r="E33" s="72">
        <f>'4月'!AA31</f>
        <v>13.899999618530273</v>
      </c>
      <c r="F33" s="72">
        <f>'5月'!AA31</f>
        <v>15.989999771118164</v>
      </c>
      <c r="G33" s="72">
        <f>'6月'!AA31</f>
        <v>24.829999923706055</v>
      </c>
      <c r="H33" s="72">
        <f>'7月'!AA31</f>
        <v>27.40999984741211</v>
      </c>
      <c r="I33" s="72">
        <f>'8月'!AA31</f>
        <v>29.65999984741211</v>
      </c>
      <c r="J33" s="72">
        <f>'9月'!AA31</f>
        <v>21.799999237060547</v>
      </c>
      <c r="K33" s="72">
        <f>'10月'!AA31</f>
        <v>19.829999923706055</v>
      </c>
      <c r="L33" s="72">
        <f>'11月'!AA31</f>
        <v>9.079999923706055</v>
      </c>
      <c r="M33" s="73">
        <f>'12月'!AA31</f>
        <v>6.677999973297119</v>
      </c>
      <c r="N33" s="52"/>
    </row>
    <row r="34" spans="1:14" ht="16.5" customHeight="1">
      <c r="A34" s="70">
        <v>30</v>
      </c>
      <c r="B34" s="71">
        <f>'1月'!AA32</f>
        <v>9.279999732971191</v>
      </c>
      <c r="C34" s="72"/>
      <c r="D34" s="72">
        <f>'3月'!AA32</f>
        <v>7.449999809265137</v>
      </c>
      <c r="E34" s="72">
        <f>'4月'!AA32</f>
        <v>21.450000762939453</v>
      </c>
      <c r="F34" s="72">
        <f>'5月'!AA32</f>
        <v>20.559999465942383</v>
      </c>
      <c r="G34" s="72">
        <f>'6月'!AA32</f>
        <v>20.25</v>
      </c>
      <c r="H34" s="72">
        <f>'7月'!AA32</f>
        <v>30.239999771118164</v>
      </c>
      <c r="I34" s="72">
        <f>'8月'!AA32</f>
        <v>23.049999237060547</v>
      </c>
      <c r="J34" s="72">
        <f>'9月'!AA32</f>
        <v>17.889999389648438</v>
      </c>
      <c r="K34" s="72">
        <f>'10月'!AA32</f>
        <v>22.06999969482422</v>
      </c>
      <c r="L34" s="72">
        <f>'11月'!AA32</f>
        <v>9.989999771118164</v>
      </c>
      <c r="M34" s="73">
        <f>'12月'!AA32</f>
        <v>7.739999771118164</v>
      </c>
      <c r="N34" s="52"/>
    </row>
    <row r="35" spans="1:14" ht="16.5" customHeight="1">
      <c r="A35" s="78">
        <v>31</v>
      </c>
      <c r="B35" s="79">
        <f>'1月'!AA33</f>
        <v>7.25</v>
      </c>
      <c r="C35" s="80"/>
      <c r="D35" s="80">
        <f>'3月'!AA33</f>
        <v>9.0600004196167</v>
      </c>
      <c r="E35" s="80"/>
      <c r="F35" s="80">
        <f>'5月'!AA33</f>
        <v>16.299999237060547</v>
      </c>
      <c r="G35" s="80"/>
      <c r="H35" s="80">
        <f>'7月'!AA33</f>
        <v>24.190000534057617</v>
      </c>
      <c r="I35" s="80">
        <f>'8月'!AA33</f>
        <v>19.6200008392334</v>
      </c>
      <c r="J35" s="80"/>
      <c r="K35" s="80">
        <f>'10月'!AA33</f>
        <v>16.56999969482422</v>
      </c>
      <c r="L35" s="80"/>
      <c r="M35" s="81">
        <f>'12月'!AA33</f>
        <v>7.849999904632568</v>
      </c>
      <c r="N35" s="82"/>
    </row>
    <row r="36" spans="1:14" ht="16.5" customHeight="1">
      <c r="A36" s="236" t="s">
        <v>10</v>
      </c>
      <c r="B36" s="186">
        <f>AVERAGEA(B5:B35)</f>
        <v>6.951258051779963</v>
      </c>
      <c r="C36" s="187">
        <f aca="true" t="shared" si="0" ref="C36:M36">AVERAGEA(C5:C35)</f>
        <v>7.4838620136524066</v>
      </c>
      <c r="D36" s="187">
        <f t="shared" si="0"/>
        <v>10.066709641487368</v>
      </c>
      <c r="E36" s="187">
        <f t="shared" si="0"/>
        <v>16.342999903361</v>
      </c>
      <c r="F36" s="187">
        <f t="shared" si="0"/>
        <v>20.517096488706528</v>
      </c>
      <c r="G36" s="187">
        <f t="shared" si="0"/>
        <v>22.16099999745687</v>
      </c>
      <c r="H36" s="187">
        <f t="shared" si="0"/>
        <v>26.733870967741936</v>
      </c>
      <c r="I36" s="187">
        <f t="shared" si="0"/>
        <v>25.76741938437185</v>
      </c>
      <c r="J36" s="187">
        <f t="shared" si="0"/>
        <v>22.58866653442383</v>
      </c>
      <c r="K36" s="187">
        <f t="shared" si="0"/>
        <v>18.73580631133049</v>
      </c>
      <c r="L36" s="187">
        <f t="shared" si="0"/>
        <v>13.717300176620483</v>
      </c>
      <c r="M36" s="188">
        <f t="shared" si="0"/>
        <v>8.837000039315992</v>
      </c>
      <c r="N36" s="82"/>
    </row>
    <row r="37" spans="1:14" ht="16.5" customHeight="1">
      <c r="A37" s="237" t="s">
        <v>41</v>
      </c>
      <c r="B37" s="233">
        <f>MAXA(B5:B35)</f>
        <v>12.260000228881836</v>
      </c>
      <c r="C37" s="234">
        <f aca="true" t="shared" si="1" ref="C37:M37">MAXA(C5:C35)</f>
        <v>20.110000610351562</v>
      </c>
      <c r="D37" s="234">
        <f t="shared" si="1"/>
        <v>20.809999465942383</v>
      </c>
      <c r="E37" s="234">
        <f t="shared" si="1"/>
        <v>23.899999618530273</v>
      </c>
      <c r="F37" s="234">
        <f t="shared" si="1"/>
        <v>29.25</v>
      </c>
      <c r="G37" s="234">
        <f t="shared" si="1"/>
        <v>31.3700008392334</v>
      </c>
      <c r="H37" s="234">
        <f t="shared" si="1"/>
        <v>33.0099983215332</v>
      </c>
      <c r="I37" s="234">
        <f t="shared" si="1"/>
        <v>29.65999984741211</v>
      </c>
      <c r="J37" s="234">
        <f t="shared" si="1"/>
        <v>27.270000457763672</v>
      </c>
      <c r="K37" s="234">
        <f t="shared" si="1"/>
        <v>22.06999969482422</v>
      </c>
      <c r="L37" s="234">
        <f t="shared" si="1"/>
        <v>19.8700008392334</v>
      </c>
      <c r="M37" s="235">
        <f t="shared" si="1"/>
        <v>14.170000076293945</v>
      </c>
      <c r="N37" s="82"/>
    </row>
    <row r="38" spans="1:14" ht="16.5" customHeight="1">
      <c r="A38" s="238" t="s">
        <v>36</v>
      </c>
      <c r="B38" s="83">
        <f>AVERAGEA(B5:B14)</f>
        <v>6.872900009155273</v>
      </c>
      <c r="C38" s="84">
        <f aca="true" t="shared" si="2" ref="C38:M38">AVERAGEA(C5:C14)</f>
        <v>7.366999912261963</v>
      </c>
      <c r="D38" s="84">
        <f t="shared" si="2"/>
        <v>8.403999948501587</v>
      </c>
      <c r="E38" s="84">
        <f t="shared" si="2"/>
        <v>15.278999996185302</v>
      </c>
      <c r="F38" s="84">
        <f t="shared" si="2"/>
        <v>20.296999645233154</v>
      </c>
      <c r="G38" s="84">
        <f t="shared" si="2"/>
        <v>20.77400016784668</v>
      </c>
      <c r="H38" s="84">
        <f t="shared" si="2"/>
        <v>25.05</v>
      </c>
      <c r="I38" s="84">
        <f t="shared" si="2"/>
        <v>25.785000228881835</v>
      </c>
      <c r="J38" s="84">
        <f t="shared" si="2"/>
        <v>23.760999870300292</v>
      </c>
      <c r="K38" s="84">
        <f t="shared" si="2"/>
        <v>19.331999588012696</v>
      </c>
      <c r="L38" s="84">
        <f t="shared" si="2"/>
        <v>16.193000316619873</v>
      </c>
      <c r="M38" s="85">
        <f t="shared" si="2"/>
        <v>11.17200002670288</v>
      </c>
      <c r="N38" s="82"/>
    </row>
    <row r="39" spans="1:14" ht="16.5" customHeight="1">
      <c r="A39" s="239" t="s">
        <v>37</v>
      </c>
      <c r="B39" s="86">
        <f>AVERAGEA(B15:B24)</f>
        <v>6.1335999250411986</v>
      </c>
      <c r="C39" s="87">
        <f aca="true" t="shared" si="3" ref="C39:M39">AVERAGEA(C15:C24)</f>
        <v>9.502200031280518</v>
      </c>
      <c r="D39" s="87">
        <f t="shared" si="3"/>
        <v>12.950999927520751</v>
      </c>
      <c r="E39" s="87">
        <f t="shared" si="3"/>
        <v>17.675999927520753</v>
      </c>
      <c r="F39" s="87">
        <f t="shared" si="3"/>
        <v>21.28899965286255</v>
      </c>
      <c r="G39" s="87">
        <f t="shared" si="3"/>
        <v>20.157999992370605</v>
      </c>
      <c r="H39" s="87">
        <f t="shared" si="3"/>
        <v>28.449999809265137</v>
      </c>
      <c r="I39" s="87">
        <f t="shared" si="3"/>
        <v>26.074999809265137</v>
      </c>
      <c r="J39" s="87">
        <f t="shared" si="3"/>
        <v>22.397999954223632</v>
      </c>
      <c r="K39" s="87">
        <f t="shared" si="3"/>
        <v>19.06200008392334</v>
      </c>
      <c r="L39" s="87">
        <f t="shared" si="3"/>
        <v>12.610000133514404</v>
      </c>
      <c r="M39" s="88">
        <f t="shared" si="3"/>
        <v>7.239700102806092</v>
      </c>
      <c r="N39" s="52"/>
    </row>
    <row r="40" spans="1:14" ht="16.5" customHeight="1">
      <c r="A40" s="240" t="s">
        <v>38</v>
      </c>
      <c r="B40" s="89">
        <f>AVERAGEA(B25:B35)</f>
        <v>7.765818205746737</v>
      </c>
      <c r="C40" s="90">
        <f aca="true" t="shared" si="4" ref="C40:M40">AVERAGEA(C25:C35)</f>
        <v>5.371110995610555</v>
      </c>
      <c r="D40" s="90">
        <f t="shared" si="4"/>
        <v>8.95618182962591</v>
      </c>
      <c r="E40" s="90">
        <f t="shared" si="4"/>
        <v>16.07399978637695</v>
      </c>
      <c r="F40" s="90">
        <f t="shared" si="4"/>
        <v>20.015454378995027</v>
      </c>
      <c r="G40" s="90">
        <f t="shared" si="4"/>
        <v>25.55099983215332</v>
      </c>
      <c r="H40" s="90">
        <f t="shared" si="4"/>
        <v>26.704545627940785</v>
      </c>
      <c r="I40" s="90">
        <f t="shared" si="4"/>
        <v>25.471818230368875</v>
      </c>
      <c r="J40" s="90">
        <f t="shared" si="4"/>
        <v>21.606999778747557</v>
      </c>
      <c r="K40" s="90">
        <f t="shared" si="4"/>
        <v>17.897272630171344</v>
      </c>
      <c r="L40" s="90">
        <f t="shared" si="4"/>
        <v>12.348900079727173</v>
      </c>
      <c r="M40" s="91">
        <f t="shared" si="4"/>
        <v>8.166363629427822</v>
      </c>
      <c r="N40" s="52"/>
    </row>
    <row r="41" spans="1:14" ht="16.5" customHeight="1">
      <c r="A41" s="241" t="s">
        <v>42</v>
      </c>
      <c r="B41" s="92">
        <f>DCOUNTA($A3:$M35,2,B45:B46)</f>
        <v>0</v>
      </c>
      <c r="C41" s="93">
        <f>DCOUNTA($A3:$M35,3,C45:C46)</f>
        <v>0</v>
      </c>
      <c r="D41" s="93">
        <f>DCOUNTA($A3:$M35,4,D45:D46)</f>
        <v>0</v>
      </c>
      <c r="E41" s="93">
        <f>DCOUNTA($A3:$M35,5,E45:E46)</f>
        <v>0</v>
      </c>
      <c r="F41" s="93">
        <f>DCOUNTA($A3:$M35,6,F45:F46)</f>
        <v>0</v>
      </c>
      <c r="G41" s="93">
        <f>DCOUNTA($A3:$M35,7,G45:G46)</f>
        <v>0</v>
      </c>
      <c r="H41" s="93">
        <f>DCOUNTA($A3:$M35,8,H45:H46)</f>
        <v>0</v>
      </c>
      <c r="I41" s="93">
        <f>DCOUNTA($A3:$M35,9,I45:I46)</f>
        <v>0</v>
      </c>
      <c r="J41" s="93">
        <f>DCOUNTA($A3:$M35,10,J45:J46)</f>
        <v>0</v>
      </c>
      <c r="K41" s="93">
        <f>DCOUNTA($A3:$M35,11,K45:K46)</f>
        <v>0</v>
      </c>
      <c r="L41" s="93">
        <f>DCOUNTA($A3:$M35,12,L45:L46)</f>
        <v>0</v>
      </c>
      <c r="M41" s="94">
        <f>DCOUNTA($A3:$M35,13,M45:M46)</f>
        <v>0</v>
      </c>
      <c r="N41" s="52"/>
    </row>
    <row r="42" spans="1:14" ht="16.5" customHeight="1">
      <c r="A42" s="242" t="s">
        <v>43</v>
      </c>
      <c r="B42" s="95">
        <f>DCOUNTA($A3:$M35,2,B48:B49)</f>
        <v>0</v>
      </c>
      <c r="C42" s="96">
        <f>DCOUNTA($A3:$M35,3,C48:C49)</f>
        <v>0</v>
      </c>
      <c r="D42" s="96">
        <f>DCOUNTA($A3:$M35,4,D48:D49)</f>
        <v>0</v>
      </c>
      <c r="E42" s="96">
        <f>DCOUNTA($A3:$M35,5,E48:E49)</f>
        <v>0</v>
      </c>
      <c r="F42" s="96">
        <f>DCOUNTA($A3:$M35,6,F48:F49)</f>
        <v>4</v>
      </c>
      <c r="G42" s="96">
        <f>DCOUNTA($A3:$M35,7,G48:G49)</f>
        <v>6</v>
      </c>
      <c r="H42" s="96">
        <f>DCOUNTA($A3:$M35,8,H48:H49)</f>
        <v>21</v>
      </c>
      <c r="I42" s="96">
        <f>DCOUNTA($A3:$M35,9,I48:I49)</f>
        <v>22</v>
      </c>
      <c r="J42" s="96">
        <f>DCOUNTA($A3:$M35,10,J48:J49)</f>
        <v>4</v>
      </c>
      <c r="K42" s="96">
        <f>DCOUNTA($A3:$M35,11,K48:K49)</f>
        <v>0</v>
      </c>
      <c r="L42" s="96">
        <f>DCOUNTA($A3:$M35,12,L48:L49)</f>
        <v>0</v>
      </c>
      <c r="M42" s="97">
        <f>DCOUNTA($A3:$M35,13,M48:M49)</f>
        <v>0</v>
      </c>
      <c r="N42" s="52"/>
    </row>
    <row r="43" spans="1:14" ht="16.5" customHeight="1">
      <c r="A43" s="240" t="s">
        <v>44</v>
      </c>
      <c r="B43" s="98">
        <f>DCOUNTA($A3:$M35,2,B51:B52)</f>
        <v>0</v>
      </c>
      <c r="C43" s="99">
        <f>DCOUNTA($A3:$M35,3,C51:C52)</f>
        <v>0</v>
      </c>
      <c r="D43" s="99">
        <f>DCOUNTA($A3:$M35,4,D51:D52)</f>
        <v>0</v>
      </c>
      <c r="E43" s="99">
        <f>DCOUNTA($A3:$M35,5,E51:E52)</f>
        <v>0</v>
      </c>
      <c r="F43" s="99">
        <f>DCOUNTA($A3:$M35,6,F51:F52)</f>
        <v>0</v>
      </c>
      <c r="G43" s="99">
        <f>DCOUNTA($A3:$M35,7,G51:G52)</f>
        <v>2</v>
      </c>
      <c r="H43" s="99">
        <f>DCOUNTA($A3:$M35,8,H51:H52)</f>
        <v>6</v>
      </c>
      <c r="I43" s="99">
        <f>DCOUNTA($A3:$M35,9,I51:I52)</f>
        <v>0</v>
      </c>
      <c r="J43" s="99">
        <f>DCOUNTA($A3:$M35,10,J51:J52)</f>
        <v>0</v>
      </c>
      <c r="K43" s="99">
        <f>DCOUNTA($A3:$M35,11,K51:K52)</f>
        <v>0</v>
      </c>
      <c r="L43" s="99">
        <f>DCOUNTA($A3:$M35,12,L51:L52)</f>
        <v>0</v>
      </c>
      <c r="M43" s="100">
        <f>DCOUNTA($A3:$M35,13,M51:M52)</f>
        <v>0</v>
      </c>
      <c r="N43" s="52"/>
    </row>
    <row r="44" spans="1:14" ht="16.5" customHeight="1">
      <c r="A44" s="243" t="s">
        <v>39</v>
      </c>
      <c r="B44" s="189">
        <v>9.158602150537634</v>
      </c>
      <c r="C44" s="190">
        <v>8.965369458128079</v>
      </c>
      <c r="D44" s="190">
        <v>11.129032258064516</v>
      </c>
      <c r="E44" s="190">
        <v>16.29988888888889</v>
      </c>
      <c r="F44" s="190">
        <v>20.053440860215055</v>
      </c>
      <c r="G44" s="190">
        <v>22.426588888888894</v>
      </c>
      <c r="H44" s="190">
        <v>26.342903225806456</v>
      </c>
      <c r="I44" s="190">
        <v>28.34086021505376</v>
      </c>
      <c r="J44" s="190">
        <v>25.04055555555556</v>
      </c>
      <c r="K44" s="190">
        <v>20.539032258064513</v>
      </c>
      <c r="L44" s="190">
        <v>16.169777777777778</v>
      </c>
      <c r="M44" s="191">
        <v>11.78322580645161</v>
      </c>
      <c r="N44" s="52"/>
    </row>
    <row r="45" spans="1:13" ht="12">
      <c r="A45" s="101" t="s">
        <v>45</v>
      </c>
      <c r="B45" s="102" t="s">
        <v>23</v>
      </c>
      <c r="C45" s="102" t="s">
        <v>24</v>
      </c>
      <c r="D45" s="102" t="s">
        <v>25</v>
      </c>
      <c r="E45" s="102" t="s">
        <v>26</v>
      </c>
      <c r="F45" s="102" t="s">
        <v>27</v>
      </c>
      <c r="G45" s="102" t="s">
        <v>28</v>
      </c>
      <c r="H45" s="102" t="s">
        <v>29</v>
      </c>
      <c r="I45" s="102" t="s">
        <v>30</v>
      </c>
      <c r="J45" s="102" t="s">
        <v>31</v>
      </c>
      <c r="K45" s="102" t="s">
        <v>32</v>
      </c>
      <c r="L45" s="102" t="s">
        <v>33</v>
      </c>
      <c r="M45" s="102" t="s">
        <v>34</v>
      </c>
    </row>
    <row r="46" spans="2:13" ht="12">
      <c r="B46" s="255" t="s">
        <v>46</v>
      </c>
      <c r="C46" s="103" t="s">
        <v>46</v>
      </c>
      <c r="D46" s="103" t="s">
        <v>46</v>
      </c>
      <c r="E46" s="103" t="s">
        <v>46</v>
      </c>
      <c r="F46" s="103" t="s">
        <v>46</v>
      </c>
      <c r="G46" s="103" t="s">
        <v>46</v>
      </c>
      <c r="H46" s="103" t="s">
        <v>46</v>
      </c>
      <c r="I46" s="103" t="s">
        <v>46</v>
      </c>
      <c r="J46" s="103" t="s">
        <v>46</v>
      </c>
      <c r="K46" s="103" t="s">
        <v>46</v>
      </c>
      <c r="L46" s="103" t="s">
        <v>46</v>
      </c>
      <c r="M46" s="103" t="s">
        <v>46</v>
      </c>
    </row>
    <row r="48" spans="1:13" ht="12">
      <c r="A48" s="101" t="s">
        <v>47</v>
      </c>
      <c r="B48" s="102" t="s">
        <v>23</v>
      </c>
      <c r="C48" s="102" t="s">
        <v>24</v>
      </c>
      <c r="D48" s="102" t="s">
        <v>25</v>
      </c>
      <c r="E48" s="102" t="s">
        <v>26</v>
      </c>
      <c r="F48" s="102" t="s">
        <v>27</v>
      </c>
      <c r="G48" s="102" t="s">
        <v>28</v>
      </c>
      <c r="H48" s="102" t="s">
        <v>29</v>
      </c>
      <c r="I48" s="102" t="s">
        <v>30</v>
      </c>
      <c r="J48" s="102" t="s">
        <v>31</v>
      </c>
      <c r="K48" s="102" t="s">
        <v>32</v>
      </c>
      <c r="L48" s="102" t="s">
        <v>33</v>
      </c>
      <c r="M48" s="102" t="s">
        <v>34</v>
      </c>
    </row>
    <row r="49" spans="2:13" ht="12">
      <c r="B49" s="255" t="s">
        <v>48</v>
      </c>
      <c r="C49" s="103" t="s">
        <v>48</v>
      </c>
      <c r="D49" s="103" t="s">
        <v>48</v>
      </c>
      <c r="E49" s="103" t="s">
        <v>48</v>
      </c>
      <c r="F49" s="103" t="s">
        <v>48</v>
      </c>
      <c r="G49" s="103" t="s">
        <v>48</v>
      </c>
      <c r="H49" s="103" t="s">
        <v>48</v>
      </c>
      <c r="I49" s="103" t="s">
        <v>48</v>
      </c>
      <c r="J49" s="103" t="s">
        <v>48</v>
      </c>
      <c r="K49" s="103" t="s">
        <v>48</v>
      </c>
      <c r="L49" s="103" t="s">
        <v>48</v>
      </c>
      <c r="M49" s="103" t="s">
        <v>48</v>
      </c>
    </row>
    <row r="51" spans="1:13" ht="12">
      <c r="A51" s="101" t="s">
        <v>49</v>
      </c>
      <c r="B51" s="102" t="s">
        <v>23</v>
      </c>
      <c r="C51" s="102" t="s">
        <v>24</v>
      </c>
      <c r="D51" s="102" t="s">
        <v>25</v>
      </c>
      <c r="E51" s="102" t="s">
        <v>26</v>
      </c>
      <c r="F51" s="102" t="s">
        <v>27</v>
      </c>
      <c r="G51" s="102" t="s">
        <v>28</v>
      </c>
      <c r="H51" s="102" t="s">
        <v>29</v>
      </c>
      <c r="I51" s="102" t="s">
        <v>30</v>
      </c>
      <c r="J51" s="102" t="s">
        <v>31</v>
      </c>
      <c r="K51" s="102" t="s">
        <v>32</v>
      </c>
      <c r="L51" s="102" t="s">
        <v>33</v>
      </c>
      <c r="M51" s="102" t="s">
        <v>34</v>
      </c>
    </row>
    <row r="52" spans="2:13" ht="12">
      <c r="B52" s="255" t="s">
        <v>50</v>
      </c>
      <c r="C52" s="103" t="s">
        <v>50</v>
      </c>
      <c r="D52" s="103" t="s">
        <v>50</v>
      </c>
      <c r="E52" s="103" t="s">
        <v>50</v>
      </c>
      <c r="F52" s="103" t="s">
        <v>50</v>
      </c>
      <c r="G52" s="103" t="s">
        <v>50</v>
      </c>
      <c r="H52" s="103" t="s">
        <v>50</v>
      </c>
      <c r="I52" s="103" t="s">
        <v>50</v>
      </c>
      <c r="J52" s="103" t="s">
        <v>50</v>
      </c>
      <c r="K52" s="103" t="s">
        <v>50</v>
      </c>
      <c r="L52" s="103" t="s">
        <v>50</v>
      </c>
      <c r="M52" s="103" t="s">
        <v>50</v>
      </c>
    </row>
    <row r="56" ht="12">
      <c r="A56" s="101" t="s">
        <v>51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</v>
      </c>
      <c r="B1" s="105"/>
      <c r="C1" s="105"/>
      <c r="D1" s="105"/>
      <c r="E1" s="105"/>
      <c r="F1" s="105"/>
      <c r="G1" s="106"/>
      <c r="H1" s="106"/>
      <c r="I1" s="171">
        <f>'1月'!Z1</f>
        <v>2009</v>
      </c>
      <c r="J1" s="170" t="s">
        <v>2</v>
      </c>
      <c r="K1" s="169" t="str">
        <f>("（平成"&amp;TEXT((I1-1988),"0")&amp;"年）")</f>
        <v>（平成21年）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23</v>
      </c>
      <c r="C3" s="115" t="s">
        <v>24</v>
      </c>
      <c r="D3" s="115" t="s">
        <v>25</v>
      </c>
      <c r="E3" s="115" t="s">
        <v>26</v>
      </c>
      <c r="F3" s="115" t="s">
        <v>27</v>
      </c>
      <c r="G3" s="115" t="s">
        <v>28</v>
      </c>
      <c r="H3" s="115" t="s">
        <v>29</v>
      </c>
      <c r="I3" s="115" t="s">
        <v>30</v>
      </c>
      <c r="J3" s="115" t="s">
        <v>31</v>
      </c>
      <c r="K3" s="115" t="s">
        <v>32</v>
      </c>
      <c r="L3" s="115" t="s">
        <v>33</v>
      </c>
      <c r="M3" s="116" t="s">
        <v>34</v>
      </c>
      <c r="N3" s="107"/>
    </row>
    <row r="4" spans="1:14" ht="18" customHeight="1">
      <c r="A4" s="117" t="s">
        <v>35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-3.306999921798706</v>
      </c>
      <c r="C5" s="123">
        <f>'2月'!AD3</f>
        <v>-2.1740000247955322</v>
      </c>
      <c r="D5" s="123">
        <f>'3月'!AD3</f>
        <v>0.7570000290870667</v>
      </c>
      <c r="E5" s="123">
        <f>'4月'!AD3</f>
        <v>2.006999969482422</v>
      </c>
      <c r="F5" s="123">
        <f>'5月'!AD3</f>
        <v>8.779999732971191</v>
      </c>
      <c r="G5" s="123">
        <f>'6月'!AD3</f>
        <v>10.890000343322754</v>
      </c>
      <c r="H5" s="123">
        <f>'7月'!AD3</f>
        <v>17.850000381469727</v>
      </c>
      <c r="I5" s="123">
        <f>'8月'!AD3</f>
        <v>18.079999923706055</v>
      </c>
      <c r="J5" s="123">
        <f>'9月'!AD3</f>
        <v>16.770000457763672</v>
      </c>
      <c r="K5" s="123">
        <f>'10月'!AD3</f>
        <v>14.079999923706055</v>
      </c>
      <c r="L5" s="123">
        <f>'11月'!AD3</f>
        <v>10.3100004196167</v>
      </c>
      <c r="M5" s="124">
        <f>'12月'!AD3</f>
        <v>2.940000057220459</v>
      </c>
      <c r="N5" s="107"/>
    </row>
    <row r="6" spans="1:14" ht="18" customHeight="1">
      <c r="A6" s="125">
        <v>2</v>
      </c>
      <c r="B6" s="126">
        <f>'1月'!AD4</f>
        <v>-2.6040000915527344</v>
      </c>
      <c r="C6" s="127">
        <f>'2月'!AD4</f>
        <v>-3.4860000610351562</v>
      </c>
      <c r="D6" s="127">
        <f>'3月'!AD4</f>
        <v>-1.7960000038146973</v>
      </c>
      <c r="E6" s="127">
        <f>'4月'!AD4</f>
        <v>-0.22100000083446503</v>
      </c>
      <c r="F6" s="127">
        <f>'5月'!AD4</f>
        <v>9.489999771118164</v>
      </c>
      <c r="G6" s="127">
        <f>'6月'!AD4</f>
        <v>10.449999809265137</v>
      </c>
      <c r="H6" s="127">
        <f>'7月'!AD4</f>
        <v>16.479999542236328</v>
      </c>
      <c r="I6" s="127">
        <f>'8月'!AD4</f>
        <v>18.610000610351562</v>
      </c>
      <c r="J6" s="127">
        <f>'9月'!AD4</f>
        <v>16.860000610351562</v>
      </c>
      <c r="K6" s="127">
        <f>'10月'!AD4</f>
        <v>13.720000267028809</v>
      </c>
      <c r="L6" s="127">
        <f>'11月'!AD4</f>
        <v>1.9930000305175781</v>
      </c>
      <c r="M6" s="128">
        <f>'12月'!AD4</f>
        <v>3.055999994277954</v>
      </c>
      <c r="N6" s="107"/>
    </row>
    <row r="7" spans="1:14" ht="18" customHeight="1">
      <c r="A7" s="125">
        <v>3</v>
      </c>
      <c r="B7" s="126">
        <f>'1月'!AD5</f>
        <v>-2.489000082015991</v>
      </c>
      <c r="C7" s="127">
        <f>'2月'!AD5</f>
        <v>0.041999999433755875</v>
      </c>
      <c r="D7" s="127">
        <f>'3月'!AD5</f>
        <v>-2.4049999713897705</v>
      </c>
      <c r="E7" s="127">
        <f>'4月'!AD5</f>
        <v>-0.5879999995231628</v>
      </c>
      <c r="F7" s="127">
        <f>'5月'!AD5</f>
        <v>10.520000457763672</v>
      </c>
      <c r="G7" s="127">
        <f>'6月'!AD5</f>
        <v>16.290000915527344</v>
      </c>
      <c r="H7" s="127">
        <f>'7月'!AD5</f>
        <v>16.34000015258789</v>
      </c>
      <c r="I7" s="127">
        <f>'8月'!AD5</f>
        <v>19.809999465942383</v>
      </c>
      <c r="J7" s="127">
        <f>'9月'!AD5</f>
        <v>16.1200008392334</v>
      </c>
      <c r="K7" s="127">
        <f>'10月'!AD5</f>
        <v>14.6899995803833</v>
      </c>
      <c r="L7" s="127">
        <f>'11月'!AD5</f>
        <v>0.28299999237060547</v>
      </c>
      <c r="M7" s="128">
        <f>'12月'!AD5</f>
        <v>6.703000068664551</v>
      </c>
      <c r="N7" s="107"/>
    </row>
    <row r="8" spans="1:14" ht="18" customHeight="1">
      <c r="A8" s="125">
        <v>4</v>
      </c>
      <c r="B8" s="126">
        <f>'1月'!AD6</f>
        <v>-2.867000102996826</v>
      </c>
      <c r="C8" s="127">
        <f>'2月'!AD6</f>
        <v>-1.9110000133514404</v>
      </c>
      <c r="D8" s="127">
        <f>'3月'!AD6</f>
        <v>-0.10499999672174454</v>
      </c>
      <c r="E8" s="127">
        <f>'4月'!AD6</f>
        <v>3.4790000915527344</v>
      </c>
      <c r="F8" s="127">
        <f>'5月'!AD6</f>
        <v>12.720000267028809</v>
      </c>
      <c r="G8" s="127">
        <f>'6月'!AD6</f>
        <v>14.40999984741211</v>
      </c>
      <c r="H8" s="127">
        <f>'7月'!AD6</f>
        <v>17.860000610351562</v>
      </c>
      <c r="I8" s="127">
        <f>'8月'!AD6</f>
        <v>20.3700008392334</v>
      </c>
      <c r="J8" s="127">
        <f>'9月'!AD6</f>
        <v>15.5600004196167</v>
      </c>
      <c r="K8" s="127">
        <f>'10月'!AD6</f>
        <v>12.449999809265137</v>
      </c>
      <c r="L8" s="127">
        <f>'11月'!AD6</f>
        <v>1.531999945640564</v>
      </c>
      <c r="M8" s="128">
        <f>'12月'!AD6</f>
        <v>2.993000030517578</v>
      </c>
      <c r="N8" s="107"/>
    </row>
    <row r="9" spans="1:14" ht="18" customHeight="1">
      <c r="A9" s="125">
        <v>5</v>
      </c>
      <c r="B9" s="126">
        <f>'1月'!AD7</f>
        <v>-2.489000082015991</v>
      </c>
      <c r="C9" s="127">
        <f>'2月'!AD7</f>
        <v>-2.4570000171661377</v>
      </c>
      <c r="D9" s="127">
        <f>'3月'!AD7</f>
        <v>-2.069999933242798</v>
      </c>
      <c r="E9" s="127">
        <f>'4月'!AD7</f>
        <v>4.446000099182129</v>
      </c>
      <c r="F9" s="127">
        <f>'5月'!AD7</f>
        <v>12.4399995803833</v>
      </c>
      <c r="G9" s="127">
        <f>'6月'!AD7</f>
        <v>14.329999923706055</v>
      </c>
      <c r="H9" s="127">
        <f>'7月'!AD7</f>
        <v>17.209999084472656</v>
      </c>
      <c r="I9" s="127">
        <f>'8月'!AD7</f>
        <v>20.8799991607666</v>
      </c>
      <c r="J9" s="127">
        <f>'9月'!AD7</f>
        <v>16.81999969482422</v>
      </c>
      <c r="K9" s="127">
        <f>'10月'!AD7</f>
        <v>13.680000305175781</v>
      </c>
      <c r="L9" s="127">
        <f>'11月'!AD7</f>
        <v>7.010000228881836</v>
      </c>
      <c r="M9" s="128">
        <f>'12月'!AD7</f>
        <v>3.6760001182556152</v>
      </c>
      <c r="N9" s="107"/>
    </row>
    <row r="10" spans="1:14" ht="18" customHeight="1">
      <c r="A10" s="125">
        <v>6</v>
      </c>
      <c r="B10" s="126">
        <f>'1月'!AD8</f>
        <v>-2.059000015258789</v>
      </c>
      <c r="C10" s="127">
        <f>'2月'!AD8</f>
        <v>-1.2920000553131104</v>
      </c>
      <c r="D10" s="127">
        <f>'3月'!AD8</f>
        <v>1.503000020980835</v>
      </c>
      <c r="E10" s="127">
        <f>'4月'!AD8</f>
        <v>3.6570000648498535</v>
      </c>
      <c r="F10" s="127">
        <f>'5月'!AD8</f>
        <v>12.779999732971191</v>
      </c>
      <c r="G10" s="127">
        <f>'6月'!AD8</f>
        <v>15.930000305175781</v>
      </c>
      <c r="H10" s="127">
        <f>'7月'!AD8</f>
        <v>18.520000457763672</v>
      </c>
      <c r="I10" s="127">
        <f>'8月'!AD8</f>
        <v>20.59000015258789</v>
      </c>
      <c r="J10" s="127">
        <f>'9月'!AD8</f>
        <v>17.649999618530273</v>
      </c>
      <c r="K10" s="127">
        <f>'10月'!AD8</f>
        <v>13.59000015258789</v>
      </c>
      <c r="L10" s="127">
        <f>'11月'!AD8</f>
        <v>6.984000205993652</v>
      </c>
      <c r="M10" s="128">
        <f>'12月'!AD8</f>
        <v>2.9820001125335693</v>
      </c>
      <c r="N10" s="107"/>
    </row>
    <row r="11" spans="1:14" ht="18" customHeight="1">
      <c r="A11" s="125">
        <v>7</v>
      </c>
      <c r="B11" s="126">
        <f>'1月'!AD9</f>
        <v>-1.690999984741211</v>
      </c>
      <c r="C11" s="127">
        <f>'2月'!AD9</f>
        <v>-2.9820001125335693</v>
      </c>
      <c r="D11" s="127">
        <f>'3月'!AD9</f>
        <v>1.88100004196167</v>
      </c>
      <c r="E11" s="127">
        <f>'4月'!AD9</f>
        <v>3.9189999103546143</v>
      </c>
      <c r="F11" s="127">
        <f>'5月'!AD9</f>
        <v>12.979999542236328</v>
      </c>
      <c r="G11" s="127">
        <f>'6月'!AD9</f>
        <v>12.739999771118164</v>
      </c>
      <c r="H11" s="127">
        <f>'7月'!AD9</f>
        <v>20.829999923706055</v>
      </c>
      <c r="I11" s="127">
        <f>'8月'!AD9</f>
        <v>21.940000534057617</v>
      </c>
      <c r="J11" s="127">
        <f>'9月'!AD9</f>
        <v>16.6299991607666</v>
      </c>
      <c r="K11" s="127">
        <f>'10月'!AD9</f>
        <v>14.579999923706055</v>
      </c>
      <c r="L11" s="127">
        <f>'11月'!AD9</f>
        <v>8.5</v>
      </c>
      <c r="M11" s="128">
        <f>'12月'!AD9</f>
        <v>-0.05299999937415123</v>
      </c>
      <c r="N11" s="107"/>
    </row>
    <row r="12" spans="1:14" ht="18" customHeight="1">
      <c r="A12" s="125">
        <v>8</v>
      </c>
      <c r="B12" s="126">
        <f>'1月'!AD10</f>
        <v>-2.3529999256134033</v>
      </c>
      <c r="C12" s="127">
        <f>'2月'!AD10</f>
        <v>-1.4179999828338623</v>
      </c>
      <c r="D12" s="127">
        <f>'3月'!AD10</f>
        <v>2.0810000896453857</v>
      </c>
      <c r="E12" s="127">
        <f>'4月'!AD10</f>
        <v>5.789999961853027</v>
      </c>
      <c r="F12" s="127">
        <f>'5月'!AD10</f>
        <v>12.350000381469727</v>
      </c>
      <c r="G12" s="127">
        <f>'6月'!AD10</f>
        <v>12.949999809265137</v>
      </c>
      <c r="H12" s="127">
        <f>'7月'!AD10</f>
        <v>21.540000915527344</v>
      </c>
      <c r="I12" s="127">
        <f>'8月'!AD10</f>
        <v>20.639999389648438</v>
      </c>
      <c r="J12" s="127">
        <f>'9月'!AD10</f>
        <v>17.649999618530273</v>
      </c>
      <c r="K12" s="127">
        <f>'10月'!AD10</f>
        <v>11.350000381469727</v>
      </c>
      <c r="L12" s="127">
        <f>'11月'!AD10</f>
        <v>9.380000114440918</v>
      </c>
      <c r="M12" s="128">
        <f>'12月'!AD10</f>
        <v>-0.45100000500679016</v>
      </c>
      <c r="N12" s="107"/>
    </row>
    <row r="13" spans="1:14" ht="18" customHeight="1">
      <c r="A13" s="125">
        <v>9</v>
      </c>
      <c r="B13" s="126">
        <f>'1月'!AD11</f>
        <v>-1.5859999656677246</v>
      </c>
      <c r="C13" s="127">
        <f>'2月'!AD11</f>
        <v>-2.499000072479248</v>
      </c>
      <c r="D13" s="127">
        <f>'3月'!AD11</f>
        <v>1.9869999885559082</v>
      </c>
      <c r="E13" s="127">
        <f>'4月'!AD11</f>
        <v>5.6539998054504395</v>
      </c>
      <c r="F13" s="127">
        <f>'5月'!AD11</f>
        <v>10.6899995803833</v>
      </c>
      <c r="G13" s="127">
        <f>'6月'!AD11</f>
        <v>13.319999694824219</v>
      </c>
      <c r="H13" s="127">
        <f>'7月'!AD11</f>
        <v>21.059999465942383</v>
      </c>
      <c r="I13" s="127">
        <f>'8月'!AD11</f>
        <v>20.1200008392334</v>
      </c>
      <c r="J13" s="127">
        <f>'9月'!AD11</f>
        <v>15.59000015258789</v>
      </c>
      <c r="K13" s="127">
        <f>'10月'!AD11</f>
        <v>10.029999732971191</v>
      </c>
      <c r="L13" s="127">
        <f>'11月'!AD11</f>
        <v>9.0600004196167</v>
      </c>
      <c r="M13" s="128">
        <f>'12月'!AD11</f>
        <v>4.380000114440918</v>
      </c>
      <c r="N13" s="107"/>
    </row>
    <row r="14" spans="1:14" ht="18" customHeight="1">
      <c r="A14" s="129">
        <v>10</v>
      </c>
      <c r="B14" s="130">
        <f>'1月'!AD12</f>
        <v>-1.0609999895095825</v>
      </c>
      <c r="C14" s="131">
        <f>'2月'!AD12</f>
        <v>-0.8090000152587891</v>
      </c>
      <c r="D14" s="131">
        <f>'3月'!AD12</f>
        <v>1.4500000476837158</v>
      </c>
      <c r="E14" s="131">
        <f>'4月'!AD12</f>
        <v>9.020000457763672</v>
      </c>
      <c r="F14" s="131">
        <f>'5月'!AD12</f>
        <v>13.319999694824219</v>
      </c>
      <c r="G14" s="131">
        <f>'6月'!AD12</f>
        <v>15.520000457763672</v>
      </c>
      <c r="H14" s="131">
        <f>'7月'!AD12</f>
        <v>18.670000076293945</v>
      </c>
      <c r="I14" s="131">
        <f>'8月'!AD12</f>
        <v>21.600000381469727</v>
      </c>
      <c r="J14" s="131">
        <f>'9月'!AD12</f>
        <v>12.600000381469727</v>
      </c>
      <c r="K14" s="131">
        <f>'10月'!AD12</f>
        <v>8.729999542236328</v>
      </c>
      <c r="L14" s="131">
        <f>'11月'!AD12</f>
        <v>10.420000076293945</v>
      </c>
      <c r="M14" s="132">
        <f>'12月'!AD12</f>
        <v>3.25600004196167</v>
      </c>
      <c r="N14" s="107"/>
    </row>
    <row r="15" spans="1:14" ht="18" customHeight="1">
      <c r="A15" s="121">
        <v>11</v>
      </c>
      <c r="B15" s="122">
        <f>'1月'!AD13</f>
        <v>-3.937999963760376</v>
      </c>
      <c r="C15" s="123">
        <f>'2月'!AD13</f>
        <v>-2.2060000896453857</v>
      </c>
      <c r="D15" s="123">
        <f>'3月'!AD13</f>
        <v>-1.8380000591278076</v>
      </c>
      <c r="E15" s="123">
        <f>'4月'!AD13</f>
        <v>7.320000171661377</v>
      </c>
      <c r="F15" s="123">
        <f>'5月'!AD13</f>
        <v>12.569999694824219</v>
      </c>
      <c r="G15" s="123">
        <f>'6月'!AD13</f>
        <v>12.789999961853027</v>
      </c>
      <c r="H15" s="123">
        <f>'7月'!AD13</f>
        <v>17.079999923706055</v>
      </c>
      <c r="I15" s="123">
        <f>'8月'!AD13</f>
        <v>21.100000381469727</v>
      </c>
      <c r="J15" s="123">
        <f>'9月'!AD13</f>
        <v>13.550000190734863</v>
      </c>
      <c r="K15" s="123">
        <f>'10月'!AD13</f>
        <v>7.679999828338623</v>
      </c>
      <c r="L15" s="123">
        <f>'11月'!AD13</f>
        <v>11.449999809265137</v>
      </c>
      <c r="M15" s="124">
        <f>'12月'!AD13</f>
        <v>3.3399999141693115</v>
      </c>
      <c r="N15" s="107"/>
    </row>
    <row r="16" spans="1:14" ht="18" customHeight="1">
      <c r="A16" s="125">
        <v>12</v>
      </c>
      <c r="B16" s="126">
        <f>'1月'!AD14</f>
        <v>-3.749000072479248</v>
      </c>
      <c r="C16" s="127">
        <f>'2月'!AD14</f>
        <v>-1.1770000457763672</v>
      </c>
      <c r="D16" s="127">
        <f>'3月'!AD14</f>
        <v>-2.3310000896453857</v>
      </c>
      <c r="E16" s="127">
        <f>'4月'!AD14</f>
        <v>6.260000228881836</v>
      </c>
      <c r="F16" s="127">
        <f>'5月'!AD14</f>
        <v>13.460000038146973</v>
      </c>
      <c r="G16" s="127">
        <f>'6月'!AD14</f>
        <v>11.039999961853027</v>
      </c>
      <c r="H16" s="127">
        <f>'7月'!AD14</f>
        <v>17.1200008392334</v>
      </c>
      <c r="I16" s="127">
        <f>'8月'!AD14</f>
        <v>18.739999771118164</v>
      </c>
      <c r="J16" s="127">
        <f>'9月'!AD14</f>
        <v>16.100000381469727</v>
      </c>
      <c r="K16" s="127">
        <f>'10月'!AD14</f>
        <v>7.489999771118164</v>
      </c>
      <c r="L16" s="127">
        <f>'11月'!AD14</f>
        <v>6.11899995803833</v>
      </c>
      <c r="M16" s="128">
        <f>'12月'!AD14</f>
        <v>6.011000156402588</v>
      </c>
      <c r="N16" s="107"/>
    </row>
    <row r="17" spans="1:14" ht="18" customHeight="1">
      <c r="A17" s="125">
        <v>13</v>
      </c>
      <c r="B17" s="126">
        <f>'1月'!AD15</f>
        <v>-3.622999906539917</v>
      </c>
      <c r="C17" s="127">
        <f>'2月'!AD15</f>
        <v>-0.2939999997615814</v>
      </c>
      <c r="D17" s="127">
        <f>'3月'!AD15</f>
        <v>-1.7430000305175781</v>
      </c>
      <c r="E17" s="127">
        <f>'4月'!AD15</f>
        <v>11.020000457763672</v>
      </c>
      <c r="F17" s="127">
        <f>'5月'!AD15</f>
        <v>7.889999866485596</v>
      </c>
      <c r="G17" s="127">
        <f>'6月'!AD15</f>
        <v>14.40999984741211</v>
      </c>
      <c r="H17" s="127">
        <f>'7月'!AD15</f>
        <v>17.649999618530273</v>
      </c>
      <c r="I17" s="127">
        <f>'8月'!AD15</f>
        <v>19.059999465942383</v>
      </c>
      <c r="J17" s="127">
        <f>'9月'!AD15</f>
        <v>14.180000305175781</v>
      </c>
      <c r="K17" s="127">
        <f>'10月'!AD15</f>
        <v>10.199999809265137</v>
      </c>
      <c r="L17" s="127">
        <f>'11月'!AD15</f>
        <v>7.039999961853027</v>
      </c>
      <c r="M17" s="128">
        <f>'12月'!AD15</f>
        <v>2.321000099182129</v>
      </c>
      <c r="N17" s="107"/>
    </row>
    <row r="18" spans="1:14" ht="18" customHeight="1">
      <c r="A18" s="125">
        <v>14</v>
      </c>
      <c r="B18" s="126">
        <f>'1月'!AD16</f>
        <v>-2.384999990463257</v>
      </c>
      <c r="C18" s="127">
        <f>'2月'!AD16</f>
        <v>5.676000118255615</v>
      </c>
      <c r="D18" s="127">
        <f>'3月'!AD16</f>
        <v>-0.578000009059906</v>
      </c>
      <c r="E18" s="127">
        <f>'4月'!AD16</f>
        <v>10.130000114440918</v>
      </c>
      <c r="F18" s="127">
        <f>'5月'!AD16</f>
        <v>4.406000137329102</v>
      </c>
      <c r="G18" s="127">
        <f>'6月'!AD16</f>
        <v>14.640000343322754</v>
      </c>
      <c r="H18" s="127">
        <f>'7月'!AD16</f>
        <v>19.700000762939453</v>
      </c>
      <c r="I18" s="127">
        <f>'8月'!AD16</f>
        <v>18.809999465942383</v>
      </c>
      <c r="J18" s="127">
        <f>'9月'!AD16</f>
        <v>13.199999809265137</v>
      </c>
      <c r="K18" s="127">
        <f>'10月'!AD16</f>
        <v>9.819999694824219</v>
      </c>
      <c r="L18" s="127">
        <f>'11月'!AD16</f>
        <v>10.199999809265137</v>
      </c>
      <c r="M18" s="128">
        <f>'12月'!AD16</f>
        <v>2.437000036239624</v>
      </c>
      <c r="N18" s="107"/>
    </row>
    <row r="19" spans="1:14" ht="18" customHeight="1">
      <c r="A19" s="125">
        <v>15</v>
      </c>
      <c r="B19" s="126">
        <f>'1月'!AD17</f>
        <v>-3.7909998893737793</v>
      </c>
      <c r="C19" s="127">
        <f>'2月'!AD17</f>
        <v>1.7120000123977661</v>
      </c>
      <c r="D19" s="127">
        <f>'3月'!AD17</f>
        <v>-1.9850000143051147</v>
      </c>
      <c r="E19" s="127">
        <f>'4月'!AD17</f>
        <v>9.569999694824219</v>
      </c>
      <c r="F19" s="127">
        <f>'5月'!AD17</f>
        <v>6.255000114440918</v>
      </c>
      <c r="G19" s="127">
        <f>'6月'!AD17</f>
        <v>13.350000381469727</v>
      </c>
      <c r="H19" s="127">
        <f>'7月'!AD17</f>
        <v>20.280000686645508</v>
      </c>
      <c r="I19" s="127">
        <f>'8月'!AD17</f>
        <v>17.479999542236328</v>
      </c>
      <c r="J19" s="127">
        <f>'9月'!AD17</f>
        <v>14.899999618530273</v>
      </c>
      <c r="K19" s="127">
        <f>'10月'!AD17</f>
        <v>7.420000076293945</v>
      </c>
      <c r="L19" s="127">
        <f>'11月'!AD17</f>
        <v>5.99399995803833</v>
      </c>
      <c r="M19" s="128">
        <f>'12月'!AD17</f>
        <v>-0.8500000238418579</v>
      </c>
      <c r="N19" s="107"/>
    </row>
    <row r="20" spans="1:14" ht="18" customHeight="1">
      <c r="A20" s="125">
        <v>16</v>
      </c>
      <c r="B20" s="126">
        <f>'1月'!AD18</f>
        <v>-5.039999961853027</v>
      </c>
      <c r="C20" s="127">
        <f>'2月'!AD18</f>
        <v>-2.13100004196167</v>
      </c>
      <c r="D20" s="127">
        <f>'3月'!AD18</f>
        <v>1.0190000534057617</v>
      </c>
      <c r="E20" s="127">
        <f>'4月'!AD18</f>
        <v>8.899999618530273</v>
      </c>
      <c r="F20" s="127">
        <f>'5月'!AD18</f>
        <v>7.590000152587891</v>
      </c>
      <c r="G20" s="127">
        <f>'6月'!AD18</f>
        <v>13.069999694824219</v>
      </c>
      <c r="H20" s="127">
        <f>'7月'!AD18</f>
        <v>19.079999923706055</v>
      </c>
      <c r="I20" s="127">
        <f>'8月'!AD18</f>
        <v>17.6299991607666</v>
      </c>
      <c r="J20" s="127">
        <f>'9月'!AD18</f>
        <v>13.640000343322754</v>
      </c>
      <c r="K20" s="127">
        <f>'10月'!AD18</f>
        <v>7.630000114440918</v>
      </c>
      <c r="L20" s="127">
        <f>'11月'!AD18</f>
        <v>4.965000152587891</v>
      </c>
      <c r="M20" s="128">
        <f>'12月'!AD18</f>
        <v>0.03099999949336052</v>
      </c>
      <c r="N20" s="107"/>
    </row>
    <row r="21" spans="1:14" ht="18" customHeight="1">
      <c r="A21" s="125">
        <v>17</v>
      </c>
      <c r="B21" s="126">
        <f>'1月'!AD19</f>
        <v>-2.6579999923706055</v>
      </c>
      <c r="C21" s="127">
        <f>'2月'!AD19</f>
        <v>-3.7049999237060547</v>
      </c>
      <c r="D21" s="127">
        <f>'3月'!AD19</f>
        <v>2.500999927520752</v>
      </c>
      <c r="E21" s="127">
        <f>'4月'!AD19</f>
        <v>7.409999847412109</v>
      </c>
      <c r="F21" s="127">
        <f>'5月'!AD19</f>
        <v>12.489999771118164</v>
      </c>
      <c r="G21" s="127">
        <f>'6月'!AD19</f>
        <v>13.319999694824219</v>
      </c>
      <c r="H21" s="127">
        <f>'7月'!AD19</f>
        <v>19.43000030517578</v>
      </c>
      <c r="I21" s="127">
        <f>'8月'!AD19</f>
        <v>18.020000457763672</v>
      </c>
      <c r="J21" s="127">
        <f>'9月'!AD19</f>
        <v>12.069999694824219</v>
      </c>
      <c r="K21" s="127">
        <f>'10月'!AD19</f>
        <v>8.949999809265137</v>
      </c>
      <c r="L21" s="127">
        <f>'11月'!AD19</f>
        <v>5.701000213623047</v>
      </c>
      <c r="M21" s="128">
        <f>'12月'!AD19</f>
        <v>-0.5569999814033508</v>
      </c>
      <c r="N21" s="107"/>
    </row>
    <row r="22" spans="1:14" ht="18" customHeight="1">
      <c r="A22" s="125">
        <v>18</v>
      </c>
      <c r="B22" s="126">
        <f>'1月'!AD20</f>
        <v>-1.6180000305175781</v>
      </c>
      <c r="C22" s="127">
        <f>'2月'!AD20</f>
        <v>-4.671999931335449</v>
      </c>
      <c r="D22" s="127">
        <f>'3月'!AD20</f>
        <v>2.0280001163482666</v>
      </c>
      <c r="E22" s="127">
        <f>'4月'!AD20</f>
        <v>6.46999979019165</v>
      </c>
      <c r="F22" s="127">
        <f>'5月'!AD20</f>
        <v>14.319999694824219</v>
      </c>
      <c r="G22" s="127">
        <f>'6月'!AD20</f>
        <v>13.75</v>
      </c>
      <c r="H22" s="127">
        <f>'7月'!AD20</f>
        <v>20.889999389648438</v>
      </c>
      <c r="I22" s="127">
        <f>'8月'!AD20</f>
        <v>17.729999542236328</v>
      </c>
      <c r="J22" s="127">
        <f>'9月'!AD20</f>
        <v>10.949999809265137</v>
      </c>
      <c r="K22" s="127">
        <f>'10月'!AD20</f>
        <v>11.890000343322754</v>
      </c>
      <c r="L22" s="127">
        <f>'11月'!AD20</f>
        <v>0.7549999952316284</v>
      </c>
      <c r="M22" s="128">
        <f>'12月'!AD20</f>
        <v>-3.2339999675750732</v>
      </c>
      <c r="N22" s="107"/>
    </row>
    <row r="23" spans="1:14" ht="18" customHeight="1">
      <c r="A23" s="125">
        <v>19</v>
      </c>
      <c r="B23" s="126">
        <f>'1月'!AD21</f>
        <v>-0.671999990940094</v>
      </c>
      <c r="C23" s="127">
        <f>'2月'!AD21</f>
        <v>-2.8459999561309814</v>
      </c>
      <c r="D23" s="127">
        <f>'3月'!AD21</f>
        <v>6.265999794006348</v>
      </c>
      <c r="E23" s="127">
        <f>'4月'!AD21</f>
        <v>8.0600004196167</v>
      </c>
      <c r="F23" s="127">
        <f>'5月'!AD21</f>
        <v>11.920000076293945</v>
      </c>
      <c r="G23" s="127">
        <f>'6月'!AD21</f>
        <v>13.649999618530273</v>
      </c>
      <c r="H23" s="127">
        <f>'7月'!AD21</f>
        <v>21.170000076293945</v>
      </c>
      <c r="I23" s="127">
        <f>'8月'!AD21</f>
        <v>19.100000381469727</v>
      </c>
      <c r="J23" s="127">
        <f>'9月'!AD21</f>
        <v>15.069999694824219</v>
      </c>
      <c r="K23" s="127">
        <f>'10月'!AD21</f>
        <v>9.619999885559082</v>
      </c>
      <c r="L23" s="127">
        <f>'11月'!AD21</f>
        <v>0.7350000143051147</v>
      </c>
      <c r="M23" s="128">
        <f>'12月'!AD21</f>
        <v>-4.085000038146973</v>
      </c>
      <c r="N23" s="107"/>
    </row>
    <row r="24" spans="1:14" ht="18" customHeight="1">
      <c r="A24" s="129">
        <v>20</v>
      </c>
      <c r="B24" s="130">
        <f>'1月'!AD22</f>
        <v>-2.3320000171661377</v>
      </c>
      <c r="C24" s="131">
        <f>'2月'!AD22</f>
        <v>0.6729999780654907</v>
      </c>
      <c r="D24" s="131">
        <f>'3月'!AD22</f>
        <v>0.41999998688697815</v>
      </c>
      <c r="E24" s="131">
        <f>'4月'!AD22</f>
        <v>6.322000026702881</v>
      </c>
      <c r="F24" s="131">
        <f>'5月'!AD22</f>
        <v>11.489999771118164</v>
      </c>
      <c r="G24" s="131">
        <f>'6月'!AD22</f>
        <v>14.460000038146973</v>
      </c>
      <c r="H24" s="131">
        <f>'7月'!AD22</f>
        <v>18.40999984741211</v>
      </c>
      <c r="I24" s="131">
        <f>'8月'!AD22</f>
        <v>19.469999313354492</v>
      </c>
      <c r="J24" s="131">
        <f>'9月'!AD22</f>
        <v>13.149999618530273</v>
      </c>
      <c r="K24" s="131">
        <f>'10月'!AD22</f>
        <v>9.739999771118164</v>
      </c>
      <c r="L24" s="131">
        <f>'11月'!AD22</f>
        <v>2.1630001068115234</v>
      </c>
      <c r="M24" s="132">
        <f>'12月'!AD22</f>
        <v>-3.3499999046325684</v>
      </c>
      <c r="N24" s="107"/>
    </row>
    <row r="25" spans="1:14" ht="18" customHeight="1">
      <c r="A25" s="121">
        <v>21</v>
      </c>
      <c r="B25" s="122">
        <f>'1月'!AD23</f>
        <v>-0.6299999952316284</v>
      </c>
      <c r="C25" s="123">
        <f>'2月'!AD23</f>
        <v>-2.2799999713897705</v>
      </c>
      <c r="D25" s="123">
        <f>'3月'!AD23</f>
        <v>-1.3960000276565552</v>
      </c>
      <c r="E25" s="123">
        <f>'4月'!AD23</f>
        <v>11.729999542236328</v>
      </c>
      <c r="F25" s="123">
        <f>'5月'!AD23</f>
        <v>12.630000114440918</v>
      </c>
      <c r="G25" s="123">
        <f>'6月'!AD23</f>
        <v>18.93000030517578</v>
      </c>
      <c r="H25" s="123">
        <f>'7月'!AD23</f>
        <v>17.030000686645508</v>
      </c>
      <c r="I25" s="123">
        <f>'8月'!AD23</f>
        <v>21.190000534057617</v>
      </c>
      <c r="J25" s="123">
        <f>'9月'!AD23</f>
        <v>12.119999885559082</v>
      </c>
      <c r="K25" s="123">
        <f>'10月'!AD23</f>
        <v>9.300000190734863</v>
      </c>
      <c r="L25" s="123">
        <f>'11月'!AD23</f>
        <v>0.7239999771118164</v>
      </c>
      <c r="M25" s="124">
        <f>'12月'!AD23</f>
        <v>-4.294000148773193</v>
      </c>
      <c r="N25" s="107"/>
    </row>
    <row r="26" spans="1:14" ht="18" customHeight="1">
      <c r="A26" s="125">
        <v>22</v>
      </c>
      <c r="B26" s="126">
        <f>'1月'!AD24</f>
        <v>1.934999942779541</v>
      </c>
      <c r="C26" s="127">
        <f>'2月'!AD24</f>
        <v>-2.4049999713897705</v>
      </c>
      <c r="D26" s="127">
        <f>'3月'!AD24</f>
        <v>5.802000045776367</v>
      </c>
      <c r="E26" s="127">
        <f>'4月'!AD24</f>
        <v>9.09000015258789</v>
      </c>
      <c r="F26" s="127">
        <f>'5月'!AD24</f>
        <v>16.649999618530273</v>
      </c>
      <c r="G26" s="127">
        <f>'6月'!AD24</f>
        <v>18.600000381469727</v>
      </c>
      <c r="H26" s="127">
        <f>'7月'!AD24</f>
        <v>18.829999923706055</v>
      </c>
      <c r="I26" s="127">
        <f>'8月'!AD24</f>
        <v>19.920000076293945</v>
      </c>
      <c r="J26" s="127">
        <f>'9月'!AD24</f>
        <v>13.569999694824219</v>
      </c>
      <c r="K26" s="127">
        <f>'10月'!AD24</f>
        <v>8.109999656677246</v>
      </c>
      <c r="L26" s="127">
        <f>'11月'!AD24</f>
        <v>-0.03200000151991844</v>
      </c>
      <c r="M26" s="128">
        <f>'12月'!AD24</f>
        <v>-4.388999938964844</v>
      </c>
      <c r="N26" s="107"/>
    </row>
    <row r="27" spans="1:14" ht="18" customHeight="1">
      <c r="A27" s="125">
        <v>23</v>
      </c>
      <c r="B27" s="126">
        <f>'1月'!AD25</f>
        <v>5.681000232696533</v>
      </c>
      <c r="C27" s="127">
        <f>'2月'!AD25</f>
        <v>-1.8070000410079956</v>
      </c>
      <c r="D27" s="127">
        <f>'3月'!AD25</f>
        <v>2.7939999103546143</v>
      </c>
      <c r="E27" s="127">
        <f>'4月'!AD25</f>
        <v>5.5329999923706055</v>
      </c>
      <c r="F27" s="127">
        <f>'5月'!AD25</f>
        <v>13.619999885559082</v>
      </c>
      <c r="G27" s="127">
        <f>'6月'!AD25</f>
        <v>19.93000030517578</v>
      </c>
      <c r="H27" s="127">
        <f>'7月'!AD25</f>
        <v>19.31999969482422</v>
      </c>
      <c r="I27" s="127">
        <f>'8月'!AD25</f>
        <v>17.149999618530273</v>
      </c>
      <c r="J27" s="127">
        <f>'9月'!AD25</f>
        <v>16.170000076293945</v>
      </c>
      <c r="K27" s="127">
        <f>'10月'!AD25</f>
        <v>9.34000015258789</v>
      </c>
      <c r="L27" s="127">
        <f>'11月'!AD25</f>
        <v>4.800000190734863</v>
      </c>
      <c r="M27" s="128">
        <f>'12月'!AD25</f>
        <v>-1.3240000009536743</v>
      </c>
      <c r="N27" s="107"/>
    </row>
    <row r="28" spans="1:14" ht="18" customHeight="1">
      <c r="A28" s="125">
        <v>24</v>
      </c>
      <c r="B28" s="126">
        <f>'1月'!AD26</f>
        <v>-3.4660000801086426</v>
      </c>
      <c r="C28" s="127">
        <f>'2月'!AD26</f>
        <v>-2.4049999713897705</v>
      </c>
      <c r="D28" s="127">
        <f>'3月'!AD26</f>
        <v>1.3229999542236328</v>
      </c>
      <c r="E28" s="127">
        <f>'4月'!AD26</f>
        <v>4.870999813079834</v>
      </c>
      <c r="F28" s="127">
        <f>'5月'!AD26</f>
        <v>14.020000457763672</v>
      </c>
      <c r="G28" s="127">
        <f>'6月'!AD26</f>
        <v>16.8799991607666</v>
      </c>
      <c r="H28" s="127">
        <f>'7月'!AD26</f>
        <v>20.270000457763672</v>
      </c>
      <c r="I28" s="127">
        <f>'8月'!AD26</f>
        <v>16.360000610351562</v>
      </c>
      <c r="J28" s="127">
        <f>'9月'!AD26</f>
        <v>15.3100004196167</v>
      </c>
      <c r="K28" s="127">
        <f>'10月'!AD26</f>
        <v>9.649999618530273</v>
      </c>
      <c r="L28" s="127">
        <f>'11月'!AD26</f>
        <v>4.306000232696533</v>
      </c>
      <c r="M28" s="128">
        <f>'12月'!AD26</f>
        <v>-0.07400000095367432</v>
      </c>
      <c r="N28" s="107"/>
    </row>
    <row r="29" spans="1:14" ht="18" customHeight="1">
      <c r="A29" s="125">
        <v>25</v>
      </c>
      <c r="B29" s="126">
        <f>'1月'!AD27</f>
        <v>-3.371000051498413</v>
      </c>
      <c r="C29" s="127">
        <f>'2月'!AD27</f>
        <v>3.174999952316284</v>
      </c>
      <c r="D29" s="127">
        <f>'3月'!AD27</f>
        <v>1.7960000038146973</v>
      </c>
      <c r="E29" s="127">
        <f>'4月'!AD27</f>
        <v>6.290999889373779</v>
      </c>
      <c r="F29" s="127">
        <f>'5月'!AD27</f>
        <v>10.960000038146973</v>
      </c>
      <c r="G29" s="127">
        <f>'6月'!AD27</f>
        <v>17.309999465942383</v>
      </c>
      <c r="H29" s="127">
        <f>'7月'!AD27</f>
        <v>22.229999542236328</v>
      </c>
      <c r="I29" s="127">
        <f>'8月'!AD27</f>
        <v>15.8100004196167</v>
      </c>
      <c r="J29" s="127">
        <f>'9月'!AD27</f>
        <v>13.619999885559082</v>
      </c>
      <c r="K29" s="127">
        <f>'10月'!AD27</f>
        <v>11.119999885559082</v>
      </c>
      <c r="L29" s="127">
        <f>'11月'!AD27</f>
        <v>6.5879998207092285</v>
      </c>
      <c r="M29" s="128">
        <f>'12月'!AD27</f>
        <v>-0.20000000298023224</v>
      </c>
      <c r="N29" s="107"/>
    </row>
    <row r="30" spans="1:14" ht="18" customHeight="1">
      <c r="A30" s="125">
        <v>26</v>
      </c>
      <c r="B30" s="126">
        <f>'1月'!AD28</f>
        <v>-3.25600004196167</v>
      </c>
      <c r="C30" s="127">
        <f>'2月'!AD28</f>
        <v>1.0720000267028809</v>
      </c>
      <c r="D30" s="127">
        <f>'3月'!AD28</f>
        <v>-1.5119999647140503</v>
      </c>
      <c r="E30" s="127">
        <f>'4月'!AD28</f>
        <v>5.607999801635742</v>
      </c>
      <c r="F30" s="127">
        <f>'5月'!AD28</f>
        <v>9.510000228881836</v>
      </c>
      <c r="G30" s="127">
        <f>'6月'!AD28</f>
        <v>18.40999984741211</v>
      </c>
      <c r="H30" s="127">
        <f>'7月'!AD28</f>
        <v>21.959999084472656</v>
      </c>
      <c r="I30" s="127">
        <f>'8月'!AD28</f>
        <v>16.100000381469727</v>
      </c>
      <c r="J30" s="127">
        <f>'9月'!AD28</f>
        <v>15.4399995803833</v>
      </c>
      <c r="K30" s="127">
        <f>'10月'!AD28</f>
        <v>11.220000267028809</v>
      </c>
      <c r="L30" s="127">
        <f>'11月'!AD28</f>
        <v>5.683000087738037</v>
      </c>
      <c r="M30" s="128">
        <f>'12月'!AD28</f>
        <v>-0.15800000727176666</v>
      </c>
      <c r="N30" s="107"/>
    </row>
    <row r="31" spans="1:14" ht="18" customHeight="1">
      <c r="A31" s="125">
        <v>27</v>
      </c>
      <c r="B31" s="126">
        <f>'1月'!AD29</f>
        <v>-0.7459999918937683</v>
      </c>
      <c r="C31" s="127">
        <f>'2月'!AD29</f>
        <v>-0.3149999976158142</v>
      </c>
      <c r="D31" s="127">
        <f>'3月'!AD29</f>
        <v>-1.7640000581741333</v>
      </c>
      <c r="E31" s="127">
        <f>'4月'!AD29</f>
        <v>5.072000026702881</v>
      </c>
      <c r="F31" s="127">
        <f>'5月'!AD29</f>
        <v>12.260000228881836</v>
      </c>
      <c r="G31" s="127">
        <f>'6月'!AD29</f>
        <v>17.649999618530273</v>
      </c>
      <c r="H31" s="127">
        <f>'7月'!AD29</f>
        <v>21.5</v>
      </c>
      <c r="I31" s="127">
        <f>'8月'!AD29</f>
        <v>15.9399995803833</v>
      </c>
      <c r="J31" s="127">
        <f>'9月'!AD29</f>
        <v>14.84000015258789</v>
      </c>
      <c r="K31" s="127">
        <f>'10月'!AD29</f>
        <v>8.210000038146973</v>
      </c>
      <c r="L31" s="127">
        <f>'11月'!AD29</f>
        <v>5.210000038146973</v>
      </c>
      <c r="M31" s="128">
        <f>'12月'!AD29</f>
        <v>0.4830000102519989</v>
      </c>
      <c r="N31" s="107"/>
    </row>
    <row r="32" spans="1:14" ht="18" customHeight="1">
      <c r="A32" s="125">
        <v>28</v>
      </c>
      <c r="B32" s="126">
        <f>'1月'!AD30</f>
        <v>-0.4620000123977661</v>
      </c>
      <c r="C32" s="127">
        <f>'2月'!AD30</f>
        <v>-1.4919999837875366</v>
      </c>
      <c r="D32" s="127">
        <f>'3月'!AD30</f>
        <v>-1.7120000123977661</v>
      </c>
      <c r="E32" s="127">
        <f>'4月'!AD30</f>
        <v>1.406000018119812</v>
      </c>
      <c r="F32" s="127">
        <f>'5月'!AD30</f>
        <v>14.430000305175781</v>
      </c>
      <c r="G32" s="127">
        <f>'6月'!AD30</f>
        <v>18.219999313354492</v>
      </c>
      <c r="H32" s="127">
        <f>'7月'!AD30</f>
        <v>20.780000686645508</v>
      </c>
      <c r="I32" s="127">
        <f>'8月'!AD30</f>
        <v>18.299999237060547</v>
      </c>
      <c r="J32" s="127">
        <f>'9月'!AD30</f>
        <v>15.59000015258789</v>
      </c>
      <c r="K32" s="127">
        <f>'10月'!AD30</f>
        <v>7.909999847412109</v>
      </c>
      <c r="L32" s="127">
        <f>'11月'!AD30</f>
        <v>4.5879998207092285</v>
      </c>
      <c r="M32" s="128">
        <f>'12月'!AD30</f>
        <v>-1.0920000076293945</v>
      </c>
      <c r="N32" s="107"/>
    </row>
    <row r="33" spans="1:14" ht="18" customHeight="1">
      <c r="A33" s="125">
        <v>29</v>
      </c>
      <c r="B33" s="126">
        <f>'1月'!AD31</f>
        <v>1.9550000429153442</v>
      </c>
      <c r="C33" s="127">
        <f>'2月'!AD31</f>
        <v>0</v>
      </c>
      <c r="D33" s="127">
        <f>'3月'!AD31</f>
        <v>-1.2079999446868896</v>
      </c>
      <c r="E33" s="127">
        <f>'4月'!AD31</f>
        <v>3.1710000038146973</v>
      </c>
      <c r="F33" s="127">
        <f>'5月'!AD31</f>
        <v>14.34000015258789</v>
      </c>
      <c r="G33" s="127">
        <f>'6月'!AD31</f>
        <v>17.530000686645508</v>
      </c>
      <c r="H33" s="127">
        <f>'7月'!AD31</f>
        <v>22.190000534057617</v>
      </c>
      <c r="I33" s="127">
        <f>'8月'!AD31</f>
        <v>20.610000610351562</v>
      </c>
      <c r="J33" s="127">
        <f>'9月'!AD31</f>
        <v>17.75</v>
      </c>
      <c r="K33" s="127">
        <f>'10月'!AD31</f>
        <v>9.699999809265137</v>
      </c>
      <c r="L33" s="127">
        <f>'11月'!AD31</f>
        <v>1.878999948501587</v>
      </c>
      <c r="M33" s="128">
        <f>'12月'!AD31</f>
        <v>-2.1530001163482666</v>
      </c>
      <c r="N33" s="107"/>
    </row>
    <row r="34" spans="1:14" ht="18" customHeight="1">
      <c r="A34" s="125">
        <v>30</v>
      </c>
      <c r="B34" s="126">
        <f>'1月'!AD32</f>
        <v>6.679999828338623</v>
      </c>
      <c r="C34" s="127"/>
      <c r="D34" s="127">
        <f>'3月'!AD32</f>
        <v>-0.5669999718666077</v>
      </c>
      <c r="E34" s="127">
        <f>'4月'!AD32</f>
        <v>6.493000030517578</v>
      </c>
      <c r="F34" s="127">
        <f>'5月'!AD32</f>
        <v>15.119999885559082</v>
      </c>
      <c r="G34" s="127">
        <f>'6月'!AD32</f>
        <v>17.260000228881836</v>
      </c>
      <c r="H34" s="127">
        <f>'7月'!AD32</f>
        <v>18.8700008392334</v>
      </c>
      <c r="I34" s="127">
        <f>'8月'!AD32</f>
        <v>16.299999237060547</v>
      </c>
      <c r="J34" s="127">
        <f>'9月'!AD32</f>
        <v>14.729999542236328</v>
      </c>
      <c r="K34" s="127">
        <f>'10月'!AD32</f>
        <v>11.819999694824219</v>
      </c>
      <c r="L34" s="127">
        <f>'11月'!AD32</f>
        <v>4.968999862670898</v>
      </c>
      <c r="M34" s="128">
        <f>'12月'!AD32</f>
        <v>-1.1759999990463257</v>
      </c>
      <c r="N34" s="107"/>
    </row>
    <row r="35" spans="1:14" ht="18" customHeight="1">
      <c r="A35" s="133">
        <v>31</v>
      </c>
      <c r="B35" s="130">
        <f>'1月'!AD33</f>
        <v>2.680999994277954</v>
      </c>
      <c r="C35" s="131"/>
      <c r="D35" s="131">
        <f>'3月'!AD33</f>
        <v>-0.7350000143051147</v>
      </c>
      <c r="E35" s="254"/>
      <c r="F35" s="131">
        <f>'5月'!AD33</f>
        <v>13.350000381469727</v>
      </c>
      <c r="G35" s="254"/>
      <c r="H35" s="131">
        <f>'7月'!AD33</f>
        <v>18.709999084472656</v>
      </c>
      <c r="I35" s="131">
        <f>'8月'!AD33</f>
        <v>15.829999923706055</v>
      </c>
      <c r="J35" s="254"/>
      <c r="K35" s="131">
        <f>'10月'!AD33</f>
        <v>10.020000457763672</v>
      </c>
      <c r="L35" s="131"/>
      <c r="M35" s="132">
        <f>'12月'!AD33</f>
        <v>-4.230999946594238</v>
      </c>
      <c r="N35" s="107"/>
    </row>
    <row r="36" spans="1:14" ht="18" customHeight="1">
      <c r="A36" s="247" t="s">
        <v>10</v>
      </c>
      <c r="B36" s="192">
        <f>AVERAGEA(B5:B35)</f>
        <v>-1.461645164797383</v>
      </c>
      <c r="C36" s="193">
        <f aca="true" t="shared" si="0" ref="C36:M36">AVERAGEA(C5:C35)</f>
        <v>-1.1866551790514897</v>
      </c>
      <c r="D36" s="193">
        <f t="shared" si="0"/>
        <v>0.31816128737503485</v>
      </c>
      <c r="E36" s="193">
        <f t="shared" si="0"/>
        <v>5.9296666666865345</v>
      </c>
      <c r="F36" s="193">
        <f t="shared" si="0"/>
        <v>11.785516108236004</v>
      </c>
      <c r="G36" s="193">
        <f t="shared" si="0"/>
        <v>15.067666657765706</v>
      </c>
      <c r="H36" s="193">
        <f t="shared" si="0"/>
        <v>19.318064597345167</v>
      </c>
      <c r="I36" s="193">
        <f t="shared" si="0"/>
        <v>18.815806419618667</v>
      </c>
      <c r="J36" s="193">
        <f t="shared" si="0"/>
        <v>14.939999993642171</v>
      </c>
      <c r="K36" s="193">
        <f t="shared" si="0"/>
        <v>10.443225752922796</v>
      </c>
      <c r="L36" s="193">
        <f t="shared" si="0"/>
        <v>5.310300046329697</v>
      </c>
      <c r="M36" s="194">
        <f t="shared" si="0"/>
        <v>0.41735486013274037</v>
      </c>
      <c r="N36" s="107"/>
    </row>
    <row r="37" spans="1:14" ht="18" customHeight="1">
      <c r="A37" s="248" t="s">
        <v>53</v>
      </c>
      <c r="B37" s="244">
        <f>MINA(B5:B35)</f>
        <v>-5.039999961853027</v>
      </c>
      <c r="C37" s="245">
        <f aca="true" t="shared" si="1" ref="C37:M37">MINA(C5:C35)</f>
        <v>-4.671999931335449</v>
      </c>
      <c r="D37" s="245">
        <f t="shared" si="1"/>
        <v>-2.4049999713897705</v>
      </c>
      <c r="E37" s="245">
        <f t="shared" si="1"/>
        <v>-0.5879999995231628</v>
      </c>
      <c r="F37" s="245">
        <f t="shared" si="1"/>
        <v>4.406000137329102</v>
      </c>
      <c r="G37" s="245">
        <f t="shared" si="1"/>
        <v>10.449999809265137</v>
      </c>
      <c r="H37" s="245">
        <f t="shared" si="1"/>
        <v>16.34000015258789</v>
      </c>
      <c r="I37" s="245">
        <f t="shared" si="1"/>
        <v>15.8100004196167</v>
      </c>
      <c r="J37" s="245">
        <f t="shared" si="1"/>
        <v>10.949999809265137</v>
      </c>
      <c r="K37" s="245">
        <f t="shared" si="1"/>
        <v>7.420000076293945</v>
      </c>
      <c r="L37" s="245">
        <f t="shared" si="1"/>
        <v>-0.03200000151991844</v>
      </c>
      <c r="M37" s="246">
        <f t="shared" si="1"/>
        <v>-4.388999938964844</v>
      </c>
      <c r="N37" s="107"/>
    </row>
    <row r="38" spans="1:14" ht="18" customHeight="1">
      <c r="A38" s="249" t="s">
        <v>36</v>
      </c>
      <c r="B38" s="134">
        <f>AVERAGEA(B5:B14)</f>
        <v>-2.250600016117096</v>
      </c>
      <c r="C38" s="135">
        <f aca="true" t="shared" si="2" ref="C38:M38">AVERAGEA(C5:C14)</f>
        <v>-1.898600035533309</v>
      </c>
      <c r="D38" s="135">
        <f t="shared" si="2"/>
        <v>0.3283000312745571</v>
      </c>
      <c r="E38" s="135">
        <f t="shared" si="2"/>
        <v>3.716300036013126</v>
      </c>
      <c r="F38" s="135">
        <f t="shared" si="2"/>
        <v>11.60699987411499</v>
      </c>
      <c r="G38" s="135">
        <f t="shared" si="2"/>
        <v>13.683000087738037</v>
      </c>
      <c r="H38" s="135">
        <f t="shared" si="2"/>
        <v>18.636000061035155</v>
      </c>
      <c r="I38" s="135">
        <f t="shared" si="2"/>
        <v>20.264000129699706</v>
      </c>
      <c r="J38" s="135">
        <f t="shared" si="2"/>
        <v>16.22500009536743</v>
      </c>
      <c r="K38" s="135">
        <f t="shared" si="2"/>
        <v>12.689999961853028</v>
      </c>
      <c r="L38" s="135">
        <f t="shared" si="2"/>
        <v>6.54720014333725</v>
      </c>
      <c r="M38" s="136">
        <f t="shared" si="2"/>
        <v>2.9482000533491375</v>
      </c>
      <c r="N38" s="107"/>
    </row>
    <row r="39" spans="1:14" ht="18" customHeight="1">
      <c r="A39" s="250" t="s">
        <v>37</v>
      </c>
      <c r="B39" s="200">
        <f>AVERAGEA(B15:B24)</f>
        <v>-2.980599981546402</v>
      </c>
      <c r="C39" s="137">
        <f aca="true" t="shared" si="3" ref="C39:M39">AVERAGEA(C15:C24)</f>
        <v>-0.8969999879598618</v>
      </c>
      <c r="D39" s="137">
        <f t="shared" si="3"/>
        <v>0.3758999675512314</v>
      </c>
      <c r="E39" s="137">
        <f t="shared" si="3"/>
        <v>8.146200037002563</v>
      </c>
      <c r="F39" s="137">
        <f t="shared" si="3"/>
        <v>10.239099931716918</v>
      </c>
      <c r="G39" s="137">
        <f t="shared" si="3"/>
        <v>13.447999954223633</v>
      </c>
      <c r="H39" s="137">
        <f t="shared" si="3"/>
        <v>19.081000137329102</v>
      </c>
      <c r="I39" s="137">
        <f t="shared" si="3"/>
        <v>18.71399974822998</v>
      </c>
      <c r="J39" s="137">
        <f t="shared" si="3"/>
        <v>13.680999946594238</v>
      </c>
      <c r="K39" s="137">
        <f t="shared" si="3"/>
        <v>9.043999910354614</v>
      </c>
      <c r="L39" s="137">
        <f t="shared" si="3"/>
        <v>5.5121999979019165</v>
      </c>
      <c r="M39" s="138">
        <f t="shared" si="3"/>
        <v>0.20640002898871898</v>
      </c>
      <c r="N39" s="107"/>
    </row>
    <row r="40" spans="1:14" ht="18" customHeight="1">
      <c r="A40" s="251" t="s">
        <v>38</v>
      </c>
      <c r="B40" s="139">
        <f>AVERAGEA(B25:B35)</f>
        <v>0.6364545334469188</v>
      </c>
      <c r="C40" s="140">
        <f aca="true" t="shared" si="4" ref="C40:M40">AVERAGEA(C25:C35)</f>
        <v>-0.7174444397290548</v>
      </c>
      <c r="D40" s="140">
        <f t="shared" si="4"/>
        <v>0.2564545382152904</v>
      </c>
      <c r="E40" s="140">
        <f t="shared" si="4"/>
        <v>5.926499927043915</v>
      </c>
      <c r="F40" s="140">
        <f t="shared" si="4"/>
        <v>13.353636481545188</v>
      </c>
      <c r="G40" s="140">
        <f t="shared" si="4"/>
        <v>18.071999931335448</v>
      </c>
      <c r="H40" s="140">
        <f t="shared" si="4"/>
        <v>20.153636412187055</v>
      </c>
      <c r="I40" s="140">
        <f t="shared" si="4"/>
        <v>17.59181820262562</v>
      </c>
      <c r="J40" s="140">
        <f t="shared" si="4"/>
        <v>14.913999938964844</v>
      </c>
      <c r="K40" s="140">
        <f t="shared" si="4"/>
        <v>9.672727238048207</v>
      </c>
      <c r="L40" s="140">
        <f t="shared" si="4"/>
        <v>3.8714999977499245</v>
      </c>
      <c r="M40" s="141">
        <f t="shared" si="4"/>
        <v>-1.6916363781148738</v>
      </c>
      <c r="N40" s="107"/>
    </row>
    <row r="41" spans="1:14" ht="18" customHeight="1">
      <c r="A41" s="252" t="s">
        <v>42</v>
      </c>
      <c r="B41" s="142">
        <f>DCOUNTA($A3:$M35,2,B44:B45)</f>
        <v>26</v>
      </c>
      <c r="C41" s="143">
        <f>DCOUNTA($A3:$M35,3,C44:C45)</f>
        <v>22</v>
      </c>
      <c r="D41" s="143">
        <f>DCOUNTA($A3:$M35,4,D44:D45)</f>
        <v>16</v>
      </c>
      <c r="E41" s="143">
        <f>DCOUNTA($A3:$M35,5,E44:E45)</f>
        <v>2</v>
      </c>
      <c r="F41" s="143">
        <f>DCOUNTA($A3:$M35,6,F44:F45)</f>
        <v>0</v>
      </c>
      <c r="G41" s="143">
        <f>DCOUNTA($A3:$M35,7,G44:G45)</f>
        <v>0</v>
      </c>
      <c r="H41" s="143">
        <f>DCOUNTA($A3:$M35,8,H44:H45)</f>
        <v>0</v>
      </c>
      <c r="I41" s="143">
        <f>DCOUNTA($A3:$M35,9,I44:I45)</f>
        <v>0</v>
      </c>
      <c r="J41" s="143">
        <f>DCOUNTA($A3:$M35,10,J44:J45)</f>
        <v>0</v>
      </c>
      <c r="K41" s="143">
        <f>DCOUNTA($A3:$M35,11,K44:K45)</f>
        <v>0</v>
      </c>
      <c r="L41" s="143">
        <f>DCOUNTA($A3:$M35,12,L44:L45)</f>
        <v>1</v>
      </c>
      <c r="M41" s="144">
        <f>DCOUNTA($A3:$M35,13,M44:M45)</f>
        <v>17</v>
      </c>
      <c r="N41" s="107"/>
    </row>
    <row r="42" spans="1:14" ht="18" customHeight="1">
      <c r="A42" s="251" t="s">
        <v>43</v>
      </c>
      <c r="B42" s="145">
        <f>DCOUNTA($A3:$M35,2,B47:B48)</f>
        <v>0</v>
      </c>
      <c r="C42" s="146">
        <f>DCOUNTA($A3:$M35,3,C47:C48)</f>
        <v>0</v>
      </c>
      <c r="D42" s="146">
        <f>DCOUNTA($A3:$M35,4,D47:D48)</f>
        <v>0</v>
      </c>
      <c r="E42" s="146">
        <f>DCOUNTA($A3:$M35,5,E47:E48)</f>
        <v>0</v>
      </c>
      <c r="F42" s="146">
        <f>DCOUNTA($A3:$M35,6,F47:F48)</f>
        <v>0</v>
      </c>
      <c r="G42" s="146">
        <f>DCOUNTA($A3:$M35,7,G47:G48)</f>
        <v>0</v>
      </c>
      <c r="H42" s="146">
        <f>DCOUNTA($A3:$M35,8,H47:H48)</f>
        <v>0</v>
      </c>
      <c r="I42" s="146">
        <f>DCOUNTA($A3:$M35,9,I47:I48)</f>
        <v>0</v>
      </c>
      <c r="J42" s="146">
        <f>DCOUNTA($A3:$M35,10,J47:J48)</f>
        <v>0</v>
      </c>
      <c r="K42" s="146">
        <f>DCOUNTA($A3:$M35,11,K47:K48)</f>
        <v>0</v>
      </c>
      <c r="L42" s="146">
        <f>DCOUNTA($A3:$M35,12,L47:L48)</f>
        <v>0</v>
      </c>
      <c r="M42" s="147">
        <f>DCOUNTA($A3:$M35,13,M47:M48)</f>
        <v>0</v>
      </c>
      <c r="N42" s="107"/>
    </row>
    <row r="43" spans="1:14" ht="18" customHeight="1">
      <c r="A43" s="253" t="s">
        <v>39</v>
      </c>
      <c r="B43" s="195">
        <v>0.21322580645161296</v>
      </c>
      <c r="C43" s="196">
        <v>0.1885426929392447</v>
      </c>
      <c r="D43" s="196">
        <v>2.609591397849462</v>
      </c>
      <c r="E43" s="196">
        <v>7.691111111111111</v>
      </c>
      <c r="F43" s="196">
        <v>12.209784946236558</v>
      </c>
      <c r="G43" s="196">
        <v>16.246888888888886</v>
      </c>
      <c r="H43" s="196">
        <v>20.110215053763444</v>
      </c>
      <c r="I43" s="196">
        <v>22</v>
      </c>
      <c r="J43" s="196">
        <v>18.810666666666673</v>
      </c>
      <c r="K43" s="196">
        <v>13.167096774193547</v>
      </c>
      <c r="L43" s="196">
        <v>7.7</v>
      </c>
      <c r="M43" s="197">
        <v>2.774086021505376</v>
      </c>
      <c r="N43" s="107"/>
    </row>
    <row r="44" spans="1:13" ht="12">
      <c r="A44" s="148" t="s">
        <v>45</v>
      </c>
      <c r="B44" s="149" t="s">
        <v>23</v>
      </c>
      <c r="C44" s="149" t="s">
        <v>24</v>
      </c>
      <c r="D44" s="149" t="s">
        <v>25</v>
      </c>
      <c r="E44" s="149" t="s">
        <v>26</v>
      </c>
      <c r="F44" s="149" t="s">
        <v>27</v>
      </c>
      <c r="G44" s="149" t="s">
        <v>28</v>
      </c>
      <c r="H44" s="149" t="s">
        <v>29</v>
      </c>
      <c r="I44" s="149" t="s">
        <v>30</v>
      </c>
      <c r="J44" s="149" t="s">
        <v>31</v>
      </c>
      <c r="K44" s="149" t="s">
        <v>32</v>
      </c>
      <c r="L44" s="149" t="s">
        <v>33</v>
      </c>
      <c r="M44" s="149" t="s">
        <v>34</v>
      </c>
    </row>
    <row r="45" spans="2:13" ht="12">
      <c r="B45" s="256" t="s">
        <v>46</v>
      </c>
      <c r="C45" s="150" t="s">
        <v>46</v>
      </c>
      <c r="D45" s="150" t="s">
        <v>46</v>
      </c>
      <c r="E45" s="150" t="s">
        <v>46</v>
      </c>
      <c r="F45" s="150" t="s">
        <v>46</v>
      </c>
      <c r="G45" s="150" t="s">
        <v>46</v>
      </c>
      <c r="H45" s="150" t="s">
        <v>46</v>
      </c>
      <c r="I45" s="150" t="s">
        <v>46</v>
      </c>
      <c r="J45" s="150" t="s">
        <v>46</v>
      </c>
      <c r="K45" s="150" t="s">
        <v>46</v>
      </c>
      <c r="L45" s="150" t="s">
        <v>46</v>
      </c>
      <c r="M45" s="150" t="s">
        <v>46</v>
      </c>
    </row>
    <row r="47" spans="1:13" ht="12">
      <c r="A47" s="148" t="s">
        <v>47</v>
      </c>
      <c r="B47" s="149" t="s">
        <v>23</v>
      </c>
      <c r="C47" s="149" t="s">
        <v>24</v>
      </c>
      <c r="D47" s="149" t="s">
        <v>25</v>
      </c>
      <c r="E47" s="149" t="s">
        <v>26</v>
      </c>
      <c r="F47" s="149" t="s">
        <v>27</v>
      </c>
      <c r="G47" s="149" t="s">
        <v>28</v>
      </c>
      <c r="H47" s="149" t="s">
        <v>29</v>
      </c>
      <c r="I47" s="149" t="s">
        <v>30</v>
      </c>
      <c r="J47" s="149" t="s">
        <v>31</v>
      </c>
      <c r="K47" s="149" t="s">
        <v>32</v>
      </c>
      <c r="L47" s="149" t="s">
        <v>33</v>
      </c>
      <c r="M47" s="149" t="s">
        <v>34</v>
      </c>
    </row>
    <row r="48" spans="2:13" ht="12">
      <c r="B48" s="256" t="s">
        <v>48</v>
      </c>
      <c r="C48" s="150" t="s">
        <v>48</v>
      </c>
      <c r="D48" s="150" t="s">
        <v>48</v>
      </c>
      <c r="E48" s="150" t="s">
        <v>48</v>
      </c>
      <c r="F48" s="150" t="s">
        <v>48</v>
      </c>
      <c r="G48" s="150" t="s">
        <v>48</v>
      </c>
      <c r="H48" s="150" t="s">
        <v>48</v>
      </c>
      <c r="I48" s="150" t="s">
        <v>48</v>
      </c>
      <c r="J48" s="150" t="s">
        <v>48</v>
      </c>
      <c r="K48" s="150" t="s">
        <v>48</v>
      </c>
      <c r="L48" s="150" t="s">
        <v>48</v>
      </c>
      <c r="M48" s="150" t="s">
        <v>48</v>
      </c>
    </row>
    <row r="58" ht="12">
      <c r="A58" s="148" t="s">
        <v>51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2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3.2799999713897705</v>
      </c>
      <c r="C3" s="211">
        <v>3.006999969482422</v>
      </c>
      <c r="D3" s="211">
        <v>2.5439999103546143</v>
      </c>
      <c r="E3" s="211">
        <v>2.059999942779541</v>
      </c>
      <c r="F3" s="211">
        <v>1.4190000295639038</v>
      </c>
      <c r="G3" s="211">
        <v>1.6399999856948853</v>
      </c>
      <c r="H3" s="211">
        <v>2.059999942779541</v>
      </c>
      <c r="I3" s="211">
        <v>3.302000045776367</v>
      </c>
      <c r="J3" s="211">
        <v>4.468999862670898</v>
      </c>
      <c r="K3" s="211">
        <v>4.901000022888184</v>
      </c>
      <c r="L3" s="211">
        <v>6.090000152587891</v>
      </c>
      <c r="M3" s="211">
        <v>6.110000133514404</v>
      </c>
      <c r="N3" s="211">
        <v>5.835000038146973</v>
      </c>
      <c r="O3" s="211">
        <v>5.2129998207092285</v>
      </c>
      <c r="P3" s="211">
        <v>4.434999942779541</v>
      </c>
      <c r="Q3" s="211">
        <v>4.078000068664551</v>
      </c>
      <c r="R3" s="211">
        <v>2.3329999446868896</v>
      </c>
      <c r="S3" s="211">
        <v>1.3869999647140503</v>
      </c>
      <c r="T3" s="211">
        <v>1.4290000200271606</v>
      </c>
      <c r="U3" s="211">
        <v>0.36800000071525574</v>
      </c>
      <c r="V3" s="211">
        <v>0.5989999771118164</v>
      </c>
      <c r="W3" s="211">
        <v>-0.2939999997615814</v>
      </c>
      <c r="X3" s="211">
        <v>-0.9869999885559082</v>
      </c>
      <c r="Y3" s="211">
        <v>-2.069000005722046</v>
      </c>
      <c r="Z3" s="218">
        <f aca="true" t="shared" si="0" ref="Z3:Z30">AVERAGE(B3:Y3)</f>
        <v>2.633708323041598</v>
      </c>
      <c r="AA3" s="151">
        <v>6.585000038146973</v>
      </c>
      <c r="AB3" s="152" t="s">
        <v>110</v>
      </c>
      <c r="AC3" s="2">
        <v>1</v>
      </c>
      <c r="AD3" s="151">
        <v>-2.1740000247955322</v>
      </c>
      <c r="AE3" s="257" t="s">
        <v>133</v>
      </c>
      <c r="AF3" s="1"/>
    </row>
    <row r="4" spans="1:32" ht="11.25" customHeight="1">
      <c r="A4" s="219">
        <v>2</v>
      </c>
      <c r="B4" s="211">
        <v>-2.372999906539917</v>
      </c>
      <c r="C4" s="211">
        <v>-2.687999963760376</v>
      </c>
      <c r="D4" s="211">
        <v>-2.4570000171661377</v>
      </c>
      <c r="E4" s="211">
        <v>-2.058000087738037</v>
      </c>
      <c r="F4" s="211">
        <v>-2.9089999198913574</v>
      </c>
      <c r="G4" s="211">
        <v>-3.128999948501587</v>
      </c>
      <c r="H4" s="211">
        <v>-2.8459999561309814</v>
      </c>
      <c r="I4" s="211">
        <v>-0.335999995470047</v>
      </c>
      <c r="J4" s="211">
        <v>2.7119998931884766</v>
      </c>
      <c r="K4" s="211">
        <v>3.890000104904175</v>
      </c>
      <c r="L4" s="211">
        <v>4.59499979019165</v>
      </c>
      <c r="M4" s="211">
        <v>4.89900016784668</v>
      </c>
      <c r="N4" s="211">
        <v>4.815000057220459</v>
      </c>
      <c r="O4" s="211">
        <v>4.771999835968018</v>
      </c>
      <c r="P4" s="211">
        <v>3.9089999198913574</v>
      </c>
      <c r="Q4" s="211">
        <v>2.0169999599456787</v>
      </c>
      <c r="R4" s="211">
        <v>0.5149999856948853</v>
      </c>
      <c r="S4" s="212">
        <v>-0.3569999933242798</v>
      </c>
      <c r="T4" s="211">
        <v>-0.8090000152587891</v>
      </c>
      <c r="U4" s="211">
        <v>-0.7979999780654907</v>
      </c>
      <c r="V4" s="211">
        <v>-0.20999999344348907</v>
      </c>
      <c r="W4" s="211">
        <v>-0.7039999961853027</v>
      </c>
      <c r="X4" s="211">
        <v>0.12600000202655792</v>
      </c>
      <c r="Y4" s="211">
        <v>2.2909998893737793</v>
      </c>
      <c r="Z4" s="218">
        <f t="shared" si="0"/>
        <v>0.5361249931156635</v>
      </c>
      <c r="AA4" s="151">
        <v>6.015999794006348</v>
      </c>
      <c r="AB4" s="152" t="s">
        <v>111</v>
      </c>
      <c r="AC4" s="2">
        <v>2</v>
      </c>
      <c r="AD4" s="151">
        <v>-3.4860000610351562</v>
      </c>
      <c r="AE4" s="257" t="s">
        <v>134</v>
      </c>
      <c r="AF4" s="1"/>
    </row>
    <row r="5" spans="1:32" ht="11.25" customHeight="1">
      <c r="A5" s="219">
        <v>3</v>
      </c>
      <c r="B5" s="211">
        <v>2.9749999046325684</v>
      </c>
      <c r="C5" s="211">
        <v>1.7869999408721924</v>
      </c>
      <c r="D5" s="211">
        <v>1.4919999837875366</v>
      </c>
      <c r="E5" s="211">
        <v>1.7130000591278076</v>
      </c>
      <c r="F5" s="211">
        <v>1.7029999494552612</v>
      </c>
      <c r="G5" s="211">
        <v>0.41999998688697815</v>
      </c>
      <c r="H5" s="211">
        <v>0.640999972820282</v>
      </c>
      <c r="I5" s="211">
        <v>3.638000011444092</v>
      </c>
      <c r="J5" s="211">
        <v>7.360000133514404</v>
      </c>
      <c r="K5" s="211">
        <v>9.770000457763672</v>
      </c>
      <c r="L5" s="211">
        <v>9.710000038146973</v>
      </c>
      <c r="M5" s="211">
        <v>10.619999885559082</v>
      </c>
      <c r="N5" s="211">
        <v>11.050000190734863</v>
      </c>
      <c r="O5" s="211">
        <v>10.369999885559082</v>
      </c>
      <c r="P5" s="211">
        <v>7.230000019073486</v>
      </c>
      <c r="Q5" s="211">
        <v>6.855999946594238</v>
      </c>
      <c r="R5" s="211">
        <v>4.803999900817871</v>
      </c>
      <c r="S5" s="211">
        <v>4.110000133514404</v>
      </c>
      <c r="T5" s="211">
        <v>3.930999994277954</v>
      </c>
      <c r="U5" s="211">
        <v>2.7109999656677246</v>
      </c>
      <c r="V5" s="211">
        <v>2.0490000247955322</v>
      </c>
      <c r="W5" s="211">
        <v>1.3969999551773071</v>
      </c>
      <c r="X5" s="211">
        <v>1.565999984741211</v>
      </c>
      <c r="Y5" s="211">
        <v>0.4309999942779541</v>
      </c>
      <c r="Z5" s="218">
        <f t="shared" si="0"/>
        <v>4.513916679968436</v>
      </c>
      <c r="AA5" s="151">
        <v>11.65999984741211</v>
      </c>
      <c r="AB5" s="152" t="s">
        <v>112</v>
      </c>
      <c r="AC5" s="2">
        <v>3</v>
      </c>
      <c r="AD5" s="151">
        <v>0.041999999433755875</v>
      </c>
      <c r="AE5" s="257" t="s">
        <v>135</v>
      </c>
      <c r="AF5" s="1"/>
    </row>
    <row r="6" spans="1:32" ht="11.25" customHeight="1">
      <c r="A6" s="219">
        <v>4</v>
      </c>
      <c r="B6" s="211">
        <v>-0.4410000145435333</v>
      </c>
      <c r="C6" s="211">
        <v>-1.1030000448226929</v>
      </c>
      <c r="D6" s="211">
        <v>0.1889999955892563</v>
      </c>
      <c r="E6" s="211">
        <v>-0.578000009059906</v>
      </c>
      <c r="F6" s="211">
        <v>-0.6299999952316284</v>
      </c>
      <c r="G6" s="211">
        <v>-1.2389999628067017</v>
      </c>
      <c r="H6" s="211">
        <v>-1.7120000123977661</v>
      </c>
      <c r="I6" s="211">
        <v>1.1979999542236328</v>
      </c>
      <c r="J6" s="211">
        <v>2.765000104904175</v>
      </c>
      <c r="K6" s="211">
        <v>3.5220000743865967</v>
      </c>
      <c r="L6" s="211">
        <v>3.447999954223633</v>
      </c>
      <c r="M6" s="211">
        <v>3.563999891281128</v>
      </c>
      <c r="N6" s="211">
        <v>4.216000080108643</v>
      </c>
      <c r="O6" s="211">
        <v>4.026000022888184</v>
      </c>
      <c r="P6" s="211">
        <v>3.6050000190734863</v>
      </c>
      <c r="Q6" s="211">
        <v>2.8480000495910645</v>
      </c>
      <c r="R6" s="211">
        <v>1.25</v>
      </c>
      <c r="S6" s="211">
        <v>-0.23100000619888306</v>
      </c>
      <c r="T6" s="211">
        <v>-0.6299999952316284</v>
      </c>
      <c r="U6" s="211">
        <v>-1.187000036239624</v>
      </c>
      <c r="V6" s="211">
        <v>-1.218000054359436</v>
      </c>
      <c r="W6" s="211">
        <v>-1.4809999465942383</v>
      </c>
      <c r="X6" s="211">
        <v>-1.7009999752044678</v>
      </c>
      <c r="Y6" s="211">
        <v>-1.659000039100647</v>
      </c>
      <c r="Z6" s="218">
        <f t="shared" si="0"/>
        <v>0.7008750022699436</v>
      </c>
      <c r="AA6" s="151">
        <v>4.59499979019165</v>
      </c>
      <c r="AB6" s="152" t="s">
        <v>113</v>
      </c>
      <c r="AC6" s="2">
        <v>4</v>
      </c>
      <c r="AD6" s="151">
        <v>-1.9110000133514404</v>
      </c>
      <c r="AE6" s="257" t="s">
        <v>136</v>
      </c>
      <c r="AF6" s="1"/>
    </row>
    <row r="7" spans="1:32" ht="11.25" customHeight="1">
      <c r="A7" s="219">
        <v>5</v>
      </c>
      <c r="B7" s="211">
        <v>-1.406999945640564</v>
      </c>
      <c r="C7" s="211">
        <v>-1.9739999771118164</v>
      </c>
      <c r="D7" s="211">
        <v>-2.0480000972747803</v>
      </c>
      <c r="E7" s="211">
        <v>-2.309999942779541</v>
      </c>
      <c r="F7" s="211">
        <v>-2.36299991607666</v>
      </c>
      <c r="G7" s="211">
        <v>-2.299999952316284</v>
      </c>
      <c r="H7" s="211">
        <v>-2.1110000610351562</v>
      </c>
      <c r="I7" s="211">
        <v>0.5249999761581421</v>
      </c>
      <c r="J7" s="211">
        <v>3.312000036239624</v>
      </c>
      <c r="K7" s="211">
        <v>5.289999961853027</v>
      </c>
      <c r="L7" s="211">
        <v>5.438000202178955</v>
      </c>
      <c r="M7" s="211">
        <v>5.6479997634887695</v>
      </c>
      <c r="N7" s="211">
        <v>6.132999897003174</v>
      </c>
      <c r="O7" s="211">
        <v>6.395999908447266</v>
      </c>
      <c r="P7" s="211">
        <v>6.564000129699707</v>
      </c>
      <c r="Q7" s="211">
        <v>6.122000217437744</v>
      </c>
      <c r="R7" s="211">
        <v>5.164000034332275</v>
      </c>
      <c r="S7" s="211">
        <v>4.258999824523926</v>
      </c>
      <c r="T7" s="211">
        <v>2.88100004196167</v>
      </c>
      <c r="U7" s="211">
        <v>1.7339999675750732</v>
      </c>
      <c r="V7" s="211">
        <v>1.3980000019073486</v>
      </c>
      <c r="W7" s="211">
        <v>1.0720000267028809</v>
      </c>
      <c r="X7" s="211">
        <v>0.1679999977350235</v>
      </c>
      <c r="Y7" s="211">
        <v>0.13699999451637268</v>
      </c>
      <c r="Z7" s="218">
        <f t="shared" si="0"/>
        <v>1.988666670396924</v>
      </c>
      <c r="AA7" s="151">
        <v>6.60699987411499</v>
      </c>
      <c r="AB7" s="152" t="s">
        <v>114</v>
      </c>
      <c r="AC7" s="2">
        <v>5</v>
      </c>
      <c r="AD7" s="151">
        <v>-2.4570000171661377</v>
      </c>
      <c r="AE7" s="257" t="s">
        <v>137</v>
      </c>
      <c r="AF7" s="1"/>
    </row>
    <row r="8" spans="1:32" ht="11.25" customHeight="1">
      <c r="A8" s="219">
        <v>6</v>
      </c>
      <c r="B8" s="211">
        <v>0.22100000083446503</v>
      </c>
      <c r="C8" s="211">
        <v>-0.041999999433755875</v>
      </c>
      <c r="D8" s="211">
        <v>0.7039999961853027</v>
      </c>
      <c r="E8" s="211">
        <v>-0.15800000727176666</v>
      </c>
      <c r="F8" s="211">
        <v>3.0390000343322754</v>
      </c>
      <c r="G8" s="211">
        <v>-0.4309999942779541</v>
      </c>
      <c r="H8" s="211">
        <v>-0.8619999885559082</v>
      </c>
      <c r="I8" s="211">
        <v>3.502000093460083</v>
      </c>
      <c r="J8" s="211">
        <v>5.7129998207092285</v>
      </c>
      <c r="K8" s="211">
        <v>6.439000129699707</v>
      </c>
      <c r="L8" s="211">
        <v>6.64900016784668</v>
      </c>
      <c r="M8" s="211">
        <v>6.8480000495910645</v>
      </c>
      <c r="N8" s="211">
        <v>6.414999961853027</v>
      </c>
      <c r="O8" s="211">
        <v>5.802999973297119</v>
      </c>
      <c r="P8" s="211">
        <v>4.730000019073486</v>
      </c>
      <c r="Q8" s="211">
        <v>4.383999824523926</v>
      </c>
      <c r="R8" s="211">
        <v>2.6480000019073486</v>
      </c>
      <c r="S8" s="211">
        <v>1.4290000200271606</v>
      </c>
      <c r="T8" s="211">
        <v>-0.10499999672174454</v>
      </c>
      <c r="U8" s="211">
        <v>0.7139999866485596</v>
      </c>
      <c r="V8" s="211">
        <v>0.5879999995231628</v>
      </c>
      <c r="W8" s="211">
        <v>-0.11599999666213989</v>
      </c>
      <c r="X8" s="211">
        <v>-0.7459999918937683</v>
      </c>
      <c r="Y8" s="211">
        <v>-0.5989999771118164</v>
      </c>
      <c r="Z8" s="218">
        <f t="shared" si="0"/>
        <v>2.3652916719826558</v>
      </c>
      <c r="AA8" s="151">
        <v>7.360000133514404</v>
      </c>
      <c r="AB8" s="152" t="s">
        <v>115</v>
      </c>
      <c r="AC8" s="2">
        <v>6</v>
      </c>
      <c r="AD8" s="151">
        <v>-1.2920000553131104</v>
      </c>
      <c r="AE8" s="257" t="s">
        <v>138</v>
      </c>
      <c r="AF8" s="1"/>
    </row>
    <row r="9" spans="1:32" ht="11.25" customHeight="1">
      <c r="A9" s="219">
        <v>7</v>
      </c>
      <c r="B9" s="211">
        <v>0</v>
      </c>
      <c r="C9" s="211">
        <v>-0.9660000205039978</v>
      </c>
      <c r="D9" s="211">
        <v>-2.069000005722046</v>
      </c>
      <c r="E9" s="211">
        <v>-1.0399999618530273</v>
      </c>
      <c r="F9" s="211">
        <v>-2.0480000972747803</v>
      </c>
      <c r="G9" s="211">
        <v>-2.4579999446868896</v>
      </c>
      <c r="H9" s="211">
        <v>-2.7300000190734863</v>
      </c>
      <c r="I9" s="211">
        <v>0.06300000101327896</v>
      </c>
      <c r="J9" s="211">
        <v>3.0910000801086426</v>
      </c>
      <c r="K9" s="211">
        <v>3.5429999828338623</v>
      </c>
      <c r="L9" s="211">
        <v>4.427000045776367</v>
      </c>
      <c r="M9" s="211">
        <v>5.216000080108643</v>
      </c>
      <c r="N9" s="211">
        <v>5.689000129699707</v>
      </c>
      <c r="O9" s="211">
        <v>4.961999893188477</v>
      </c>
      <c r="P9" s="211">
        <v>4.425000190734863</v>
      </c>
      <c r="Q9" s="211">
        <v>2.9000000953674316</v>
      </c>
      <c r="R9" s="211">
        <v>1.2610000371932983</v>
      </c>
      <c r="S9" s="211">
        <v>0.22100000083446503</v>
      </c>
      <c r="T9" s="211">
        <v>0.20999999344348907</v>
      </c>
      <c r="U9" s="211">
        <v>1.1139999628067017</v>
      </c>
      <c r="V9" s="211">
        <v>2.1019999980926514</v>
      </c>
      <c r="W9" s="211">
        <v>1.965000033378601</v>
      </c>
      <c r="X9" s="211">
        <v>2.249000072479248</v>
      </c>
      <c r="Y9" s="211">
        <v>1.2719999551773071</v>
      </c>
      <c r="Z9" s="218">
        <f t="shared" si="0"/>
        <v>1.3916250209634502</v>
      </c>
      <c r="AA9" s="151">
        <v>6.710999965667725</v>
      </c>
      <c r="AB9" s="152" t="s">
        <v>116</v>
      </c>
      <c r="AC9" s="2">
        <v>7</v>
      </c>
      <c r="AD9" s="151">
        <v>-2.9820001125335693</v>
      </c>
      <c r="AE9" s="257" t="s">
        <v>106</v>
      </c>
      <c r="AF9" s="1"/>
    </row>
    <row r="10" spans="1:32" ht="11.25" customHeight="1">
      <c r="A10" s="219">
        <v>8</v>
      </c>
      <c r="B10" s="211">
        <v>1.7970000505447388</v>
      </c>
      <c r="C10" s="211">
        <v>-0.1889999955892563</v>
      </c>
      <c r="D10" s="211">
        <v>-0.3889999985694885</v>
      </c>
      <c r="E10" s="211">
        <v>-0.335999995470047</v>
      </c>
      <c r="F10" s="211">
        <v>1.61899995803833</v>
      </c>
      <c r="G10" s="211">
        <v>2.239000082015991</v>
      </c>
      <c r="H10" s="211">
        <v>2.239000082015991</v>
      </c>
      <c r="I10" s="211">
        <v>4.14300012588501</v>
      </c>
      <c r="J10" s="211">
        <v>4.942999839782715</v>
      </c>
      <c r="K10" s="211">
        <v>6.290999889373779</v>
      </c>
      <c r="L10" s="211">
        <v>6.7220001220703125</v>
      </c>
      <c r="M10" s="211">
        <v>6.826000213623047</v>
      </c>
      <c r="N10" s="211">
        <v>7.050000190734863</v>
      </c>
      <c r="O10" s="211">
        <v>5.84499979019165</v>
      </c>
      <c r="P10" s="211">
        <v>5.603000164031982</v>
      </c>
      <c r="Q10" s="211">
        <v>4.771999835968018</v>
      </c>
      <c r="R10" s="211">
        <v>1.659999966621399</v>
      </c>
      <c r="S10" s="211">
        <v>1.4919999837875366</v>
      </c>
      <c r="T10" s="211">
        <v>0.1889999955892563</v>
      </c>
      <c r="U10" s="211">
        <v>1.4390000104904175</v>
      </c>
      <c r="V10" s="211">
        <v>0.6510000228881836</v>
      </c>
      <c r="W10" s="211">
        <v>0.06300000101327896</v>
      </c>
      <c r="X10" s="211">
        <v>-0.23100000619888306</v>
      </c>
      <c r="Y10" s="211">
        <v>-1.2079999446868896</v>
      </c>
      <c r="Z10" s="218">
        <f t="shared" si="0"/>
        <v>2.634583349339664</v>
      </c>
      <c r="AA10" s="151">
        <v>7.739999771118164</v>
      </c>
      <c r="AB10" s="152" t="s">
        <v>117</v>
      </c>
      <c r="AC10" s="2">
        <v>8</v>
      </c>
      <c r="AD10" s="151">
        <v>-1.4179999828338623</v>
      </c>
      <c r="AE10" s="257" t="s">
        <v>139</v>
      </c>
      <c r="AF10" s="1"/>
    </row>
    <row r="11" spans="1:32" ht="11.25" customHeight="1">
      <c r="A11" s="219">
        <v>9</v>
      </c>
      <c r="B11" s="211">
        <v>-1.2389999628067017</v>
      </c>
      <c r="C11" s="211">
        <v>-1.5119999647140503</v>
      </c>
      <c r="D11" s="211">
        <v>-1.7430000305175781</v>
      </c>
      <c r="E11" s="211">
        <v>-1.8380000591278076</v>
      </c>
      <c r="F11" s="211">
        <v>-1.7860000133514404</v>
      </c>
      <c r="G11" s="211">
        <v>-1.7960000038146973</v>
      </c>
      <c r="H11" s="211">
        <v>-1.1449999809265137</v>
      </c>
      <c r="I11" s="211">
        <v>1.8919999599456787</v>
      </c>
      <c r="J11" s="211">
        <v>4.333000183105469</v>
      </c>
      <c r="K11" s="211">
        <v>4.784999847412109</v>
      </c>
      <c r="L11" s="211">
        <v>4.889999866485596</v>
      </c>
      <c r="M11" s="211">
        <v>5.195000171661377</v>
      </c>
      <c r="N11" s="211">
        <v>4.836999893188477</v>
      </c>
      <c r="O11" s="211">
        <v>4.86899995803833</v>
      </c>
      <c r="P11" s="211">
        <v>4.573999881744385</v>
      </c>
      <c r="Q11" s="211">
        <v>3.984999895095825</v>
      </c>
      <c r="R11" s="211">
        <v>3.2279999256134033</v>
      </c>
      <c r="S11" s="211">
        <v>2.628000020980835</v>
      </c>
      <c r="T11" s="211">
        <v>2.3340001106262207</v>
      </c>
      <c r="U11" s="211">
        <v>2.438999891281128</v>
      </c>
      <c r="V11" s="211">
        <v>2.565000057220459</v>
      </c>
      <c r="W11" s="211">
        <v>2.9230000972747803</v>
      </c>
      <c r="X11" s="211">
        <v>3.385999917984009</v>
      </c>
      <c r="Y11" s="211">
        <v>3.1019999980926514</v>
      </c>
      <c r="Z11" s="218">
        <f t="shared" si="0"/>
        <v>2.1210833191871643</v>
      </c>
      <c r="AA11" s="151">
        <v>5.616000175476074</v>
      </c>
      <c r="AB11" s="152" t="s">
        <v>118</v>
      </c>
      <c r="AC11" s="2">
        <v>9</v>
      </c>
      <c r="AD11" s="151">
        <v>-2.499000072479248</v>
      </c>
      <c r="AE11" s="257" t="s">
        <v>140</v>
      </c>
      <c r="AF11" s="1"/>
    </row>
    <row r="12" spans="1:32" ht="11.25" customHeight="1">
      <c r="A12" s="227">
        <v>10</v>
      </c>
      <c r="B12" s="213">
        <v>2.0179998874664307</v>
      </c>
      <c r="C12" s="213">
        <v>0.9769999980926514</v>
      </c>
      <c r="D12" s="213">
        <v>0.4099999964237213</v>
      </c>
      <c r="E12" s="213">
        <v>0.6200000047683716</v>
      </c>
      <c r="F12" s="213">
        <v>0.2630000114440918</v>
      </c>
      <c r="G12" s="213">
        <v>-0.041999999433755875</v>
      </c>
      <c r="H12" s="213">
        <v>0.4620000123977661</v>
      </c>
      <c r="I12" s="213">
        <v>2.9760000705718994</v>
      </c>
      <c r="J12" s="213">
        <v>7.739999771118164</v>
      </c>
      <c r="K12" s="213">
        <v>9.319999694824219</v>
      </c>
      <c r="L12" s="213">
        <v>9.84000015258789</v>
      </c>
      <c r="M12" s="213">
        <v>10.239999771118164</v>
      </c>
      <c r="N12" s="213">
        <v>8.390000343322754</v>
      </c>
      <c r="O12" s="213">
        <v>7.289999961853027</v>
      </c>
      <c r="P12" s="213">
        <v>7.230000019073486</v>
      </c>
      <c r="Q12" s="213">
        <v>7.360000133514404</v>
      </c>
      <c r="R12" s="213">
        <v>4.668000221252441</v>
      </c>
      <c r="S12" s="213">
        <v>3.2060000896453857</v>
      </c>
      <c r="T12" s="213">
        <v>4.458000183105469</v>
      </c>
      <c r="U12" s="213">
        <v>3.552999973297119</v>
      </c>
      <c r="V12" s="213">
        <v>2.7639999389648438</v>
      </c>
      <c r="W12" s="213">
        <v>2.1649999618530273</v>
      </c>
      <c r="X12" s="213">
        <v>-0.2840000092983246</v>
      </c>
      <c r="Y12" s="213">
        <v>-0.609000027179718</v>
      </c>
      <c r="Z12" s="228">
        <f t="shared" si="0"/>
        <v>3.958958340032647</v>
      </c>
      <c r="AA12" s="157">
        <v>10.779999732971191</v>
      </c>
      <c r="AB12" s="214" t="s">
        <v>60</v>
      </c>
      <c r="AC12" s="215">
        <v>10</v>
      </c>
      <c r="AD12" s="157">
        <v>-0.8090000152587891</v>
      </c>
      <c r="AE12" s="258" t="s">
        <v>141</v>
      </c>
      <c r="AF12" s="1"/>
    </row>
    <row r="13" spans="1:32" ht="11.25" customHeight="1">
      <c r="A13" s="219">
        <v>11</v>
      </c>
      <c r="B13" s="211">
        <v>-1.1239999532699585</v>
      </c>
      <c r="C13" s="211">
        <v>-1.4700000286102295</v>
      </c>
      <c r="D13" s="211">
        <v>-1.8279999494552612</v>
      </c>
      <c r="E13" s="211">
        <v>-2.059000015258789</v>
      </c>
      <c r="F13" s="211">
        <v>-2.121999979019165</v>
      </c>
      <c r="G13" s="211">
        <v>-2.131999969482422</v>
      </c>
      <c r="H13" s="211">
        <v>-1.093000054359436</v>
      </c>
      <c r="I13" s="211">
        <v>1.1039999723434448</v>
      </c>
      <c r="J13" s="211">
        <v>3.174999952316284</v>
      </c>
      <c r="K13" s="211">
        <v>3.628000020980835</v>
      </c>
      <c r="L13" s="211">
        <v>4.901000022888184</v>
      </c>
      <c r="M13" s="211">
        <v>4.184999942779541</v>
      </c>
      <c r="N13" s="211">
        <v>3.816999912261963</v>
      </c>
      <c r="O13" s="211">
        <v>3.6480000019073486</v>
      </c>
      <c r="P13" s="211">
        <v>3.490999937057495</v>
      </c>
      <c r="Q13" s="211">
        <v>3.059000015258789</v>
      </c>
      <c r="R13" s="211">
        <v>2.7019999027252197</v>
      </c>
      <c r="S13" s="211">
        <v>0.5460000038146973</v>
      </c>
      <c r="T13" s="211">
        <v>-0.15800000727176666</v>
      </c>
      <c r="U13" s="211">
        <v>0.7149999737739563</v>
      </c>
      <c r="V13" s="211">
        <v>1.0509999990463257</v>
      </c>
      <c r="W13" s="211">
        <v>1.7029999494552612</v>
      </c>
      <c r="X13" s="211">
        <v>0.2630000114440918</v>
      </c>
      <c r="Y13" s="211">
        <v>0.8090000152587891</v>
      </c>
      <c r="Z13" s="218">
        <f t="shared" si="0"/>
        <v>1.1171249865243833</v>
      </c>
      <c r="AA13" s="151">
        <v>4.953999996185303</v>
      </c>
      <c r="AB13" s="152" t="s">
        <v>119</v>
      </c>
      <c r="AC13" s="2">
        <v>11</v>
      </c>
      <c r="AD13" s="151">
        <v>-2.2060000896453857</v>
      </c>
      <c r="AE13" s="257" t="s">
        <v>142</v>
      </c>
      <c r="AF13" s="1"/>
    </row>
    <row r="14" spans="1:32" ht="11.25" customHeight="1">
      <c r="A14" s="219">
        <v>12</v>
      </c>
      <c r="B14" s="211">
        <v>-0.13699999451637268</v>
      </c>
      <c r="C14" s="211">
        <v>0.9559999704360962</v>
      </c>
      <c r="D14" s="211">
        <v>-0.13699999451637268</v>
      </c>
      <c r="E14" s="211">
        <v>0.2630000114440918</v>
      </c>
      <c r="F14" s="211">
        <v>-0.8299999833106995</v>
      </c>
      <c r="G14" s="211">
        <v>-0.4620000123977661</v>
      </c>
      <c r="H14" s="211">
        <v>-0.6299999952316284</v>
      </c>
      <c r="I14" s="211">
        <v>3.428999900817871</v>
      </c>
      <c r="J14" s="211">
        <v>6.797999858856201</v>
      </c>
      <c r="K14" s="211">
        <v>7.619999885559082</v>
      </c>
      <c r="L14" s="211">
        <v>9.510000228881836</v>
      </c>
      <c r="M14" s="211">
        <v>9.880000114440918</v>
      </c>
      <c r="N14" s="211">
        <v>9.460000038146973</v>
      </c>
      <c r="O14" s="211">
        <v>8.1899995803833</v>
      </c>
      <c r="P14" s="211">
        <v>7.570000171661377</v>
      </c>
      <c r="Q14" s="211">
        <v>5.046000003814697</v>
      </c>
      <c r="R14" s="211">
        <v>3.7109999656677246</v>
      </c>
      <c r="S14" s="211">
        <v>2.174999952316284</v>
      </c>
      <c r="T14" s="211">
        <v>1.2710000276565552</v>
      </c>
      <c r="U14" s="211">
        <v>0.8830000162124634</v>
      </c>
      <c r="V14" s="211">
        <v>0.871999979019165</v>
      </c>
      <c r="W14" s="211">
        <v>0.7139999866485596</v>
      </c>
      <c r="X14" s="211">
        <v>0.7250000238418579</v>
      </c>
      <c r="Y14" s="211">
        <v>0.9980000257492065</v>
      </c>
      <c r="Z14" s="218">
        <f t="shared" si="0"/>
        <v>3.244791656732559</v>
      </c>
      <c r="AA14" s="151">
        <v>10.90999984741211</v>
      </c>
      <c r="AB14" s="152" t="s">
        <v>120</v>
      </c>
      <c r="AC14" s="2">
        <v>12</v>
      </c>
      <c r="AD14" s="151">
        <v>-1.1770000457763672</v>
      </c>
      <c r="AE14" s="257" t="s">
        <v>143</v>
      </c>
      <c r="AF14" s="1"/>
    </row>
    <row r="15" spans="1:32" ht="11.25" customHeight="1">
      <c r="A15" s="219">
        <v>13</v>
      </c>
      <c r="B15" s="211">
        <v>0.27300000190734863</v>
      </c>
      <c r="C15" s="211">
        <v>-0.05299999937415123</v>
      </c>
      <c r="D15" s="211">
        <v>-0.1679999977350235</v>
      </c>
      <c r="E15" s="211">
        <v>0.7459999918937683</v>
      </c>
      <c r="F15" s="211">
        <v>1.3869999647140503</v>
      </c>
      <c r="G15" s="211">
        <v>3.0810000896453857</v>
      </c>
      <c r="H15" s="211">
        <v>3.628000020980835</v>
      </c>
      <c r="I15" s="211">
        <v>4.890999794006348</v>
      </c>
      <c r="J15" s="211">
        <v>7.260000228881836</v>
      </c>
      <c r="K15" s="211">
        <v>8.569999694824219</v>
      </c>
      <c r="L15" s="211">
        <v>8.65999984741211</v>
      </c>
      <c r="M15" s="211">
        <v>8.819999694824219</v>
      </c>
      <c r="N15" s="211">
        <v>9.609999656677246</v>
      </c>
      <c r="O15" s="211">
        <v>9.640000343322754</v>
      </c>
      <c r="P15" s="211">
        <v>9.970000267028809</v>
      </c>
      <c r="Q15" s="211">
        <v>9.5600004196167</v>
      </c>
      <c r="R15" s="211">
        <v>9.960000038146973</v>
      </c>
      <c r="S15" s="211">
        <v>10.319999694824219</v>
      </c>
      <c r="T15" s="211">
        <v>10.5600004196167</v>
      </c>
      <c r="U15" s="211">
        <v>10.949999809265137</v>
      </c>
      <c r="V15" s="211">
        <v>11.640000343322754</v>
      </c>
      <c r="W15" s="211">
        <v>12.119999885559082</v>
      </c>
      <c r="X15" s="211">
        <v>12.539999961853027</v>
      </c>
      <c r="Y15" s="211">
        <v>13.09000015258789</v>
      </c>
      <c r="Z15" s="218">
        <f t="shared" si="0"/>
        <v>7.377291680158426</v>
      </c>
      <c r="AA15" s="151">
        <v>13.170000076293945</v>
      </c>
      <c r="AB15" s="152" t="s">
        <v>100</v>
      </c>
      <c r="AC15" s="2">
        <v>13</v>
      </c>
      <c r="AD15" s="151">
        <v>-0.2939999997615814</v>
      </c>
      <c r="AE15" s="257" t="s">
        <v>144</v>
      </c>
      <c r="AF15" s="1"/>
    </row>
    <row r="16" spans="1:32" ht="11.25" customHeight="1">
      <c r="A16" s="219">
        <v>14</v>
      </c>
      <c r="B16" s="211">
        <v>13.109999656677246</v>
      </c>
      <c r="C16" s="211">
        <v>12.979999542236328</v>
      </c>
      <c r="D16" s="211">
        <v>13</v>
      </c>
      <c r="E16" s="211">
        <v>13.329999923706055</v>
      </c>
      <c r="F16" s="211">
        <v>13.399999618530273</v>
      </c>
      <c r="G16" s="211">
        <v>12.890000343322754</v>
      </c>
      <c r="H16" s="211">
        <v>12.470000267028809</v>
      </c>
      <c r="I16" s="211">
        <v>13.899999618530273</v>
      </c>
      <c r="J16" s="211">
        <v>13.520000457763672</v>
      </c>
      <c r="K16" s="211">
        <v>16.559999465942383</v>
      </c>
      <c r="L16" s="211">
        <v>18.68000030517578</v>
      </c>
      <c r="M16" s="211">
        <v>19.760000228881836</v>
      </c>
      <c r="N16" s="211">
        <v>19.170000076293945</v>
      </c>
      <c r="O16" s="211">
        <v>17.639999389648438</v>
      </c>
      <c r="P16" s="211">
        <v>16.920000076293945</v>
      </c>
      <c r="Q16" s="211">
        <v>15.380000114440918</v>
      </c>
      <c r="R16" s="211">
        <v>12.850000381469727</v>
      </c>
      <c r="S16" s="211">
        <v>10.630000114440918</v>
      </c>
      <c r="T16" s="211">
        <v>8.949999809265137</v>
      </c>
      <c r="U16" s="211">
        <v>9.699999809265137</v>
      </c>
      <c r="V16" s="211">
        <v>6.571000099182129</v>
      </c>
      <c r="W16" s="211">
        <v>6.47599983215332</v>
      </c>
      <c r="X16" s="211">
        <v>6.392000198364258</v>
      </c>
      <c r="Y16" s="211">
        <v>6.729000091552734</v>
      </c>
      <c r="Z16" s="218">
        <f t="shared" si="0"/>
        <v>12.958666642506918</v>
      </c>
      <c r="AA16" s="151">
        <v>20.110000610351562</v>
      </c>
      <c r="AB16" s="152" t="s">
        <v>121</v>
      </c>
      <c r="AC16" s="2">
        <v>14</v>
      </c>
      <c r="AD16" s="151">
        <v>5.676000118255615</v>
      </c>
      <c r="AE16" s="257" t="s">
        <v>145</v>
      </c>
      <c r="AF16" s="1"/>
    </row>
    <row r="17" spans="1:32" ht="11.25" customHeight="1">
      <c r="A17" s="219">
        <v>15</v>
      </c>
      <c r="B17" s="211">
        <v>6.054999828338623</v>
      </c>
      <c r="C17" s="211">
        <v>6.139999866485596</v>
      </c>
      <c r="D17" s="211">
        <v>5.414000034332275</v>
      </c>
      <c r="E17" s="211">
        <v>4.835000038146973</v>
      </c>
      <c r="F17" s="211">
        <v>3.0260000228881836</v>
      </c>
      <c r="G17" s="211">
        <v>1.965000033378601</v>
      </c>
      <c r="H17" s="211">
        <v>2.2699999809265137</v>
      </c>
      <c r="I17" s="211">
        <v>5.888000011444092</v>
      </c>
      <c r="J17" s="211">
        <v>8.859999656677246</v>
      </c>
      <c r="K17" s="211">
        <v>12.180000305175781</v>
      </c>
      <c r="L17" s="211">
        <v>12.029999732971191</v>
      </c>
      <c r="M17" s="211">
        <v>10.760000228881836</v>
      </c>
      <c r="N17" s="211">
        <v>10.930000305175781</v>
      </c>
      <c r="O17" s="211">
        <v>10.15999984741211</v>
      </c>
      <c r="P17" s="211">
        <v>9.720000267028809</v>
      </c>
      <c r="Q17" s="211">
        <v>9.680000305175781</v>
      </c>
      <c r="R17" s="211">
        <v>9.380000114440918</v>
      </c>
      <c r="S17" s="211">
        <v>8.079999923706055</v>
      </c>
      <c r="T17" s="211">
        <v>7.610000133514404</v>
      </c>
      <c r="U17" s="211">
        <v>7.199999809265137</v>
      </c>
      <c r="V17" s="211">
        <v>6.150000095367432</v>
      </c>
      <c r="W17" s="211">
        <v>5.392000198364258</v>
      </c>
      <c r="X17" s="211">
        <v>5.855999946594238</v>
      </c>
      <c r="Y17" s="211">
        <v>6.498000144958496</v>
      </c>
      <c r="Z17" s="218">
        <f t="shared" si="0"/>
        <v>7.336625034610431</v>
      </c>
      <c r="AA17" s="151">
        <v>12.449999809265137</v>
      </c>
      <c r="AB17" s="152" t="s">
        <v>122</v>
      </c>
      <c r="AC17" s="2">
        <v>15</v>
      </c>
      <c r="AD17" s="151">
        <v>1.7120000123977661</v>
      </c>
      <c r="AE17" s="257" t="s">
        <v>106</v>
      </c>
      <c r="AF17" s="1"/>
    </row>
    <row r="18" spans="1:32" ht="11.25" customHeight="1">
      <c r="A18" s="219">
        <v>16</v>
      </c>
      <c r="B18" s="211">
        <v>6.25600004196167</v>
      </c>
      <c r="C18" s="211">
        <v>5.960999965667725</v>
      </c>
      <c r="D18" s="211">
        <v>6.013999938964844</v>
      </c>
      <c r="E18" s="211">
        <v>5.25600004196167</v>
      </c>
      <c r="F18" s="211">
        <v>4.604000091552734</v>
      </c>
      <c r="G18" s="211">
        <v>3.9619998931884766</v>
      </c>
      <c r="H18" s="211">
        <v>4.425000190734863</v>
      </c>
      <c r="I18" s="211">
        <v>5.341000080108643</v>
      </c>
      <c r="J18" s="211">
        <v>7.71999979019165</v>
      </c>
      <c r="K18" s="211">
        <v>8.640000343322754</v>
      </c>
      <c r="L18" s="211">
        <v>4.309000015258789</v>
      </c>
      <c r="M18" s="211">
        <v>3.3310000896453857</v>
      </c>
      <c r="N18" s="211">
        <v>3.6679999828338623</v>
      </c>
      <c r="O18" s="211">
        <v>3.8359999656677246</v>
      </c>
      <c r="P18" s="211">
        <v>4.677999973297119</v>
      </c>
      <c r="Q18" s="211">
        <v>2.9630000591278076</v>
      </c>
      <c r="R18" s="211">
        <v>2.2170000076293945</v>
      </c>
      <c r="S18" s="211">
        <v>0.335999995470047</v>
      </c>
      <c r="T18" s="211">
        <v>-0.3050000071525574</v>
      </c>
      <c r="U18" s="211">
        <v>-0.9869999885559082</v>
      </c>
      <c r="V18" s="211">
        <v>-1.0499999523162842</v>
      </c>
      <c r="W18" s="211">
        <v>-1.0499999523162842</v>
      </c>
      <c r="X18" s="211">
        <v>-1.8270000219345093</v>
      </c>
      <c r="Y18" s="211">
        <v>-2.0889999866485596</v>
      </c>
      <c r="Z18" s="218">
        <f t="shared" si="0"/>
        <v>3.1753750232358775</v>
      </c>
      <c r="AA18" s="151">
        <v>9.609999656677246</v>
      </c>
      <c r="AB18" s="152" t="s">
        <v>123</v>
      </c>
      <c r="AC18" s="2">
        <v>16</v>
      </c>
      <c r="AD18" s="151">
        <v>-2.13100004196167</v>
      </c>
      <c r="AE18" s="257" t="s">
        <v>146</v>
      </c>
      <c r="AF18" s="1"/>
    </row>
    <row r="19" spans="1:32" ht="11.25" customHeight="1">
      <c r="A19" s="219">
        <v>17</v>
      </c>
      <c r="B19" s="211">
        <v>-2.6040000915527344</v>
      </c>
      <c r="C19" s="211">
        <v>-3.24399995803833</v>
      </c>
      <c r="D19" s="211">
        <v>-3.433000087738037</v>
      </c>
      <c r="E19" s="211">
        <v>-2.9609999656677246</v>
      </c>
      <c r="F19" s="211">
        <v>-3.1600000858306885</v>
      </c>
      <c r="G19" s="211">
        <v>-2.9189999103546143</v>
      </c>
      <c r="H19" s="211">
        <v>-2.993000030517578</v>
      </c>
      <c r="I19" s="211">
        <v>-1.1339999437332153</v>
      </c>
      <c r="J19" s="211">
        <v>1.61899995803833</v>
      </c>
      <c r="K19" s="211">
        <v>1.7339999675750732</v>
      </c>
      <c r="L19" s="211">
        <v>3.8369998931884766</v>
      </c>
      <c r="M19" s="211">
        <v>3.7739999294281006</v>
      </c>
      <c r="N19" s="211">
        <v>4.625999927520752</v>
      </c>
      <c r="O19" s="211">
        <v>3.868000030517578</v>
      </c>
      <c r="P19" s="211">
        <v>3.109999895095825</v>
      </c>
      <c r="Q19" s="211">
        <v>3.131999969482422</v>
      </c>
      <c r="R19" s="211">
        <v>1.7020000219345093</v>
      </c>
      <c r="S19" s="211">
        <v>-0.06300000101327896</v>
      </c>
      <c r="T19" s="211">
        <v>-0.7670000195503235</v>
      </c>
      <c r="U19" s="211">
        <v>-1.5440000295639038</v>
      </c>
      <c r="V19" s="211">
        <v>-1.9950000047683716</v>
      </c>
      <c r="W19" s="211">
        <v>-1.3969999551773071</v>
      </c>
      <c r="X19" s="211">
        <v>-2.3519999980926514</v>
      </c>
      <c r="Y19" s="211">
        <v>-2.5829999446868896</v>
      </c>
      <c r="Z19" s="218">
        <f t="shared" si="0"/>
        <v>-0.23945835139602423</v>
      </c>
      <c r="AA19" s="151">
        <v>5.098999977111816</v>
      </c>
      <c r="AB19" s="152" t="s">
        <v>124</v>
      </c>
      <c r="AC19" s="2">
        <v>17</v>
      </c>
      <c r="AD19" s="151">
        <v>-3.7049999237060547</v>
      </c>
      <c r="AE19" s="257" t="s">
        <v>147</v>
      </c>
      <c r="AF19" s="1"/>
    </row>
    <row r="20" spans="1:32" ht="11.25" customHeight="1">
      <c r="A20" s="219">
        <v>18</v>
      </c>
      <c r="B20" s="211">
        <v>-2.9189999103546143</v>
      </c>
      <c r="C20" s="211">
        <v>-3.4230000972747803</v>
      </c>
      <c r="D20" s="211">
        <v>-3.506999969482422</v>
      </c>
      <c r="E20" s="211">
        <v>-3.359999895095825</v>
      </c>
      <c r="F20" s="211">
        <v>-3.9690001010894775</v>
      </c>
      <c r="G20" s="211">
        <v>-4.577000141143799</v>
      </c>
      <c r="H20" s="211">
        <v>-3.7269999980926514</v>
      </c>
      <c r="I20" s="211">
        <v>0.5149999856948853</v>
      </c>
      <c r="J20" s="211">
        <v>3.4070000648498535</v>
      </c>
      <c r="K20" s="211">
        <v>3.2279999256134033</v>
      </c>
      <c r="L20" s="211">
        <v>4.14300012588501</v>
      </c>
      <c r="M20" s="211">
        <v>4.10099983215332</v>
      </c>
      <c r="N20" s="211">
        <v>4.3520002365112305</v>
      </c>
      <c r="O20" s="211">
        <v>2.805999994277954</v>
      </c>
      <c r="P20" s="211">
        <v>2.627000093460083</v>
      </c>
      <c r="Q20" s="211">
        <v>1.8489999771118164</v>
      </c>
      <c r="R20" s="211">
        <v>0.13699999451637268</v>
      </c>
      <c r="S20" s="211">
        <v>-1.3020000457763672</v>
      </c>
      <c r="T20" s="211">
        <v>-1.5119999647140503</v>
      </c>
      <c r="U20" s="211">
        <v>-1.86899995803833</v>
      </c>
      <c r="V20" s="211">
        <v>-1.7009999752044678</v>
      </c>
      <c r="W20" s="211">
        <v>-1.5859999656677246</v>
      </c>
      <c r="X20" s="211">
        <v>-0.7250000238418579</v>
      </c>
      <c r="Y20" s="211">
        <v>-0.34700000286102295</v>
      </c>
      <c r="Z20" s="218">
        <f t="shared" si="0"/>
        <v>-0.30662499244014424</v>
      </c>
      <c r="AA20" s="151">
        <v>5.690000057220459</v>
      </c>
      <c r="AB20" s="152" t="s">
        <v>125</v>
      </c>
      <c r="AC20" s="2">
        <v>18</v>
      </c>
      <c r="AD20" s="151">
        <v>-4.671999931335449</v>
      </c>
      <c r="AE20" s="257" t="s">
        <v>148</v>
      </c>
      <c r="AF20" s="1"/>
    </row>
    <row r="21" spans="1:32" ht="11.25" customHeight="1">
      <c r="A21" s="219">
        <v>19</v>
      </c>
      <c r="B21" s="211">
        <v>-1.1449999809265137</v>
      </c>
      <c r="C21" s="211">
        <v>-1.5759999752044678</v>
      </c>
      <c r="D21" s="211">
        <v>-0.671999990940094</v>
      </c>
      <c r="E21" s="211">
        <v>-1.3029999732971191</v>
      </c>
      <c r="F21" s="211">
        <v>-1.2289999723434448</v>
      </c>
      <c r="G21" s="211">
        <v>-2.0899999141693115</v>
      </c>
      <c r="H21" s="211">
        <v>-2.752000093460083</v>
      </c>
      <c r="I21" s="211">
        <v>-0.6930000185966492</v>
      </c>
      <c r="J21" s="211">
        <v>0.4519999921321869</v>
      </c>
      <c r="K21" s="211">
        <v>1.7760000228881836</v>
      </c>
      <c r="L21" s="211">
        <v>2.9749999046325684</v>
      </c>
      <c r="M21" s="211">
        <v>4.038000106811523</v>
      </c>
      <c r="N21" s="211">
        <v>3.0480000972747803</v>
      </c>
      <c r="O21" s="211">
        <v>2.3540000915527344</v>
      </c>
      <c r="P21" s="211">
        <v>1.7860000133514404</v>
      </c>
      <c r="Q21" s="211">
        <v>1.5240000486373901</v>
      </c>
      <c r="R21" s="211">
        <v>0.6830000281333923</v>
      </c>
      <c r="S21" s="211">
        <v>-1.2079999446868896</v>
      </c>
      <c r="T21" s="211">
        <v>-1.4179999828338623</v>
      </c>
      <c r="U21" s="211">
        <v>-0.9670000076293945</v>
      </c>
      <c r="V21" s="211">
        <v>-0.7139999866485596</v>
      </c>
      <c r="W21" s="211">
        <v>-0.17900000512599945</v>
      </c>
      <c r="X21" s="211">
        <v>0.41999998688697815</v>
      </c>
      <c r="Y21" s="211">
        <v>0.7360000014305115</v>
      </c>
      <c r="Z21" s="218">
        <f t="shared" si="0"/>
        <v>0.16025001866122088</v>
      </c>
      <c r="AA21" s="151">
        <v>4.859000205993652</v>
      </c>
      <c r="AB21" s="152" t="s">
        <v>126</v>
      </c>
      <c r="AC21" s="2">
        <v>19</v>
      </c>
      <c r="AD21" s="151">
        <v>-2.8459999561309814</v>
      </c>
      <c r="AE21" s="257" t="s">
        <v>149</v>
      </c>
      <c r="AF21" s="1"/>
    </row>
    <row r="22" spans="1:32" ht="11.25" customHeight="1">
      <c r="A22" s="227">
        <v>20</v>
      </c>
      <c r="B22" s="213">
        <v>1.1979999542236328</v>
      </c>
      <c r="C22" s="213">
        <v>1.5140000581741333</v>
      </c>
      <c r="D22" s="213">
        <v>2.2190001010894775</v>
      </c>
      <c r="E22" s="213">
        <v>3.5230000019073486</v>
      </c>
      <c r="F22" s="213">
        <v>4.428999900817871</v>
      </c>
      <c r="G22" s="213">
        <v>4.185999870300293</v>
      </c>
      <c r="H22" s="213">
        <v>4.576000213623047</v>
      </c>
      <c r="I22" s="213">
        <v>5.460000038146973</v>
      </c>
      <c r="J22" s="213">
        <v>5.839000225067139</v>
      </c>
      <c r="K22" s="213">
        <v>6.89300012588501</v>
      </c>
      <c r="L22" s="213">
        <v>7.510000228881836</v>
      </c>
      <c r="M22" s="213">
        <v>6.61899995803833</v>
      </c>
      <c r="N22" s="213">
        <v>5.2170000076293945</v>
      </c>
      <c r="O22" s="213">
        <v>6.322999954223633</v>
      </c>
      <c r="P22" s="213">
        <v>7.329999923706055</v>
      </c>
      <c r="Q22" s="213">
        <v>6.574999809265137</v>
      </c>
      <c r="R22" s="213">
        <v>4.974999904632568</v>
      </c>
      <c r="S22" s="213">
        <v>3.7330000400543213</v>
      </c>
      <c r="T22" s="213">
        <v>2.9649999141693115</v>
      </c>
      <c r="U22" s="213">
        <v>2.8389999866485596</v>
      </c>
      <c r="V22" s="213">
        <v>4.354000091552734</v>
      </c>
      <c r="W22" s="213">
        <v>3.8589999675750732</v>
      </c>
      <c r="X22" s="213">
        <v>2.8489999771118164</v>
      </c>
      <c r="Y22" s="213">
        <v>1.9240000247955322</v>
      </c>
      <c r="Z22" s="228">
        <f t="shared" si="0"/>
        <v>4.454541678229968</v>
      </c>
      <c r="AA22" s="157">
        <v>8.170000076293945</v>
      </c>
      <c r="AB22" s="214" t="s">
        <v>127</v>
      </c>
      <c r="AC22" s="215">
        <v>20</v>
      </c>
      <c r="AD22" s="157">
        <v>0.6729999780654907</v>
      </c>
      <c r="AE22" s="258" t="s">
        <v>75</v>
      </c>
      <c r="AF22" s="1"/>
    </row>
    <row r="23" spans="1:32" ht="11.25" customHeight="1">
      <c r="A23" s="219">
        <v>21</v>
      </c>
      <c r="B23" s="211">
        <v>0.6100000143051147</v>
      </c>
      <c r="C23" s="211">
        <v>0.1469999998807907</v>
      </c>
      <c r="D23" s="211">
        <v>-0.34700000286102295</v>
      </c>
      <c r="E23" s="211">
        <v>-1.0089999437332153</v>
      </c>
      <c r="F23" s="211">
        <v>-1.187000036239624</v>
      </c>
      <c r="G23" s="211">
        <v>-1.3760000467300415</v>
      </c>
      <c r="H23" s="211">
        <v>-0.5669999718666077</v>
      </c>
      <c r="I23" s="211">
        <v>0.6200000047683716</v>
      </c>
      <c r="J23" s="211">
        <v>1.1349999904632568</v>
      </c>
      <c r="K23" s="211">
        <v>2.0290000438690186</v>
      </c>
      <c r="L23" s="211">
        <v>3.2809998989105225</v>
      </c>
      <c r="M23" s="211">
        <v>3.8489999771118164</v>
      </c>
      <c r="N23" s="211">
        <v>3.984999895095825</v>
      </c>
      <c r="O23" s="211">
        <v>4.269000053405762</v>
      </c>
      <c r="P23" s="211">
        <v>3.6059999465942383</v>
      </c>
      <c r="Q23" s="211">
        <v>3.4170000553131104</v>
      </c>
      <c r="R23" s="211">
        <v>2.553999900817871</v>
      </c>
      <c r="S23" s="211">
        <v>-0.4099999964237213</v>
      </c>
      <c r="T23" s="211">
        <v>-1.4910000562667847</v>
      </c>
      <c r="U23" s="211">
        <v>-1.8589999675750732</v>
      </c>
      <c r="V23" s="211">
        <v>-1.9429999589920044</v>
      </c>
      <c r="W23" s="211">
        <v>-2.121999979019165</v>
      </c>
      <c r="X23" s="211">
        <v>-1.975000023841858</v>
      </c>
      <c r="Y23" s="211">
        <v>-1.9639999866485596</v>
      </c>
      <c r="Z23" s="218">
        <f t="shared" si="0"/>
        <v>0.5521666587640842</v>
      </c>
      <c r="AA23" s="151">
        <v>5.23799991607666</v>
      </c>
      <c r="AB23" s="152" t="s">
        <v>128</v>
      </c>
      <c r="AC23" s="2">
        <v>21</v>
      </c>
      <c r="AD23" s="151">
        <v>-2.2799999713897705</v>
      </c>
      <c r="AE23" s="257" t="s">
        <v>150</v>
      </c>
      <c r="AF23" s="1"/>
    </row>
    <row r="24" spans="1:32" ht="11.25" customHeight="1">
      <c r="A24" s="219">
        <v>22</v>
      </c>
      <c r="B24" s="211">
        <v>-1.7960000038146973</v>
      </c>
      <c r="C24" s="211">
        <v>-2.1530001163482666</v>
      </c>
      <c r="D24" s="211">
        <v>-1.659999966621399</v>
      </c>
      <c r="E24" s="211">
        <v>-0.8199999928474426</v>
      </c>
      <c r="F24" s="211">
        <v>-0.7139999866485596</v>
      </c>
      <c r="G24" s="211">
        <v>-1.8700000047683716</v>
      </c>
      <c r="H24" s="211">
        <v>-1.8799999952316284</v>
      </c>
      <c r="I24" s="211">
        <v>0.6830000281333923</v>
      </c>
      <c r="J24" s="211">
        <v>3.9549999237060547</v>
      </c>
      <c r="K24" s="211">
        <v>5.723999977111816</v>
      </c>
      <c r="L24" s="211">
        <v>6.197000026702881</v>
      </c>
      <c r="M24" s="211">
        <v>7.440000057220459</v>
      </c>
      <c r="N24" s="211">
        <v>7.909999847412109</v>
      </c>
      <c r="O24" s="211">
        <v>8.390000343322754</v>
      </c>
      <c r="P24" s="211">
        <v>8.1899995803833</v>
      </c>
      <c r="Q24" s="211">
        <v>8.270000457763672</v>
      </c>
      <c r="R24" s="211">
        <v>7.820000171661377</v>
      </c>
      <c r="S24" s="211">
        <v>6.8480000495910645</v>
      </c>
      <c r="T24" s="211">
        <v>6.111000061035156</v>
      </c>
      <c r="U24" s="211">
        <v>4.8480000495910645</v>
      </c>
      <c r="V24" s="211">
        <v>3.6480000019073486</v>
      </c>
      <c r="W24" s="211">
        <v>3.259000062942505</v>
      </c>
      <c r="X24" s="211">
        <v>3.4070000648498535</v>
      </c>
      <c r="Y24" s="211">
        <v>3.627000093460083</v>
      </c>
      <c r="Z24" s="218">
        <f t="shared" si="0"/>
        <v>3.559750030438105</v>
      </c>
      <c r="AA24" s="151">
        <v>8.949999809265137</v>
      </c>
      <c r="AB24" s="152" t="s">
        <v>76</v>
      </c>
      <c r="AC24" s="2">
        <v>22</v>
      </c>
      <c r="AD24" s="151">
        <v>-2.4049999713897705</v>
      </c>
      <c r="AE24" s="257" t="s">
        <v>151</v>
      </c>
      <c r="AF24" s="1"/>
    </row>
    <row r="25" spans="1:32" ht="11.25" customHeight="1">
      <c r="A25" s="219">
        <v>23</v>
      </c>
      <c r="B25" s="211">
        <v>4.2170000076293945</v>
      </c>
      <c r="C25" s="211">
        <v>4.669000148773193</v>
      </c>
      <c r="D25" s="211">
        <v>4.795000076293945</v>
      </c>
      <c r="E25" s="211">
        <v>5.068999767303467</v>
      </c>
      <c r="F25" s="211">
        <v>5.164000034332275</v>
      </c>
      <c r="G25" s="211">
        <v>5.301000118255615</v>
      </c>
      <c r="H25" s="211">
        <v>3.8910000324249268</v>
      </c>
      <c r="I25" s="211">
        <v>3.3540000915527344</v>
      </c>
      <c r="J25" s="211">
        <v>3.6589999198913574</v>
      </c>
      <c r="K25" s="211">
        <v>3.7119998931884766</v>
      </c>
      <c r="L25" s="211">
        <v>3.186000108718872</v>
      </c>
      <c r="M25" s="211">
        <v>2.25</v>
      </c>
      <c r="N25" s="211">
        <v>2.4809999465942383</v>
      </c>
      <c r="O25" s="211">
        <v>2.322999954223633</v>
      </c>
      <c r="P25" s="211">
        <v>2.4070000648498535</v>
      </c>
      <c r="Q25" s="211">
        <v>2.690999984741211</v>
      </c>
      <c r="R25" s="211">
        <v>2.1019999980926514</v>
      </c>
      <c r="S25" s="211">
        <v>1.503000020980835</v>
      </c>
      <c r="T25" s="211">
        <v>1.1460000276565552</v>
      </c>
      <c r="U25" s="211">
        <v>0.23100000619888306</v>
      </c>
      <c r="V25" s="211">
        <v>-0.7039999961853027</v>
      </c>
      <c r="W25" s="211">
        <v>-1.0609999895095825</v>
      </c>
      <c r="X25" s="211">
        <v>-1.3339999914169312</v>
      </c>
      <c r="Y25" s="211">
        <v>-1.7120000123977661</v>
      </c>
      <c r="Z25" s="218">
        <f t="shared" si="0"/>
        <v>2.472500008841356</v>
      </c>
      <c r="AA25" s="151">
        <v>5.395999908447266</v>
      </c>
      <c r="AB25" s="152" t="s">
        <v>129</v>
      </c>
      <c r="AC25" s="2">
        <v>23</v>
      </c>
      <c r="AD25" s="151">
        <v>-1.8070000410079956</v>
      </c>
      <c r="AE25" s="257" t="s">
        <v>152</v>
      </c>
      <c r="AF25" s="1"/>
    </row>
    <row r="26" spans="1:32" ht="11.25" customHeight="1">
      <c r="A26" s="219">
        <v>24</v>
      </c>
      <c r="B26" s="211">
        <v>-1.9539999961853027</v>
      </c>
      <c r="C26" s="211">
        <v>-2.1640000343322754</v>
      </c>
      <c r="D26" s="211">
        <v>-1.8589999675750732</v>
      </c>
      <c r="E26" s="211">
        <v>-1.9329999685287476</v>
      </c>
      <c r="F26" s="211">
        <v>-1.8910000324249268</v>
      </c>
      <c r="G26" s="211">
        <v>-2.059000015258789</v>
      </c>
      <c r="H26" s="211">
        <v>-1.3029999732971191</v>
      </c>
      <c r="I26" s="211">
        <v>0.4410000145435333</v>
      </c>
      <c r="J26" s="211">
        <v>1.9559999704360962</v>
      </c>
      <c r="K26" s="211">
        <v>3.365999937057495</v>
      </c>
      <c r="L26" s="211">
        <v>3.385999917984009</v>
      </c>
      <c r="M26" s="211">
        <v>4.343999862670898</v>
      </c>
      <c r="N26" s="211">
        <v>5.175000190734863</v>
      </c>
      <c r="O26" s="211">
        <v>4.2170000076293945</v>
      </c>
      <c r="P26" s="211">
        <v>3.4700000286102295</v>
      </c>
      <c r="Q26" s="211">
        <v>2.796999931335449</v>
      </c>
      <c r="R26" s="211">
        <v>1.062000036239624</v>
      </c>
      <c r="S26" s="211">
        <v>1.1770000457763672</v>
      </c>
      <c r="T26" s="211">
        <v>1.440000057220459</v>
      </c>
      <c r="U26" s="211">
        <v>1.8609999418258667</v>
      </c>
      <c r="V26" s="211">
        <v>2.428999900817871</v>
      </c>
      <c r="W26" s="211">
        <v>2.755000114440918</v>
      </c>
      <c r="X26" s="211">
        <v>3.186000108718872</v>
      </c>
      <c r="Y26" s="211">
        <v>3.7130000591278076</v>
      </c>
      <c r="Z26" s="218">
        <f t="shared" si="0"/>
        <v>1.40050000573198</v>
      </c>
      <c r="AA26" s="151">
        <v>5.364999771118164</v>
      </c>
      <c r="AB26" s="152" t="s">
        <v>124</v>
      </c>
      <c r="AC26" s="2">
        <v>24</v>
      </c>
      <c r="AD26" s="151">
        <v>-2.4049999713897705</v>
      </c>
      <c r="AE26" s="257" t="s">
        <v>153</v>
      </c>
      <c r="AF26" s="1"/>
    </row>
    <row r="27" spans="1:32" ht="11.25" customHeight="1">
      <c r="A27" s="219">
        <v>25</v>
      </c>
      <c r="B27" s="211">
        <v>5.050000190734863</v>
      </c>
      <c r="C27" s="211">
        <v>4.4079999923706055</v>
      </c>
      <c r="D27" s="211">
        <v>4.670000076293945</v>
      </c>
      <c r="E27" s="211">
        <v>5.322999954223633</v>
      </c>
      <c r="F27" s="211">
        <v>5.5229997634887695</v>
      </c>
      <c r="G27" s="211">
        <v>5.480999946594238</v>
      </c>
      <c r="H27" s="211">
        <v>5.545000076293945</v>
      </c>
      <c r="I27" s="211">
        <v>6.818999767303467</v>
      </c>
      <c r="J27" s="211">
        <v>5.702000141143799</v>
      </c>
      <c r="K27" s="211">
        <v>6.176000118255615</v>
      </c>
      <c r="L27" s="211">
        <v>6.419000148773193</v>
      </c>
      <c r="M27" s="211">
        <v>8.020000457763672</v>
      </c>
      <c r="N27" s="211">
        <v>9.90999984741211</v>
      </c>
      <c r="O27" s="211">
        <v>11.1899995803833</v>
      </c>
      <c r="P27" s="211">
        <v>10.779999732971191</v>
      </c>
      <c r="Q27" s="211">
        <v>9.8100004196167</v>
      </c>
      <c r="R27" s="211">
        <v>8.569999694824219</v>
      </c>
      <c r="S27" s="211">
        <v>7.130000114440918</v>
      </c>
      <c r="T27" s="211">
        <v>6.7230000495910645</v>
      </c>
      <c r="U27" s="211">
        <v>5.438000202178955</v>
      </c>
      <c r="V27" s="211">
        <v>4.890999794006348</v>
      </c>
      <c r="W27" s="211">
        <v>4.828000068664551</v>
      </c>
      <c r="X27" s="211">
        <v>4.249000072479248</v>
      </c>
      <c r="Y27" s="211">
        <v>3.2070000171661377</v>
      </c>
      <c r="Z27" s="218">
        <f t="shared" si="0"/>
        <v>6.494250009457271</v>
      </c>
      <c r="AA27" s="151">
        <v>11.239999771118164</v>
      </c>
      <c r="AB27" s="152" t="s">
        <v>130</v>
      </c>
      <c r="AC27" s="2">
        <v>25</v>
      </c>
      <c r="AD27" s="151">
        <v>3.174999952316284</v>
      </c>
      <c r="AE27" s="257" t="s">
        <v>100</v>
      </c>
      <c r="AF27" s="1"/>
    </row>
    <row r="28" spans="1:32" ht="11.25" customHeight="1">
      <c r="A28" s="219">
        <v>26</v>
      </c>
      <c r="B28" s="211">
        <v>2.0810000896453857</v>
      </c>
      <c r="C28" s="211">
        <v>1.503000020980835</v>
      </c>
      <c r="D28" s="211">
        <v>2.365999937057495</v>
      </c>
      <c r="E28" s="211">
        <v>3.4709999561309814</v>
      </c>
      <c r="F28" s="211">
        <v>2.934000015258789</v>
      </c>
      <c r="G28" s="211">
        <v>2.5439999103546143</v>
      </c>
      <c r="H28" s="211">
        <v>2.187000036239624</v>
      </c>
      <c r="I28" s="211">
        <v>2.755000114440918</v>
      </c>
      <c r="J28" s="211">
        <v>2.88100004196167</v>
      </c>
      <c r="K28" s="211">
        <v>2.818000078201294</v>
      </c>
      <c r="L28" s="211">
        <v>2.6600000858306885</v>
      </c>
      <c r="M28" s="211">
        <v>2.6600000858306885</v>
      </c>
      <c r="N28" s="211">
        <v>2.4600000381469727</v>
      </c>
      <c r="O28" s="211">
        <v>2.0399999618530273</v>
      </c>
      <c r="P28" s="211">
        <v>1.3980000019073486</v>
      </c>
      <c r="Q28" s="211">
        <v>1.2719999551773071</v>
      </c>
      <c r="R28" s="211">
        <v>1.2400000095367432</v>
      </c>
      <c r="S28" s="211">
        <v>1.3559999465942383</v>
      </c>
      <c r="T28" s="211">
        <v>1.2089999914169312</v>
      </c>
      <c r="U28" s="211">
        <v>1.2929999828338623</v>
      </c>
      <c r="V28" s="211">
        <v>1.3769999742507935</v>
      </c>
      <c r="W28" s="211">
        <v>1.840000033378601</v>
      </c>
      <c r="X28" s="211">
        <v>1.965999960899353</v>
      </c>
      <c r="Y28" s="211">
        <v>1.965999960899353</v>
      </c>
      <c r="Z28" s="218">
        <f t="shared" si="0"/>
        <v>2.094875007867813</v>
      </c>
      <c r="AA28" s="151">
        <v>3.7339999675750732</v>
      </c>
      <c r="AB28" s="152" t="s">
        <v>131</v>
      </c>
      <c r="AC28" s="2">
        <v>26</v>
      </c>
      <c r="AD28" s="151">
        <v>1.0720000267028809</v>
      </c>
      <c r="AE28" s="257" t="s">
        <v>154</v>
      </c>
      <c r="AF28" s="1"/>
    </row>
    <row r="29" spans="1:32" ht="11.25" customHeight="1">
      <c r="A29" s="219">
        <v>27</v>
      </c>
      <c r="B29" s="211">
        <v>1.9559999704360962</v>
      </c>
      <c r="C29" s="211">
        <v>1.8300000429153442</v>
      </c>
      <c r="D29" s="211">
        <v>1.472000002861023</v>
      </c>
      <c r="E29" s="211">
        <v>1.5460000038146973</v>
      </c>
      <c r="F29" s="211">
        <v>0.9570000171661377</v>
      </c>
      <c r="G29" s="211">
        <v>0.640999972820282</v>
      </c>
      <c r="H29" s="211">
        <v>0.6200000047683716</v>
      </c>
      <c r="I29" s="211">
        <v>0.8309999704360962</v>
      </c>
      <c r="J29" s="211">
        <v>0.6100000143051147</v>
      </c>
      <c r="K29" s="211">
        <v>0.6830000281333923</v>
      </c>
      <c r="L29" s="211">
        <v>0.4309999942779541</v>
      </c>
      <c r="M29" s="211">
        <v>0.34700000286102295</v>
      </c>
      <c r="N29" s="211">
        <v>0.1889999955892563</v>
      </c>
      <c r="O29" s="211">
        <v>0.13699999451637268</v>
      </c>
      <c r="P29" s="211">
        <v>-0.010999999940395355</v>
      </c>
      <c r="Q29" s="211">
        <v>-0.11599999666213989</v>
      </c>
      <c r="R29" s="211">
        <v>-0.25200000405311584</v>
      </c>
      <c r="S29" s="211">
        <v>-0.041999999433755875</v>
      </c>
      <c r="T29" s="211">
        <v>-0.07400000095367432</v>
      </c>
      <c r="U29" s="211">
        <v>-0.05299999937415123</v>
      </c>
      <c r="V29" s="211">
        <v>0.11599999666213989</v>
      </c>
      <c r="W29" s="211">
        <v>0.23100000619888306</v>
      </c>
      <c r="X29" s="211">
        <v>0.12600000202655792</v>
      </c>
      <c r="Y29" s="211">
        <v>0.24199999868869781</v>
      </c>
      <c r="Z29" s="218">
        <f t="shared" si="0"/>
        <v>0.5173750007525086</v>
      </c>
      <c r="AA29" s="151">
        <v>2.007999897003174</v>
      </c>
      <c r="AB29" s="152" t="s">
        <v>132</v>
      </c>
      <c r="AC29" s="2">
        <v>27</v>
      </c>
      <c r="AD29" s="151">
        <v>-0.3149999976158142</v>
      </c>
      <c r="AE29" s="257" t="s">
        <v>155</v>
      </c>
      <c r="AF29" s="1"/>
    </row>
    <row r="30" spans="1:32" ht="11.25" customHeight="1">
      <c r="A30" s="219">
        <v>28</v>
      </c>
      <c r="B30" s="211">
        <v>0.22100000083446503</v>
      </c>
      <c r="C30" s="211">
        <v>0.25200000405311584</v>
      </c>
      <c r="D30" s="211">
        <v>0.2840000092983246</v>
      </c>
      <c r="E30" s="211">
        <v>0.4099999964237213</v>
      </c>
      <c r="F30" s="211">
        <v>0.578000009059906</v>
      </c>
      <c r="G30" s="211">
        <v>-1.0299999713897705</v>
      </c>
      <c r="H30" s="211">
        <v>-1.093000054359436</v>
      </c>
      <c r="I30" s="211">
        <v>0.5569999814033508</v>
      </c>
      <c r="J30" s="211">
        <v>3.618000030517578</v>
      </c>
      <c r="K30" s="211">
        <v>4.460000038146973</v>
      </c>
      <c r="L30" s="211">
        <v>5.618000030517578</v>
      </c>
      <c r="M30" s="211">
        <v>5.702000141143799</v>
      </c>
      <c r="N30" s="211">
        <v>5.375</v>
      </c>
      <c r="O30" s="211">
        <v>5.289999961853027</v>
      </c>
      <c r="P30" s="211">
        <v>4.638000011444092</v>
      </c>
      <c r="Q30" s="211">
        <v>3.921999931335449</v>
      </c>
      <c r="R30" s="211">
        <v>3.0490000247955322</v>
      </c>
      <c r="S30" s="211">
        <v>1.649999976158142</v>
      </c>
      <c r="T30" s="211">
        <v>0.4410000145435333</v>
      </c>
      <c r="U30" s="211">
        <v>0.3889999985694885</v>
      </c>
      <c r="V30" s="211">
        <v>0.4099999964237213</v>
      </c>
      <c r="W30" s="211">
        <v>0.9039999842643738</v>
      </c>
      <c r="X30" s="211">
        <v>0.9459999799728394</v>
      </c>
      <c r="Y30" s="211">
        <v>0.9779999852180481</v>
      </c>
      <c r="Z30" s="218">
        <f t="shared" si="0"/>
        <v>1.9820416700094938</v>
      </c>
      <c r="AA30" s="151">
        <v>6.408999919891357</v>
      </c>
      <c r="AB30" s="152" t="s">
        <v>64</v>
      </c>
      <c r="AC30" s="2">
        <v>28</v>
      </c>
      <c r="AD30" s="151">
        <v>-1.4919999837875366</v>
      </c>
      <c r="AE30" s="257" t="s">
        <v>156</v>
      </c>
      <c r="AF30" s="1"/>
    </row>
    <row r="31" spans="1:32" ht="11.25" customHeight="1">
      <c r="A31" s="219">
        <v>29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8"/>
      <c r="AA31" s="151"/>
      <c r="AB31" s="152"/>
      <c r="AC31" s="2"/>
      <c r="AD31" s="151"/>
      <c r="AE31" s="257"/>
      <c r="AF31" s="1"/>
    </row>
    <row r="32" spans="1:32" ht="11.25" customHeight="1">
      <c r="A32" s="219">
        <v>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8"/>
      <c r="AA32" s="151"/>
      <c r="AB32" s="152"/>
      <c r="AC32" s="2"/>
      <c r="AD32" s="151"/>
      <c r="AE32" s="257"/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1.2206785646932465</v>
      </c>
      <c r="C34" s="221">
        <f t="shared" si="1"/>
        <v>0.8419285480465207</v>
      </c>
      <c r="D34" s="221">
        <f t="shared" si="1"/>
        <v>0.8305714279413223</v>
      </c>
      <c r="E34" s="221">
        <f t="shared" si="1"/>
        <v>0.9429285669965404</v>
      </c>
      <c r="F34" s="221">
        <f t="shared" si="1"/>
        <v>0.9002499750682286</v>
      </c>
      <c r="G34" s="221">
        <f t="shared" si="1"/>
        <v>0.51571430146162</v>
      </c>
      <c r="H34" s="221">
        <f t="shared" si="1"/>
        <v>0.627500023160662</v>
      </c>
      <c r="I34" s="221">
        <f t="shared" si="1"/>
        <v>2.702285701941167</v>
      </c>
      <c r="J34" s="221">
        <f t="shared" si="1"/>
        <v>4.5929999979478975</v>
      </c>
      <c r="K34" s="221">
        <f t="shared" si="1"/>
        <v>5.626714287059648</v>
      </c>
      <c r="L34" s="221">
        <f t="shared" si="1"/>
        <v>6.055071464606693</v>
      </c>
      <c r="M34" s="221">
        <f t="shared" si="1"/>
        <v>6.2516428870814185</v>
      </c>
      <c r="N34" s="221">
        <f t="shared" si="1"/>
        <v>6.27903574226158</v>
      </c>
      <c r="O34" s="221">
        <f t="shared" si="1"/>
        <v>5.923821360937187</v>
      </c>
      <c r="P34" s="221">
        <f t="shared" si="1"/>
        <v>5.499464296070593</v>
      </c>
      <c r="Q34" s="221">
        <f t="shared" si="1"/>
        <v>4.862607195973396</v>
      </c>
      <c r="R34" s="221">
        <f>AVERAGE(R3:R33)</f>
        <v>3.6426071503332684</v>
      </c>
      <c r="S34" s="221">
        <f aca="true" t="shared" si="2" ref="S34:Y34">AVERAGE(S3:S33)</f>
        <v>2.521535711762096</v>
      </c>
      <c r="T34" s="221">
        <f t="shared" si="2"/>
        <v>2.021035742812923</v>
      </c>
      <c r="U34" s="221">
        <f t="shared" si="2"/>
        <v>1.8269642635381647</v>
      </c>
      <c r="V34" s="221">
        <f t="shared" si="2"/>
        <v>1.6675000132194586</v>
      </c>
      <c r="W34" s="221">
        <f t="shared" si="2"/>
        <v>1.5598571563937835</v>
      </c>
      <c r="X34" s="221">
        <f t="shared" si="2"/>
        <v>1.3663571514189243</v>
      </c>
      <c r="Y34" s="221">
        <f t="shared" si="2"/>
        <v>1.3182500169745512</v>
      </c>
      <c r="Z34" s="221">
        <f>AVERAGE(B3:Y33)</f>
        <v>2.8998883978208703</v>
      </c>
      <c r="AA34" s="222">
        <f>(AVERAGE(最高))</f>
        <v>7.751142799854279</v>
      </c>
      <c r="AB34" s="223"/>
      <c r="AC34" s="224"/>
      <c r="AD34" s="222">
        <f>(AVERAGE(最低))</f>
        <v>-1.2290357211604714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2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22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20.110000610351562</v>
      </c>
      <c r="C46" s="3">
        <v>14</v>
      </c>
      <c r="D46" s="159" t="s">
        <v>121</v>
      </c>
      <c r="E46" s="201"/>
      <c r="F46" s="156"/>
      <c r="G46" s="157">
        <f>MIN(最低)</f>
        <v>-4.671999931335449</v>
      </c>
      <c r="H46" s="3">
        <v>18</v>
      </c>
      <c r="I46" s="259" t="s">
        <v>148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3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0.871999979019165</v>
      </c>
      <c r="C3" s="211">
        <v>1.062000036239624</v>
      </c>
      <c r="D3" s="211">
        <v>1.2300000190734863</v>
      </c>
      <c r="E3" s="211">
        <v>1.156000018119812</v>
      </c>
      <c r="F3" s="211">
        <v>1.1460000276565552</v>
      </c>
      <c r="G3" s="211">
        <v>1.819000005722046</v>
      </c>
      <c r="H3" s="211">
        <v>1.8930000066757202</v>
      </c>
      <c r="I3" s="211">
        <v>3.059999942779541</v>
      </c>
      <c r="J3" s="211">
        <v>3.513000011444092</v>
      </c>
      <c r="K3" s="211">
        <v>4.618000030517578</v>
      </c>
      <c r="L3" s="211">
        <v>5.934000015258789</v>
      </c>
      <c r="M3" s="211">
        <v>6.954999923706055</v>
      </c>
      <c r="N3" s="211">
        <v>5.921999931335449</v>
      </c>
      <c r="O3" s="211">
        <v>5.438000202178955</v>
      </c>
      <c r="P3" s="211">
        <v>5.458000183105469</v>
      </c>
      <c r="Q3" s="211">
        <v>5.079999923706055</v>
      </c>
      <c r="R3" s="211">
        <v>4.638000011444092</v>
      </c>
      <c r="S3" s="211">
        <v>2.9230000972747803</v>
      </c>
      <c r="T3" s="211">
        <v>3.2799999713897705</v>
      </c>
      <c r="U3" s="211">
        <v>3.0380001068115234</v>
      </c>
      <c r="V3" s="211">
        <v>2.6389999389648438</v>
      </c>
      <c r="W3" s="211">
        <v>2.450000047683716</v>
      </c>
      <c r="X3" s="211">
        <v>2.365000009536743</v>
      </c>
      <c r="Y3" s="211">
        <v>2.4809999465942383</v>
      </c>
      <c r="Z3" s="218">
        <f aca="true" t="shared" si="0" ref="Z3:Z33">AVERAGE(B3:Y3)</f>
        <v>3.2904166827599206</v>
      </c>
      <c r="AA3" s="151">
        <v>7.199999809265137</v>
      </c>
      <c r="AB3" s="152" t="s">
        <v>121</v>
      </c>
      <c r="AC3" s="2">
        <v>1</v>
      </c>
      <c r="AD3" s="151">
        <v>0.7570000290870667</v>
      </c>
      <c r="AE3" s="257" t="s">
        <v>184</v>
      </c>
      <c r="AF3" s="1"/>
    </row>
    <row r="4" spans="1:32" ht="11.25" customHeight="1">
      <c r="A4" s="219">
        <v>2</v>
      </c>
      <c r="B4" s="211">
        <v>2.059999942779541</v>
      </c>
      <c r="C4" s="211">
        <v>1.0299999713897705</v>
      </c>
      <c r="D4" s="211">
        <v>0</v>
      </c>
      <c r="E4" s="211">
        <v>-0.7149999737739563</v>
      </c>
      <c r="F4" s="211">
        <v>-1.1449999809265137</v>
      </c>
      <c r="G4" s="211">
        <v>-1.093000054359436</v>
      </c>
      <c r="H4" s="211">
        <v>1.125</v>
      </c>
      <c r="I4" s="211">
        <v>2.934000015258789</v>
      </c>
      <c r="J4" s="211">
        <v>4.659999847412109</v>
      </c>
      <c r="K4" s="211">
        <v>4.922999858856201</v>
      </c>
      <c r="L4" s="211">
        <v>6.185999870300293</v>
      </c>
      <c r="M4" s="211">
        <v>6.175000190734863</v>
      </c>
      <c r="N4" s="211">
        <v>6.068999767303467</v>
      </c>
      <c r="O4" s="211">
        <v>5.321000099182129</v>
      </c>
      <c r="P4" s="211">
        <v>4.826000213623047</v>
      </c>
      <c r="Q4" s="211">
        <v>3.7839999198913574</v>
      </c>
      <c r="R4" s="211">
        <v>2.7850000858306885</v>
      </c>
      <c r="S4" s="212">
        <v>0.1469999998807907</v>
      </c>
      <c r="T4" s="211">
        <v>0.13699999451637268</v>
      </c>
      <c r="U4" s="211">
        <v>-0.5669999718666077</v>
      </c>
      <c r="V4" s="211">
        <v>-0.8930000066757202</v>
      </c>
      <c r="W4" s="211">
        <v>-1.1660000085830688</v>
      </c>
      <c r="X4" s="211">
        <v>-1.6069999933242798</v>
      </c>
      <c r="Y4" s="211">
        <v>-1.7860000133514404</v>
      </c>
      <c r="Z4" s="218">
        <f t="shared" si="0"/>
        <v>1.7995833239207666</v>
      </c>
      <c r="AA4" s="151">
        <v>7.389999866485596</v>
      </c>
      <c r="AB4" s="152" t="s">
        <v>157</v>
      </c>
      <c r="AC4" s="2">
        <v>2</v>
      </c>
      <c r="AD4" s="151">
        <v>-1.7960000038146973</v>
      </c>
      <c r="AE4" s="257" t="s">
        <v>100</v>
      </c>
      <c r="AF4" s="1"/>
    </row>
    <row r="5" spans="1:32" ht="11.25" customHeight="1">
      <c r="A5" s="219">
        <v>3</v>
      </c>
      <c r="B5" s="211">
        <v>-1.9429999589920044</v>
      </c>
      <c r="C5" s="211">
        <v>-1.9329999685287476</v>
      </c>
      <c r="D5" s="211">
        <v>-1.774999976158142</v>
      </c>
      <c r="E5" s="211">
        <v>-2.0799999237060547</v>
      </c>
      <c r="F5" s="211">
        <v>-2.1740000247955322</v>
      </c>
      <c r="G5" s="211">
        <v>-2.3320000171661377</v>
      </c>
      <c r="H5" s="211">
        <v>-1.7330000400543213</v>
      </c>
      <c r="I5" s="211">
        <v>-0.15800000727176666</v>
      </c>
      <c r="J5" s="211">
        <v>0.4519999921321869</v>
      </c>
      <c r="K5" s="211">
        <v>0.9459999799728394</v>
      </c>
      <c r="L5" s="211">
        <v>1.3880000114440918</v>
      </c>
      <c r="M5" s="211">
        <v>1.534999966621399</v>
      </c>
      <c r="N5" s="211">
        <v>1.628999948501587</v>
      </c>
      <c r="O5" s="211">
        <v>0.0949999988079071</v>
      </c>
      <c r="P5" s="211">
        <v>-0.32600000500679016</v>
      </c>
      <c r="Q5" s="211">
        <v>-0.3569999933242798</v>
      </c>
      <c r="R5" s="211">
        <v>-0.7039999961853027</v>
      </c>
      <c r="S5" s="211">
        <v>-0.9769999980926514</v>
      </c>
      <c r="T5" s="211">
        <v>-1.093000054359436</v>
      </c>
      <c r="U5" s="211">
        <v>-0.925000011920929</v>
      </c>
      <c r="V5" s="211">
        <v>-0.9559999704360962</v>
      </c>
      <c r="W5" s="211">
        <v>-0.9559999704360962</v>
      </c>
      <c r="X5" s="211">
        <v>-0.8510000109672546</v>
      </c>
      <c r="Y5" s="211">
        <v>-0.03200000151991844</v>
      </c>
      <c r="Z5" s="218">
        <f t="shared" si="0"/>
        <v>-0.6358333346433938</v>
      </c>
      <c r="AA5" s="151">
        <v>2.124000072479248</v>
      </c>
      <c r="AB5" s="152" t="s">
        <v>158</v>
      </c>
      <c r="AC5" s="2">
        <v>3</v>
      </c>
      <c r="AD5" s="151">
        <v>-2.4049999713897705</v>
      </c>
      <c r="AE5" s="257" t="s">
        <v>97</v>
      </c>
      <c r="AF5" s="1"/>
    </row>
    <row r="6" spans="1:32" ht="11.25" customHeight="1">
      <c r="A6" s="219">
        <v>4</v>
      </c>
      <c r="B6" s="211">
        <v>0.335999995470047</v>
      </c>
      <c r="C6" s="211">
        <v>0.49399998784065247</v>
      </c>
      <c r="D6" s="211">
        <v>0.4729999899864197</v>
      </c>
      <c r="E6" s="211">
        <v>0.9670000076293945</v>
      </c>
      <c r="F6" s="211">
        <v>1.1670000553131104</v>
      </c>
      <c r="G6" s="211">
        <v>1.534999966621399</v>
      </c>
      <c r="H6" s="211">
        <v>1.9240000247955322</v>
      </c>
      <c r="I6" s="211">
        <v>2.565999984741211</v>
      </c>
      <c r="J6" s="211">
        <v>3.440000057220459</v>
      </c>
      <c r="K6" s="211">
        <v>4.323999881744385</v>
      </c>
      <c r="L6" s="211">
        <v>5.007999897003174</v>
      </c>
      <c r="M6" s="211">
        <v>5.11299991607666</v>
      </c>
      <c r="N6" s="211">
        <v>4.945000171661377</v>
      </c>
      <c r="O6" s="211">
        <v>5.576000213623047</v>
      </c>
      <c r="P6" s="211">
        <v>5.9770002365112305</v>
      </c>
      <c r="Q6" s="211">
        <v>5.945000171661377</v>
      </c>
      <c r="R6" s="211">
        <v>5.4079999923706055</v>
      </c>
      <c r="S6" s="211">
        <v>4.734000205993652</v>
      </c>
      <c r="T6" s="211">
        <v>4.229000091552734</v>
      </c>
      <c r="U6" s="211">
        <v>4.375999927520752</v>
      </c>
      <c r="V6" s="211">
        <v>2.6500000953674316</v>
      </c>
      <c r="W6" s="211">
        <v>2.565999984741211</v>
      </c>
      <c r="X6" s="211">
        <v>0.7570000290870667</v>
      </c>
      <c r="Y6" s="211">
        <v>0.5680000185966492</v>
      </c>
      <c r="Z6" s="218">
        <f t="shared" si="0"/>
        <v>3.128250037630399</v>
      </c>
      <c r="AA6" s="151">
        <v>6.156000137329102</v>
      </c>
      <c r="AB6" s="152" t="s">
        <v>159</v>
      </c>
      <c r="AC6" s="2">
        <v>4</v>
      </c>
      <c r="AD6" s="151">
        <v>-0.10499999672174454</v>
      </c>
      <c r="AE6" s="257" t="s">
        <v>104</v>
      </c>
      <c r="AF6" s="1"/>
    </row>
    <row r="7" spans="1:32" ht="11.25" customHeight="1">
      <c r="A7" s="219">
        <v>5</v>
      </c>
      <c r="B7" s="211">
        <v>-0.10499999672174454</v>
      </c>
      <c r="C7" s="211">
        <v>-0.8619999885559082</v>
      </c>
      <c r="D7" s="211">
        <v>-1.2079999446868896</v>
      </c>
      <c r="E7" s="211">
        <v>-1.440000057220459</v>
      </c>
      <c r="F7" s="211">
        <v>-1.3769999742507935</v>
      </c>
      <c r="G7" s="211">
        <v>-1.7970000505447388</v>
      </c>
      <c r="H7" s="211">
        <v>-1.187999963760376</v>
      </c>
      <c r="I7" s="211">
        <v>2.2079999446868896</v>
      </c>
      <c r="J7" s="211">
        <v>5.703999996185303</v>
      </c>
      <c r="K7" s="211">
        <v>5.533999919891357</v>
      </c>
      <c r="L7" s="211">
        <v>5.945000171661377</v>
      </c>
      <c r="M7" s="211">
        <v>5.5229997634887695</v>
      </c>
      <c r="N7" s="211">
        <v>5.364999771118164</v>
      </c>
      <c r="O7" s="211">
        <v>5.785999774932861</v>
      </c>
      <c r="P7" s="211">
        <v>4.564000129699707</v>
      </c>
      <c r="Q7" s="211">
        <v>4.079999923706055</v>
      </c>
      <c r="R7" s="211">
        <v>3.3959999084472656</v>
      </c>
      <c r="S7" s="211">
        <v>2.11299991607666</v>
      </c>
      <c r="T7" s="211">
        <v>1.6610000133514404</v>
      </c>
      <c r="U7" s="211">
        <v>1.1979999542236328</v>
      </c>
      <c r="V7" s="211">
        <v>1.4299999475479126</v>
      </c>
      <c r="W7" s="211">
        <v>1.5240000486373901</v>
      </c>
      <c r="X7" s="211">
        <v>1.6820000410079956</v>
      </c>
      <c r="Y7" s="211">
        <v>1.6610000133514404</v>
      </c>
      <c r="Z7" s="218">
        <f t="shared" si="0"/>
        <v>2.141541635928055</v>
      </c>
      <c r="AA7" s="151">
        <v>6.639999866485596</v>
      </c>
      <c r="AB7" s="152" t="s">
        <v>160</v>
      </c>
      <c r="AC7" s="2">
        <v>5</v>
      </c>
      <c r="AD7" s="151">
        <v>-2.069999933242798</v>
      </c>
      <c r="AE7" s="257" t="s">
        <v>135</v>
      </c>
      <c r="AF7" s="1"/>
    </row>
    <row r="8" spans="1:32" ht="11.25" customHeight="1">
      <c r="A8" s="219">
        <v>6</v>
      </c>
      <c r="B8" s="211">
        <v>1.628999948501587</v>
      </c>
      <c r="C8" s="211">
        <v>2.0820000171661377</v>
      </c>
      <c r="D8" s="211">
        <v>2.6600000858306885</v>
      </c>
      <c r="E8" s="211">
        <v>3.25</v>
      </c>
      <c r="F8" s="211">
        <v>3.197000026702881</v>
      </c>
      <c r="G8" s="211">
        <v>3.4179999828338623</v>
      </c>
      <c r="H8" s="211">
        <v>3.7130000591278076</v>
      </c>
      <c r="I8" s="211">
        <v>4.817999839782715</v>
      </c>
      <c r="J8" s="211">
        <v>6.98799991607666</v>
      </c>
      <c r="K8" s="211">
        <v>7.28000020980835</v>
      </c>
      <c r="L8" s="211">
        <v>8.029999732971191</v>
      </c>
      <c r="M8" s="211">
        <v>8</v>
      </c>
      <c r="N8" s="211">
        <v>8.380000114440918</v>
      </c>
      <c r="O8" s="211">
        <v>8.59000015258789</v>
      </c>
      <c r="P8" s="211">
        <v>9.039999961853027</v>
      </c>
      <c r="Q8" s="211">
        <v>9.760000228881836</v>
      </c>
      <c r="R8" s="211">
        <v>10.539999961853027</v>
      </c>
      <c r="S8" s="211">
        <v>10.420000076293945</v>
      </c>
      <c r="T8" s="211">
        <v>10.770000457763672</v>
      </c>
      <c r="U8" s="211">
        <v>10.65999984741211</v>
      </c>
      <c r="V8" s="211">
        <v>10.710000038146973</v>
      </c>
      <c r="W8" s="211">
        <v>9.960000038146973</v>
      </c>
      <c r="X8" s="211">
        <v>9.449999809265137</v>
      </c>
      <c r="Y8" s="211">
        <v>7.940000057220459</v>
      </c>
      <c r="Z8" s="218">
        <f t="shared" si="0"/>
        <v>7.136875023444493</v>
      </c>
      <c r="AA8" s="151">
        <v>10.960000038146973</v>
      </c>
      <c r="AB8" s="152" t="s">
        <v>161</v>
      </c>
      <c r="AC8" s="2">
        <v>6</v>
      </c>
      <c r="AD8" s="151">
        <v>1.503000020980835</v>
      </c>
      <c r="AE8" s="257" t="s">
        <v>185</v>
      </c>
      <c r="AF8" s="1"/>
    </row>
    <row r="9" spans="1:32" ht="11.25" customHeight="1">
      <c r="A9" s="219">
        <v>7</v>
      </c>
      <c r="B9" s="211">
        <v>6.840000152587891</v>
      </c>
      <c r="C9" s="211">
        <v>6.38700008392334</v>
      </c>
      <c r="D9" s="211">
        <v>6.2179999351501465</v>
      </c>
      <c r="E9" s="211">
        <v>5.849999904632568</v>
      </c>
      <c r="F9" s="211">
        <v>5.270999908447266</v>
      </c>
      <c r="G9" s="211">
        <v>4.438000202178955</v>
      </c>
      <c r="H9" s="211">
        <v>4.88100004196167</v>
      </c>
      <c r="I9" s="211">
        <v>5.945000171661377</v>
      </c>
      <c r="J9" s="211">
        <v>7.909999847412109</v>
      </c>
      <c r="K9" s="211">
        <v>8.229999542236328</v>
      </c>
      <c r="L9" s="211">
        <v>9.529999732971191</v>
      </c>
      <c r="M9" s="211">
        <v>8.989999771118164</v>
      </c>
      <c r="N9" s="211">
        <v>9.420000076293945</v>
      </c>
      <c r="O9" s="211">
        <v>10.5600004196167</v>
      </c>
      <c r="P9" s="211">
        <v>9.239999771118164</v>
      </c>
      <c r="Q9" s="211">
        <v>7.579999923706055</v>
      </c>
      <c r="R9" s="211">
        <v>5.035999774932861</v>
      </c>
      <c r="S9" s="211">
        <v>3.2899999618530273</v>
      </c>
      <c r="T9" s="211">
        <v>2.4170000553131104</v>
      </c>
      <c r="U9" s="211">
        <v>2.006999969482422</v>
      </c>
      <c r="V9" s="211">
        <v>2.490999937057495</v>
      </c>
      <c r="W9" s="211">
        <v>3.1010000705718994</v>
      </c>
      <c r="X9" s="211">
        <v>3.4059998989105225</v>
      </c>
      <c r="Y9" s="211">
        <v>3.0169999599456787</v>
      </c>
      <c r="Z9" s="218">
        <f t="shared" si="0"/>
        <v>5.918958296378453</v>
      </c>
      <c r="AA9" s="151">
        <v>10.989999771118164</v>
      </c>
      <c r="AB9" s="152" t="s">
        <v>162</v>
      </c>
      <c r="AC9" s="2">
        <v>7</v>
      </c>
      <c r="AD9" s="151">
        <v>1.88100004196167</v>
      </c>
      <c r="AE9" s="257" t="s">
        <v>186</v>
      </c>
      <c r="AF9" s="1"/>
    </row>
    <row r="10" spans="1:32" ht="11.25" customHeight="1">
      <c r="A10" s="219">
        <v>8</v>
      </c>
      <c r="B10" s="211">
        <v>3.3010001182556152</v>
      </c>
      <c r="C10" s="211">
        <v>2.490999937057495</v>
      </c>
      <c r="D10" s="211">
        <v>2.5859999656677246</v>
      </c>
      <c r="E10" s="211">
        <v>3.3329999446868896</v>
      </c>
      <c r="F10" s="211">
        <v>3.7960000038146973</v>
      </c>
      <c r="G10" s="211">
        <v>3.7960000038146973</v>
      </c>
      <c r="H10" s="211">
        <v>4.2170000076293945</v>
      </c>
      <c r="I10" s="211">
        <v>5.690999984741211</v>
      </c>
      <c r="J10" s="211">
        <v>6.775000095367432</v>
      </c>
      <c r="K10" s="211">
        <v>7.289999961853027</v>
      </c>
      <c r="L10" s="211">
        <v>7.099999904632568</v>
      </c>
      <c r="M10" s="211">
        <v>6.122000217437744</v>
      </c>
      <c r="N10" s="211">
        <v>4.795000076293945</v>
      </c>
      <c r="O10" s="211">
        <v>4.973999977111816</v>
      </c>
      <c r="P10" s="211">
        <v>5.047999858856201</v>
      </c>
      <c r="Q10" s="211">
        <v>4.573999881744385</v>
      </c>
      <c r="R10" s="211">
        <v>4.438000202178955</v>
      </c>
      <c r="S10" s="211">
        <v>4.196000099182129</v>
      </c>
      <c r="T10" s="211">
        <v>3.933000087738037</v>
      </c>
      <c r="U10" s="211">
        <v>4.047999858856201</v>
      </c>
      <c r="V10" s="211">
        <v>4.311999797821045</v>
      </c>
      <c r="W10" s="211">
        <v>4.1539998054504395</v>
      </c>
      <c r="X10" s="211">
        <v>4.395999908447266</v>
      </c>
      <c r="Y10" s="211">
        <v>4.5320000648498535</v>
      </c>
      <c r="Z10" s="218">
        <f t="shared" si="0"/>
        <v>4.579083323478699</v>
      </c>
      <c r="AA10" s="151">
        <v>7.489999771118164</v>
      </c>
      <c r="AB10" s="152" t="s">
        <v>163</v>
      </c>
      <c r="AC10" s="2">
        <v>8</v>
      </c>
      <c r="AD10" s="151">
        <v>2.0810000896453857</v>
      </c>
      <c r="AE10" s="257" t="s">
        <v>187</v>
      </c>
      <c r="AF10" s="1"/>
    </row>
    <row r="11" spans="1:32" ht="11.25" customHeight="1">
      <c r="A11" s="219">
        <v>9</v>
      </c>
      <c r="B11" s="211">
        <v>4.553999900817871</v>
      </c>
      <c r="C11" s="211">
        <v>2.5439999103546143</v>
      </c>
      <c r="D11" s="211">
        <v>2.134000062942505</v>
      </c>
      <c r="E11" s="211">
        <v>2.8910000324249268</v>
      </c>
      <c r="F11" s="211">
        <v>3.5859999656677246</v>
      </c>
      <c r="G11" s="211">
        <v>3.9639999866485596</v>
      </c>
      <c r="H11" s="211">
        <v>4.942999839782715</v>
      </c>
      <c r="I11" s="211">
        <v>6.638000011444092</v>
      </c>
      <c r="J11" s="211">
        <v>7.860000133514404</v>
      </c>
      <c r="K11" s="211">
        <v>7.909999847412109</v>
      </c>
      <c r="L11" s="211">
        <v>7.739999771118164</v>
      </c>
      <c r="M11" s="211">
        <v>8.619999885559082</v>
      </c>
      <c r="N11" s="211">
        <v>9.380000114440918</v>
      </c>
      <c r="O11" s="211">
        <v>9.869999885559082</v>
      </c>
      <c r="P11" s="211">
        <v>9.119999885559082</v>
      </c>
      <c r="Q11" s="211">
        <v>9.319999694824219</v>
      </c>
      <c r="R11" s="211">
        <v>8.420000076293945</v>
      </c>
      <c r="S11" s="211">
        <v>6.816999912261963</v>
      </c>
      <c r="T11" s="211">
        <v>6.195000171661377</v>
      </c>
      <c r="U11" s="211">
        <v>5.8480000495910645</v>
      </c>
      <c r="V11" s="211">
        <v>5.6479997634887695</v>
      </c>
      <c r="W11" s="211">
        <v>5.77400016784668</v>
      </c>
      <c r="X11" s="211">
        <v>6.310999870300293</v>
      </c>
      <c r="Y11" s="211">
        <v>6.710999965667725</v>
      </c>
      <c r="Z11" s="218">
        <f t="shared" si="0"/>
        <v>6.366583287715912</v>
      </c>
      <c r="AA11" s="151">
        <v>10.75</v>
      </c>
      <c r="AB11" s="152" t="s">
        <v>74</v>
      </c>
      <c r="AC11" s="2">
        <v>9</v>
      </c>
      <c r="AD11" s="151">
        <v>1.9869999885559082</v>
      </c>
      <c r="AE11" s="257" t="s">
        <v>188</v>
      </c>
      <c r="AF11" s="1"/>
    </row>
    <row r="12" spans="1:32" ht="11.25" customHeight="1">
      <c r="A12" s="227">
        <v>10</v>
      </c>
      <c r="B12" s="213">
        <v>6.415999889373779</v>
      </c>
      <c r="C12" s="213">
        <v>6.236999988555908</v>
      </c>
      <c r="D12" s="213">
        <v>6.173999786376953</v>
      </c>
      <c r="E12" s="213">
        <v>6.079999923706055</v>
      </c>
      <c r="F12" s="213">
        <v>5.701000213623047</v>
      </c>
      <c r="G12" s="213">
        <v>5.880000114440918</v>
      </c>
      <c r="H12" s="213">
        <v>6.416999816894531</v>
      </c>
      <c r="I12" s="213">
        <v>6.869999885559082</v>
      </c>
      <c r="J12" s="213">
        <v>8.25</v>
      </c>
      <c r="K12" s="213">
        <v>10.020000457763672</v>
      </c>
      <c r="L12" s="213">
        <v>11.8100004196167</v>
      </c>
      <c r="M12" s="213">
        <v>12.84000015258789</v>
      </c>
      <c r="N12" s="213">
        <v>13.539999961853027</v>
      </c>
      <c r="O12" s="213">
        <v>13.59000015258789</v>
      </c>
      <c r="P12" s="213">
        <v>12.029999732971191</v>
      </c>
      <c r="Q12" s="213">
        <v>10.079999923706055</v>
      </c>
      <c r="R12" s="213">
        <v>8.180000305175781</v>
      </c>
      <c r="S12" s="213">
        <v>6.171999931335449</v>
      </c>
      <c r="T12" s="213">
        <v>4.877999782562256</v>
      </c>
      <c r="U12" s="213">
        <v>3.7100000381469727</v>
      </c>
      <c r="V12" s="213">
        <v>2.8269999027252197</v>
      </c>
      <c r="W12" s="213">
        <v>2.006999969482422</v>
      </c>
      <c r="X12" s="213">
        <v>1.7549999952316284</v>
      </c>
      <c r="Y12" s="213">
        <v>1.7130000591278076</v>
      </c>
      <c r="Z12" s="228">
        <f t="shared" si="0"/>
        <v>7.215708350141843</v>
      </c>
      <c r="AA12" s="157">
        <v>14.34000015258789</v>
      </c>
      <c r="AB12" s="214" t="s">
        <v>74</v>
      </c>
      <c r="AC12" s="215">
        <v>10</v>
      </c>
      <c r="AD12" s="157">
        <v>1.4500000476837158</v>
      </c>
      <c r="AE12" s="258" t="s">
        <v>189</v>
      </c>
      <c r="AF12" s="1"/>
    </row>
    <row r="13" spans="1:32" ht="11.25" customHeight="1">
      <c r="A13" s="219">
        <v>11</v>
      </c>
      <c r="B13" s="211">
        <v>1.187000036239624</v>
      </c>
      <c r="C13" s="211">
        <v>0.7459999918937683</v>
      </c>
      <c r="D13" s="211">
        <v>0.5360000133514404</v>
      </c>
      <c r="E13" s="211">
        <v>0.23100000619888306</v>
      </c>
      <c r="F13" s="211">
        <v>-0.24199999868869781</v>
      </c>
      <c r="G13" s="211">
        <v>-1.3339999914169312</v>
      </c>
      <c r="H13" s="211">
        <v>0.2939999997615814</v>
      </c>
      <c r="I13" s="211">
        <v>2.5439999103546143</v>
      </c>
      <c r="J13" s="211">
        <v>4.406000137329102</v>
      </c>
      <c r="K13" s="211">
        <v>5.500999927520752</v>
      </c>
      <c r="L13" s="211">
        <v>5.3429999351501465</v>
      </c>
      <c r="M13" s="211">
        <v>6.6479997634887695</v>
      </c>
      <c r="N13" s="211">
        <v>6.8379998207092285</v>
      </c>
      <c r="O13" s="211">
        <v>7.670000076293945</v>
      </c>
      <c r="P13" s="211">
        <v>6.953000068664551</v>
      </c>
      <c r="Q13" s="211">
        <v>6.098999977111816</v>
      </c>
      <c r="R13" s="211">
        <v>4.7729997634887695</v>
      </c>
      <c r="S13" s="211">
        <v>2.385999917984009</v>
      </c>
      <c r="T13" s="211">
        <v>1.7339999675750732</v>
      </c>
      <c r="U13" s="211">
        <v>0.925000011920929</v>
      </c>
      <c r="V13" s="211">
        <v>0.8830000162124634</v>
      </c>
      <c r="W13" s="211">
        <v>-1.0820000171661377</v>
      </c>
      <c r="X13" s="211">
        <v>-1.1970000267028809</v>
      </c>
      <c r="Y13" s="211">
        <v>-1.1660000085830688</v>
      </c>
      <c r="Z13" s="218">
        <f t="shared" si="0"/>
        <v>2.5281666374454894</v>
      </c>
      <c r="AA13" s="151">
        <v>7.840000152587891</v>
      </c>
      <c r="AB13" s="152" t="s">
        <v>164</v>
      </c>
      <c r="AC13" s="2">
        <v>11</v>
      </c>
      <c r="AD13" s="151">
        <v>-1.8380000591278076</v>
      </c>
      <c r="AE13" s="257" t="s">
        <v>190</v>
      </c>
      <c r="AF13" s="1"/>
    </row>
    <row r="14" spans="1:32" ht="11.25" customHeight="1">
      <c r="A14" s="219">
        <v>12</v>
      </c>
      <c r="B14" s="211">
        <v>-1.0609999895095825</v>
      </c>
      <c r="C14" s="211">
        <v>-0.9559999704360962</v>
      </c>
      <c r="D14" s="211">
        <v>-2.2890000343322754</v>
      </c>
      <c r="E14" s="211">
        <v>-0.17900000512599945</v>
      </c>
      <c r="F14" s="211">
        <v>0.041999999433755875</v>
      </c>
      <c r="G14" s="211">
        <v>-0.07400000095367432</v>
      </c>
      <c r="H14" s="211">
        <v>-0.020999999716877937</v>
      </c>
      <c r="I14" s="211">
        <v>1.8819999694824219</v>
      </c>
      <c r="J14" s="211">
        <v>3.0280001163482666</v>
      </c>
      <c r="K14" s="211">
        <v>4.395999908447266</v>
      </c>
      <c r="L14" s="211">
        <v>6.236999988555908</v>
      </c>
      <c r="M14" s="211">
        <v>6.889999866485596</v>
      </c>
      <c r="N14" s="211">
        <v>7.71999979019165</v>
      </c>
      <c r="O14" s="211">
        <v>7.929999828338623</v>
      </c>
      <c r="P14" s="211">
        <v>7.139999866485596</v>
      </c>
      <c r="Q14" s="211">
        <v>6.698999881744385</v>
      </c>
      <c r="R14" s="211">
        <v>4.6570000648498535</v>
      </c>
      <c r="S14" s="211">
        <v>2.006999969482422</v>
      </c>
      <c r="T14" s="211">
        <v>2.23799991607666</v>
      </c>
      <c r="U14" s="211">
        <v>-0.5149999856948853</v>
      </c>
      <c r="V14" s="211">
        <v>-1.0290000438690186</v>
      </c>
      <c r="W14" s="211">
        <v>-1.1970000267028809</v>
      </c>
      <c r="X14" s="211">
        <v>-1.4700000286102295</v>
      </c>
      <c r="Y14" s="211">
        <v>-1.6380000114440918</v>
      </c>
      <c r="Z14" s="218">
        <f t="shared" si="0"/>
        <v>2.1015416278969496</v>
      </c>
      <c r="AA14" s="151">
        <v>8.270000457763672</v>
      </c>
      <c r="AB14" s="152" t="s">
        <v>165</v>
      </c>
      <c r="AC14" s="2">
        <v>12</v>
      </c>
      <c r="AD14" s="151">
        <v>-2.3310000896453857</v>
      </c>
      <c r="AE14" s="257" t="s">
        <v>191</v>
      </c>
      <c r="AF14" s="1"/>
    </row>
    <row r="15" spans="1:32" ht="11.25" customHeight="1">
      <c r="A15" s="219">
        <v>13</v>
      </c>
      <c r="B15" s="211">
        <v>-1.5329999923706055</v>
      </c>
      <c r="C15" s="211">
        <v>-1.3339999914169312</v>
      </c>
      <c r="D15" s="211">
        <v>-1.1970000267028809</v>
      </c>
      <c r="E15" s="211">
        <v>-0.4099999964237213</v>
      </c>
      <c r="F15" s="211">
        <v>-0.20999999344348907</v>
      </c>
      <c r="G15" s="211">
        <v>-0.4620000123977661</v>
      </c>
      <c r="H15" s="211">
        <v>1.503000020980835</v>
      </c>
      <c r="I15" s="211">
        <v>5.23799991607666</v>
      </c>
      <c r="J15" s="211">
        <v>6.1529998779296875</v>
      </c>
      <c r="K15" s="211">
        <v>7.340000152587891</v>
      </c>
      <c r="L15" s="211">
        <v>9.010000228881836</v>
      </c>
      <c r="M15" s="211">
        <v>10.430000305175781</v>
      </c>
      <c r="N15" s="211">
        <v>9.819999694824219</v>
      </c>
      <c r="O15" s="211">
        <v>9.470000267028809</v>
      </c>
      <c r="P15" s="211">
        <v>10.609999656677246</v>
      </c>
      <c r="Q15" s="211">
        <v>9.829999923706055</v>
      </c>
      <c r="R15" s="211">
        <v>7.710000038146973</v>
      </c>
      <c r="S15" s="211">
        <v>8.079999923706055</v>
      </c>
      <c r="T15" s="211">
        <v>8.170000076293945</v>
      </c>
      <c r="U15" s="211">
        <v>8.350000381469727</v>
      </c>
      <c r="V15" s="211">
        <v>8.420000076293945</v>
      </c>
      <c r="W15" s="211">
        <v>8.40999984741211</v>
      </c>
      <c r="X15" s="211">
        <v>8.609999656677246</v>
      </c>
      <c r="Y15" s="211">
        <v>8.84000015258789</v>
      </c>
      <c r="Z15" s="218">
        <f t="shared" si="0"/>
        <v>5.868666674320896</v>
      </c>
      <c r="AA15" s="151">
        <v>11.140000343322754</v>
      </c>
      <c r="AB15" s="152" t="s">
        <v>166</v>
      </c>
      <c r="AC15" s="2">
        <v>13</v>
      </c>
      <c r="AD15" s="151">
        <v>-1.7430000305175781</v>
      </c>
      <c r="AE15" s="257" t="s">
        <v>192</v>
      </c>
      <c r="AF15" s="1"/>
    </row>
    <row r="16" spans="1:32" ht="11.25" customHeight="1">
      <c r="A16" s="219">
        <v>14</v>
      </c>
      <c r="B16" s="211">
        <v>9.229999542236328</v>
      </c>
      <c r="C16" s="211">
        <v>9.84000015258789</v>
      </c>
      <c r="D16" s="211">
        <v>9.789999961853027</v>
      </c>
      <c r="E16" s="211">
        <v>10.770000457763672</v>
      </c>
      <c r="F16" s="211">
        <v>11.1899995803833</v>
      </c>
      <c r="G16" s="211">
        <v>11.079999923706055</v>
      </c>
      <c r="H16" s="211">
        <v>11.210000038146973</v>
      </c>
      <c r="I16" s="211">
        <v>11.9399995803833</v>
      </c>
      <c r="J16" s="211">
        <v>12.869999885559082</v>
      </c>
      <c r="K16" s="211">
        <v>13.4399995803833</v>
      </c>
      <c r="L16" s="211">
        <v>8.5600004196167</v>
      </c>
      <c r="M16" s="211">
        <v>7.21999979019165</v>
      </c>
      <c r="N16" s="211">
        <v>5.961999893188477</v>
      </c>
      <c r="O16" s="211">
        <v>4.40500020980835</v>
      </c>
      <c r="P16" s="211">
        <v>4.552000045776367</v>
      </c>
      <c r="Q16" s="211">
        <v>5.004000186920166</v>
      </c>
      <c r="R16" s="211">
        <v>5.172999858856201</v>
      </c>
      <c r="S16" s="211">
        <v>4.110000133514404</v>
      </c>
      <c r="T16" s="211">
        <v>2.9110000133514404</v>
      </c>
      <c r="U16" s="211">
        <v>2.563999891281128</v>
      </c>
      <c r="V16" s="211">
        <v>2.3540000915527344</v>
      </c>
      <c r="W16" s="211">
        <v>0.009999999776482582</v>
      </c>
      <c r="X16" s="211">
        <v>1.312999963760376</v>
      </c>
      <c r="Y16" s="211">
        <v>-0.5249999761581421</v>
      </c>
      <c r="Z16" s="218">
        <f t="shared" si="0"/>
        <v>6.873874967684969</v>
      </c>
      <c r="AA16" s="151">
        <v>13.819999694824219</v>
      </c>
      <c r="AB16" s="152" t="s">
        <v>167</v>
      </c>
      <c r="AC16" s="2">
        <v>14</v>
      </c>
      <c r="AD16" s="151">
        <v>-0.578000009059906</v>
      </c>
      <c r="AE16" s="257" t="s">
        <v>96</v>
      </c>
      <c r="AF16" s="1"/>
    </row>
    <row r="17" spans="1:32" ht="11.25" customHeight="1">
      <c r="A17" s="219">
        <v>15</v>
      </c>
      <c r="B17" s="211">
        <v>-1.0709999799728394</v>
      </c>
      <c r="C17" s="211">
        <v>-1.3969999551773071</v>
      </c>
      <c r="D17" s="211">
        <v>-1.3969999551773071</v>
      </c>
      <c r="E17" s="211">
        <v>-1.7640000581741333</v>
      </c>
      <c r="F17" s="211">
        <v>-1.9429999589920044</v>
      </c>
      <c r="G17" s="211">
        <v>-1.9119999408721924</v>
      </c>
      <c r="H17" s="211">
        <v>-0.4830000102519989</v>
      </c>
      <c r="I17" s="211">
        <v>3.059000015258789</v>
      </c>
      <c r="J17" s="211">
        <v>6.248000144958496</v>
      </c>
      <c r="K17" s="211">
        <v>7.699999809265137</v>
      </c>
      <c r="L17" s="211">
        <v>8.710000038146973</v>
      </c>
      <c r="M17" s="211">
        <v>9.079999923706055</v>
      </c>
      <c r="N17" s="211">
        <v>9.6899995803833</v>
      </c>
      <c r="O17" s="211">
        <v>10.09000015258789</v>
      </c>
      <c r="P17" s="211">
        <v>9.930000305175781</v>
      </c>
      <c r="Q17" s="211">
        <v>6.814000129699707</v>
      </c>
      <c r="R17" s="211">
        <v>4.710000038146973</v>
      </c>
      <c r="S17" s="211">
        <v>2.994999885559082</v>
      </c>
      <c r="T17" s="211">
        <v>1.628999948501587</v>
      </c>
      <c r="U17" s="211">
        <v>1.2079999446868896</v>
      </c>
      <c r="V17" s="211">
        <v>1.7230000495910645</v>
      </c>
      <c r="W17" s="211">
        <v>2.690999984741211</v>
      </c>
      <c r="X17" s="211">
        <v>3.447999954223633</v>
      </c>
      <c r="Y17" s="211">
        <v>2.638000011444092</v>
      </c>
      <c r="Z17" s="218">
        <f t="shared" si="0"/>
        <v>3.4331666690607867</v>
      </c>
      <c r="AA17" s="151">
        <v>10.949999809265137</v>
      </c>
      <c r="AB17" s="152" t="s">
        <v>168</v>
      </c>
      <c r="AC17" s="2">
        <v>15</v>
      </c>
      <c r="AD17" s="151">
        <v>-1.9850000143051147</v>
      </c>
      <c r="AE17" s="257" t="s">
        <v>101</v>
      </c>
      <c r="AF17" s="1"/>
    </row>
    <row r="18" spans="1:32" ht="11.25" customHeight="1">
      <c r="A18" s="219">
        <v>16</v>
      </c>
      <c r="B18" s="211">
        <v>2.322999954223633</v>
      </c>
      <c r="C18" s="211">
        <v>2.680000066757202</v>
      </c>
      <c r="D18" s="211">
        <v>3.4690001010894775</v>
      </c>
      <c r="E18" s="211">
        <v>3.364000082015991</v>
      </c>
      <c r="F18" s="211">
        <v>1.5549999475479126</v>
      </c>
      <c r="G18" s="211">
        <v>1.5759999752044678</v>
      </c>
      <c r="H18" s="211">
        <v>4.00600004196167</v>
      </c>
      <c r="I18" s="211">
        <v>7.480000019073486</v>
      </c>
      <c r="J18" s="211">
        <v>8.8100004196167</v>
      </c>
      <c r="K18" s="211">
        <v>8.699999809265137</v>
      </c>
      <c r="L18" s="211">
        <v>9.680000305175781</v>
      </c>
      <c r="M18" s="211">
        <v>9.420000076293945</v>
      </c>
      <c r="N18" s="211">
        <v>9.470000267028809</v>
      </c>
      <c r="O18" s="211">
        <v>9.40999984741211</v>
      </c>
      <c r="P18" s="211">
        <v>9.520000457763672</v>
      </c>
      <c r="Q18" s="211">
        <v>8.949999809265137</v>
      </c>
      <c r="R18" s="211">
        <v>7.78000020980835</v>
      </c>
      <c r="S18" s="211">
        <v>6.078000068664551</v>
      </c>
      <c r="T18" s="211">
        <v>5.373000144958496</v>
      </c>
      <c r="U18" s="211">
        <v>4.552000045776367</v>
      </c>
      <c r="V18" s="211">
        <v>4.078999996185303</v>
      </c>
      <c r="W18" s="211">
        <v>3.9630000591278076</v>
      </c>
      <c r="X18" s="211">
        <v>3.7109999656677246</v>
      </c>
      <c r="Y18" s="211">
        <v>3.6579999923706055</v>
      </c>
      <c r="Z18" s="218">
        <f t="shared" si="0"/>
        <v>5.81695840259393</v>
      </c>
      <c r="AA18" s="151">
        <v>10.170000076293945</v>
      </c>
      <c r="AB18" s="152" t="s">
        <v>169</v>
      </c>
      <c r="AC18" s="2">
        <v>16</v>
      </c>
      <c r="AD18" s="151">
        <v>1.0190000534057617</v>
      </c>
      <c r="AE18" s="257" t="s">
        <v>150</v>
      </c>
      <c r="AF18" s="1"/>
    </row>
    <row r="19" spans="1:32" ht="11.25" customHeight="1">
      <c r="A19" s="219">
        <v>17</v>
      </c>
      <c r="B19" s="211">
        <v>3.8259999752044678</v>
      </c>
      <c r="C19" s="211">
        <v>4.142000198364258</v>
      </c>
      <c r="D19" s="211">
        <v>3.7839999198913574</v>
      </c>
      <c r="E19" s="211">
        <v>3.7950000762939453</v>
      </c>
      <c r="F19" s="211">
        <v>3.1640000343322754</v>
      </c>
      <c r="G19" s="211">
        <v>3.427000045776367</v>
      </c>
      <c r="H19" s="211">
        <v>6.385000228881836</v>
      </c>
      <c r="I19" s="211">
        <v>10.149999618530273</v>
      </c>
      <c r="J19" s="211">
        <v>10.640000343322754</v>
      </c>
      <c r="K19" s="211">
        <v>11.579999923706055</v>
      </c>
      <c r="L19" s="211">
        <v>8.279999732971191</v>
      </c>
      <c r="M19" s="211">
        <v>9.670000076293945</v>
      </c>
      <c r="N19" s="211">
        <v>13.1899995803833</v>
      </c>
      <c r="O19" s="211">
        <v>13.539999961853027</v>
      </c>
      <c r="P19" s="211">
        <v>12.520000457763672</v>
      </c>
      <c r="Q19" s="211">
        <v>12</v>
      </c>
      <c r="R19" s="211">
        <v>10.649999618530273</v>
      </c>
      <c r="S19" s="211">
        <v>9.699999809265137</v>
      </c>
      <c r="T19" s="211">
        <v>9.279999732971191</v>
      </c>
      <c r="U19" s="211">
        <v>4.929999828338623</v>
      </c>
      <c r="V19" s="211">
        <v>4.298999786376953</v>
      </c>
      <c r="W19" s="211">
        <v>3.2890000343322754</v>
      </c>
      <c r="X19" s="211">
        <v>2.7219998836517334</v>
      </c>
      <c r="Y19" s="211">
        <v>2.5850000381469727</v>
      </c>
      <c r="Z19" s="218">
        <f t="shared" si="0"/>
        <v>7.397833287715912</v>
      </c>
      <c r="AA19" s="151">
        <v>14.399999618530273</v>
      </c>
      <c r="AB19" s="152" t="s">
        <v>170</v>
      </c>
      <c r="AC19" s="2">
        <v>17</v>
      </c>
      <c r="AD19" s="151">
        <v>2.500999927520752</v>
      </c>
      <c r="AE19" s="257" t="s">
        <v>193</v>
      </c>
      <c r="AF19" s="1"/>
    </row>
    <row r="20" spans="1:32" ht="11.25" customHeight="1">
      <c r="A20" s="219">
        <v>18</v>
      </c>
      <c r="B20" s="211">
        <v>2.6589999198913574</v>
      </c>
      <c r="C20" s="211">
        <v>2.680000066757202</v>
      </c>
      <c r="D20" s="211">
        <v>2.322000026702881</v>
      </c>
      <c r="E20" s="211">
        <v>2.196000099182129</v>
      </c>
      <c r="F20" s="211">
        <v>2.111999988555908</v>
      </c>
      <c r="G20" s="211">
        <v>2.490999937057495</v>
      </c>
      <c r="H20" s="211">
        <v>4.584000110626221</v>
      </c>
      <c r="I20" s="211">
        <v>9.779999732971191</v>
      </c>
      <c r="J20" s="211">
        <v>12.130000114440918</v>
      </c>
      <c r="K20" s="211">
        <v>13.239999771118164</v>
      </c>
      <c r="L20" s="211">
        <v>15.260000228881836</v>
      </c>
      <c r="M20" s="211">
        <v>15.430000305175781</v>
      </c>
      <c r="N20" s="211">
        <v>16.809999465942383</v>
      </c>
      <c r="O20" s="211">
        <v>17.100000381469727</v>
      </c>
      <c r="P20" s="211">
        <v>16.799999237060547</v>
      </c>
      <c r="Q20" s="211">
        <v>16.010000228881836</v>
      </c>
      <c r="R20" s="211">
        <v>14.199999809265137</v>
      </c>
      <c r="S20" s="211">
        <v>14.199999809265137</v>
      </c>
      <c r="T20" s="211">
        <v>12.630000114440918</v>
      </c>
      <c r="U20" s="211">
        <v>12.75</v>
      </c>
      <c r="V20" s="211">
        <v>11.640000343322754</v>
      </c>
      <c r="W20" s="211">
        <v>8.5</v>
      </c>
      <c r="X20" s="211">
        <v>8.100000381469727</v>
      </c>
      <c r="Y20" s="211">
        <v>7.610000133514404</v>
      </c>
      <c r="Z20" s="218">
        <f t="shared" si="0"/>
        <v>10.051416675249735</v>
      </c>
      <c r="AA20" s="151">
        <v>17.81999969482422</v>
      </c>
      <c r="AB20" s="152" t="s">
        <v>171</v>
      </c>
      <c r="AC20" s="2">
        <v>18</v>
      </c>
      <c r="AD20" s="151">
        <v>2.0280001163482666</v>
      </c>
      <c r="AE20" s="257" t="s">
        <v>194</v>
      </c>
      <c r="AF20" s="1"/>
    </row>
    <row r="21" spans="1:32" ht="11.25" customHeight="1">
      <c r="A21" s="219">
        <v>19</v>
      </c>
      <c r="B21" s="211">
        <v>6.866000175476074</v>
      </c>
      <c r="C21" s="211">
        <v>7.230000019073486</v>
      </c>
      <c r="D21" s="211">
        <v>7.239999771118164</v>
      </c>
      <c r="E21" s="211">
        <v>6.718999862670898</v>
      </c>
      <c r="F21" s="211">
        <v>6.519000053405762</v>
      </c>
      <c r="G21" s="211">
        <v>6.697999954223633</v>
      </c>
      <c r="H21" s="211">
        <v>8.619999885559082</v>
      </c>
      <c r="I21" s="211">
        <v>12.3100004196167</v>
      </c>
      <c r="J21" s="211">
        <v>16.610000610351562</v>
      </c>
      <c r="K21" s="211">
        <v>17.950000762939453</v>
      </c>
      <c r="L21" s="211">
        <v>18.56999969482422</v>
      </c>
      <c r="M21" s="211">
        <v>19.389999389648438</v>
      </c>
      <c r="N21" s="211">
        <v>19.18000030517578</v>
      </c>
      <c r="O21" s="211">
        <v>19.489999771118164</v>
      </c>
      <c r="P21" s="211">
        <v>20</v>
      </c>
      <c r="Q21" s="211">
        <v>17.219999313354492</v>
      </c>
      <c r="R21" s="211">
        <v>14.779999732971191</v>
      </c>
      <c r="S21" s="211">
        <v>13.470000267028809</v>
      </c>
      <c r="T21" s="211">
        <v>12.34000015258789</v>
      </c>
      <c r="U21" s="211">
        <v>13.119999885559082</v>
      </c>
      <c r="V21" s="211">
        <v>12.850000381469727</v>
      </c>
      <c r="W21" s="211">
        <v>11.979999542236328</v>
      </c>
      <c r="X21" s="211">
        <v>12.800000190734863</v>
      </c>
      <c r="Y21" s="211">
        <v>12.65999984741211</v>
      </c>
      <c r="Z21" s="218">
        <f t="shared" si="0"/>
        <v>13.108833332856497</v>
      </c>
      <c r="AA21" s="151">
        <v>20.809999465942383</v>
      </c>
      <c r="AB21" s="152" t="s">
        <v>172</v>
      </c>
      <c r="AC21" s="2">
        <v>19</v>
      </c>
      <c r="AD21" s="151">
        <v>6.265999794006348</v>
      </c>
      <c r="AE21" s="257" t="s">
        <v>195</v>
      </c>
      <c r="AF21" s="1"/>
    </row>
    <row r="22" spans="1:32" ht="11.25" customHeight="1">
      <c r="A22" s="227">
        <v>20</v>
      </c>
      <c r="B22" s="213">
        <v>11.449999809265137</v>
      </c>
      <c r="C22" s="213">
        <v>11.720000267028809</v>
      </c>
      <c r="D22" s="213">
        <v>11.75</v>
      </c>
      <c r="E22" s="213">
        <v>12.920000076293945</v>
      </c>
      <c r="F22" s="213">
        <v>13.25</v>
      </c>
      <c r="G22" s="213">
        <v>12.960000038146973</v>
      </c>
      <c r="H22" s="213">
        <v>13.279999732971191</v>
      </c>
      <c r="I22" s="213">
        <v>12.729999542236328</v>
      </c>
      <c r="J22" s="213">
        <v>9.899999618530273</v>
      </c>
      <c r="K22" s="213">
        <v>8.90999984741211</v>
      </c>
      <c r="L22" s="213">
        <v>9.869999885559082</v>
      </c>
      <c r="M22" s="213">
        <v>11.369999885559082</v>
      </c>
      <c r="N22" s="213">
        <v>12.449999809265137</v>
      </c>
      <c r="O22" s="213">
        <v>13.770000457763672</v>
      </c>
      <c r="P22" s="213">
        <v>12.520000457763672</v>
      </c>
      <c r="Q22" s="213">
        <v>10.75</v>
      </c>
      <c r="R22" s="213">
        <v>8.789999961853027</v>
      </c>
      <c r="S22" s="213">
        <v>6.988999843597412</v>
      </c>
      <c r="T22" s="213">
        <v>6.064000129699707</v>
      </c>
      <c r="U22" s="213">
        <v>4.076000213623047</v>
      </c>
      <c r="V22" s="213">
        <v>3.5929999351501465</v>
      </c>
      <c r="W22" s="213">
        <v>1.4600000381469727</v>
      </c>
      <c r="X22" s="213">
        <v>2.1640000343322754</v>
      </c>
      <c r="Y22" s="213">
        <v>3.078000068664551</v>
      </c>
      <c r="Z22" s="228">
        <f t="shared" si="0"/>
        <v>9.408916652202606</v>
      </c>
      <c r="AA22" s="157">
        <v>14.289999961853027</v>
      </c>
      <c r="AB22" s="214" t="s">
        <v>173</v>
      </c>
      <c r="AC22" s="215">
        <v>20</v>
      </c>
      <c r="AD22" s="157">
        <v>0.41999998688697815</v>
      </c>
      <c r="AE22" s="258" t="s">
        <v>196</v>
      </c>
      <c r="AF22" s="1"/>
    </row>
    <row r="23" spans="1:32" ht="11.25" customHeight="1">
      <c r="A23" s="219">
        <v>21</v>
      </c>
      <c r="B23" s="211">
        <v>2.6470000743865967</v>
      </c>
      <c r="C23" s="211">
        <v>1.5859999656677246</v>
      </c>
      <c r="D23" s="211">
        <v>-0.7979999780654907</v>
      </c>
      <c r="E23" s="211">
        <v>-1.059999942779541</v>
      </c>
      <c r="F23" s="211">
        <v>-1.1759999990463257</v>
      </c>
      <c r="G23" s="211">
        <v>-0.8080000281333923</v>
      </c>
      <c r="H23" s="211">
        <v>1.4600000381469727</v>
      </c>
      <c r="I23" s="211">
        <v>4.739999771118164</v>
      </c>
      <c r="J23" s="211">
        <v>5.855000019073486</v>
      </c>
      <c r="K23" s="211">
        <v>7.46999979019165</v>
      </c>
      <c r="L23" s="211">
        <v>7.840000152587891</v>
      </c>
      <c r="M23" s="211">
        <v>7.429999828338623</v>
      </c>
      <c r="N23" s="211">
        <v>7.579999923706055</v>
      </c>
      <c r="O23" s="211">
        <v>7.760000228881836</v>
      </c>
      <c r="P23" s="211">
        <v>7.28000020980835</v>
      </c>
      <c r="Q23" s="211">
        <v>6.885000228881836</v>
      </c>
      <c r="R23" s="211">
        <v>6.558000087738037</v>
      </c>
      <c r="S23" s="211">
        <v>5.044000148773193</v>
      </c>
      <c r="T23" s="211">
        <v>4.434000015258789</v>
      </c>
      <c r="U23" s="211">
        <v>5.486000061035156</v>
      </c>
      <c r="V23" s="211">
        <v>6.453999996185303</v>
      </c>
      <c r="W23" s="211">
        <v>7.300000190734863</v>
      </c>
      <c r="X23" s="211">
        <v>7.300000190734863</v>
      </c>
      <c r="Y23" s="211">
        <v>6.539000034332275</v>
      </c>
      <c r="Z23" s="218">
        <f t="shared" si="0"/>
        <v>4.741916708648205</v>
      </c>
      <c r="AA23" s="151">
        <v>8.569999694824219</v>
      </c>
      <c r="AB23" s="152" t="s">
        <v>174</v>
      </c>
      <c r="AC23" s="2">
        <v>21</v>
      </c>
      <c r="AD23" s="151">
        <v>-1.3960000276565552</v>
      </c>
      <c r="AE23" s="257" t="s">
        <v>197</v>
      </c>
      <c r="AF23" s="1"/>
    </row>
    <row r="24" spans="1:32" ht="11.25" customHeight="1">
      <c r="A24" s="219">
        <v>22</v>
      </c>
      <c r="B24" s="211">
        <v>6.085999965667725</v>
      </c>
      <c r="C24" s="211">
        <v>8.199999809265137</v>
      </c>
      <c r="D24" s="211">
        <v>8.470000267028809</v>
      </c>
      <c r="E24" s="211">
        <v>8.899999618530273</v>
      </c>
      <c r="F24" s="211">
        <v>9.199999809265137</v>
      </c>
      <c r="G24" s="211">
        <v>9.699999809265137</v>
      </c>
      <c r="H24" s="211">
        <v>9.760000228881836</v>
      </c>
      <c r="I24" s="211">
        <v>10.1899995803833</v>
      </c>
      <c r="J24" s="211">
        <v>10.5</v>
      </c>
      <c r="K24" s="211">
        <v>10.319999694824219</v>
      </c>
      <c r="L24" s="211">
        <v>11.199999809265137</v>
      </c>
      <c r="M24" s="211">
        <v>12.579999923706055</v>
      </c>
      <c r="N24" s="211">
        <v>13.1899995803833</v>
      </c>
      <c r="O24" s="211">
        <v>11.90999984741211</v>
      </c>
      <c r="P24" s="211">
        <v>11.920000076293945</v>
      </c>
      <c r="Q24" s="211">
        <v>12.350000381469727</v>
      </c>
      <c r="R24" s="211">
        <v>12.520000457763672</v>
      </c>
      <c r="S24" s="211">
        <v>12.859999656677246</v>
      </c>
      <c r="T24" s="211">
        <v>13.100000381469727</v>
      </c>
      <c r="U24" s="211">
        <v>13.640000343322754</v>
      </c>
      <c r="V24" s="211">
        <v>13.4399995803833</v>
      </c>
      <c r="W24" s="211">
        <v>13.520000457763672</v>
      </c>
      <c r="X24" s="211">
        <v>13.579999923706055</v>
      </c>
      <c r="Y24" s="211">
        <v>13.489999771118164</v>
      </c>
      <c r="Z24" s="218">
        <f t="shared" si="0"/>
        <v>11.276083290576935</v>
      </c>
      <c r="AA24" s="151">
        <v>13.779999732971191</v>
      </c>
      <c r="AB24" s="152" t="s">
        <v>175</v>
      </c>
      <c r="AC24" s="2">
        <v>22</v>
      </c>
      <c r="AD24" s="151">
        <v>5.802000045776367</v>
      </c>
      <c r="AE24" s="257" t="s">
        <v>198</v>
      </c>
      <c r="AF24" s="1"/>
    </row>
    <row r="25" spans="1:32" ht="11.25" customHeight="1">
      <c r="A25" s="219">
        <v>23</v>
      </c>
      <c r="B25" s="211">
        <v>12.289999961853027</v>
      </c>
      <c r="C25" s="211">
        <v>10.90999984741211</v>
      </c>
      <c r="D25" s="211">
        <v>10.029999732971191</v>
      </c>
      <c r="E25" s="211">
        <v>8.510000228881836</v>
      </c>
      <c r="F25" s="211">
        <v>7.670000076293945</v>
      </c>
      <c r="G25" s="211">
        <v>6.885000228881836</v>
      </c>
      <c r="H25" s="211">
        <v>7.320000171661377</v>
      </c>
      <c r="I25" s="211">
        <v>9.210000038146973</v>
      </c>
      <c r="J25" s="211">
        <v>10.630000114440918</v>
      </c>
      <c r="K25" s="211">
        <v>11.800000190734863</v>
      </c>
      <c r="L25" s="211">
        <v>12.279999732971191</v>
      </c>
      <c r="M25" s="211">
        <v>11.960000038146973</v>
      </c>
      <c r="N25" s="211">
        <v>12.229999542236328</v>
      </c>
      <c r="O25" s="211">
        <v>11.8100004196167</v>
      </c>
      <c r="P25" s="211">
        <v>10.15999984741211</v>
      </c>
      <c r="Q25" s="211">
        <v>8.619999885559082</v>
      </c>
      <c r="R25" s="211">
        <v>6.715000152587891</v>
      </c>
      <c r="S25" s="211">
        <v>5.011000156402588</v>
      </c>
      <c r="T25" s="211">
        <v>4.159999847412109</v>
      </c>
      <c r="U25" s="211">
        <v>3.4560000896453857</v>
      </c>
      <c r="V25" s="211">
        <v>3.5929999351501465</v>
      </c>
      <c r="W25" s="211">
        <v>3.4030001163482666</v>
      </c>
      <c r="X25" s="211">
        <v>2.9830000400543213</v>
      </c>
      <c r="Y25" s="211">
        <v>3.2039999961853027</v>
      </c>
      <c r="Z25" s="218">
        <f t="shared" si="0"/>
        <v>8.118333349625269</v>
      </c>
      <c r="AA25" s="151">
        <v>13.5</v>
      </c>
      <c r="AB25" s="152" t="s">
        <v>75</v>
      </c>
      <c r="AC25" s="2">
        <v>23</v>
      </c>
      <c r="AD25" s="151">
        <v>2.7939999103546143</v>
      </c>
      <c r="AE25" s="257" t="s">
        <v>199</v>
      </c>
      <c r="AF25" s="1"/>
    </row>
    <row r="26" spans="1:32" ht="11.25" customHeight="1">
      <c r="A26" s="219">
        <v>24</v>
      </c>
      <c r="B26" s="211">
        <v>2.9100000858306885</v>
      </c>
      <c r="C26" s="211">
        <v>2.9519999027252197</v>
      </c>
      <c r="D26" s="211">
        <v>2.8889999389648438</v>
      </c>
      <c r="E26" s="211">
        <v>2.447000026702881</v>
      </c>
      <c r="F26" s="211">
        <v>2.121999979019165</v>
      </c>
      <c r="G26" s="211">
        <v>1.565000057220459</v>
      </c>
      <c r="H26" s="211">
        <v>1.4600000381469727</v>
      </c>
      <c r="I26" s="211">
        <v>2.3949999809265137</v>
      </c>
      <c r="J26" s="211">
        <v>2.7939999103546143</v>
      </c>
      <c r="K26" s="211">
        <v>3.0889999866485596</v>
      </c>
      <c r="L26" s="211">
        <v>4.0980000495910645</v>
      </c>
      <c r="M26" s="211">
        <v>4.265999794006348</v>
      </c>
      <c r="N26" s="211">
        <v>3.9709999561309814</v>
      </c>
      <c r="O26" s="211">
        <v>4.84499979019165</v>
      </c>
      <c r="P26" s="211">
        <v>5.497000217437744</v>
      </c>
      <c r="Q26" s="211">
        <v>5.633999824523926</v>
      </c>
      <c r="R26" s="211">
        <v>5.413000106811523</v>
      </c>
      <c r="S26" s="211">
        <v>5.265999794006348</v>
      </c>
      <c r="T26" s="211">
        <v>5.044000148773193</v>
      </c>
      <c r="U26" s="211">
        <v>5.045000076293945</v>
      </c>
      <c r="V26" s="211">
        <v>4.928999900817871</v>
      </c>
      <c r="W26" s="211">
        <v>5.2129998207092285</v>
      </c>
      <c r="X26" s="211">
        <v>4.455999851226807</v>
      </c>
      <c r="Y26" s="211">
        <v>4.004000186920166</v>
      </c>
      <c r="Z26" s="218">
        <f t="shared" si="0"/>
        <v>3.8459999759991965</v>
      </c>
      <c r="AA26" s="151">
        <v>5.813000202178955</v>
      </c>
      <c r="AB26" s="152" t="s">
        <v>176</v>
      </c>
      <c r="AC26" s="2">
        <v>24</v>
      </c>
      <c r="AD26" s="151">
        <v>1.3229999542236328</v>
      </c>
      <c r="AE26" s="257" t="s">
        <v>200</v>
      </c>
      <c r="AF26" s="1"/>
    </row>
    <row r="27" spans="1:32" ht="11.25" customHeight="1">
      <c r="A27" s="219">
        <v>25</v>
      </c>
      <c r="B27" s="211">
        <v>4.004000186920166</v>
      </c>
      <c r="C27" s="211">
        <v>4.2769999504089355</v>
      </c>
      <c r="D27" s="211">
        <v>4.793000221252441</v>
      </c>
      <c r="E27" s="211">
        <v>4.046000003814697</v>
      </c>
      <c r="F27" s="211">
        <v>3.256999969482422</v>
      </c>
      <c r="G27" s="211">
        <v>2.4790000915527344</v>
      </c>
      <c r="H27" s="211">
        <v>2.374000072479248</v>
      </c>
      <c r="I27" s="211">
        <v>2.5739998817443848</v>
      </c>
      <c r="J27" s="211">
        <v>3.677999973297119</v>
      </c>
      <c r="K27" s="211">
        <v>4.48799991607666</v>
      </c>
      <c r="L27" s="211">
        <v>3.9509999752044678</v>
      </c>
      <c r="M27" s="211">
        <v>3.36299991607666</v>
      </c>
      <c r="N27" s="211">
        <v>2.311000108718872</v>
      </c>
      <c r="O27" s="211">
        <v>2.3529999256134033</v>
      </c>
      <c r="P27" s="211">
        <v>2.427000045776367</v>
      </c>
      <c r="Q27" s="211">
        <v>2.5220000743865967</v>
      </c>
      <c r="R27" s="211">
        <v>2.953000068664551</v>
      </c>
      <c r="S27" s="211">
        <v>3.121000051498413</v>
      </c>
      <c r="T27" s="211">
        <v>2.690000057220459</v>
      </c>
      <c r="U27" s="211">
        <v>3.878000020980835</v>
      </c>
      <c r="V27" s="211">
        <v>2.615999937057495</v>
      </c>
      <c r="W27" s="211">
        <v>2.247999906539917</v>
      </c>
      <c r="X27" s="211">
        <v>2.259000062942505</v>
      </c>
      <c r="Y27" s="211">
        <v>3.2890000343322754</v>
      </c>
      <c r="Z27" s="218">
        <f t="shared" si="0"/>
        <v>3.1646250188350677</v>
      </c>
      <c r="AA27" s="151">
        <v>5.255000114440918</v>
      </c>
      <c r="AB27" s="152" t="s">
        <v>177</v>
      </c>
      <c r="AC27" s="2">
        <v>25</v>
      </c>
      <c r="AD27" s="151">
        <v>1.7960000038146973</v>
      </c>
      <c r="AE27" s="257" t="s">
        <v>201</v>
      </c>
      <c r="AF27" s="1"/>
    </row>
    <row r="28" spans="1:32" ht="11.25" customHeight="1">
      <c r="A28" s="219">
        <v>26</v>
      </c>
      <c r="B28" s="211">
        <v>2.500999927520752</v>
      </c>
      <c r="C28" s="211">
        <v>0.8090000152587891</v>
      </c>
      <c r="D28" s="211">
        <v>0.7559999823570251</v>
      </c>
      <c r="E28" s="211">
        <v>0.5249999761581421</v>
      </c>
      <c r="F28" s="211">
        <v>-0.20999999344348907</v>
      </c>
      <c r="G28" s="211">
        <v>-0.8190000057220459</v>
      </c>
      <c r="H28" s="211">
        <v>-0.4410000145435333</v>
      </c>
      <c r="I28" s="211">
        <v>0.9240000247955322</v>
      </c>
      <c r="J28" s="211">
        <v>3.1640000343322754</v>
      </c>
      <c r="K28" s="211">
        <v>5.771999835968018</v>
      </c>
      <c r="L28" s="211">
        <v>7.920000076293945</v>
      </c>
      <c r="M28" s="211">
        <v>8.0600004196167</v>
      </c>
      <c r="N28" s="211">
        <v>9.289999961853027</v>
      </c>
      <c r="O28" s="211">
        <v>8.760000228881836</v>
      </c>
      <c r="P28" s="211">
        <v>6.823999881744385</v>
      </c>
      <c r="Q28" s="211">
        <v>6.361000061035156</v>
      </c>
      <c r="R28" s="211">
        <v>4.9079999923706055</v>
      </c>
      <c r="S28" s="211">
        <v>3.5829999446868896</v>
      </c>
      <c r="T28" s="211">
        <v>1.8279999494552612</v>
      </c>
      <c r="U28" s="211">
        <v>0.9350000023841858</v>
      </c>
      <c r="V28" s="211">
        <v>-0.12600000202655792</v>
      </c>
      <c r="W28" s="211">
        <v>-1.0709999799728394</v>
      </c>
      <c r="X28" s="211">
        <v>-0.7350000143051147</v>
      </c>
      <c r="Y28" s="211">
        <v>-1.3860000371932983</v>
      </c>
      <c r="Z28" s="218">
        <f t="shared" si="0"/>
        <v>2.838833344479402</v>
      </c>
      <c r="AA28" s="151">
        <v>10.0600004196167</v>
      </c>
      <c r="AB28" s="152" t="s">
        <v>178</v>
      </c>
      <c r="AC28" s="2">
        <v>26</v>
      </c>
      <c r="AD28" s="151">
        <v>-1.5119999647140503</v>
      </c>
      <c r="AE28" s="257" t="s">
        <v>202</v>
      </c>
      <c r="AF28" s="1"/>
    </row>
    <row r="29" spans="1:32" ht="11.25" customHeight="1">
      <c r="A29" s="219">
        <v>27</v>
      </c>
      <c r="B29" s="211">
        <v>-1.5959999561309814</v>
      </c>
      <c r="C29" s="211">
        <v>-1.722000002861023</v>
      </c>
      <c r="D29" s="211">
        <v>-0.8610000014305115</v>
      </c>
      <c r="E29" s="211">
        <v>-0.13699999451637268</v>
      </c>
      <c r="F29" s="211">
        <v>0.4519999921321869</v>
      </c>
      <c r="G29" s="211">
        <v>0.671999990940094</v>
      </c>
      <c r="H29" s="211">
        <v>1.7860000133514404</v>
      </c>
      <c r="I29" s="211">
        <v>3.6480000019073486</v>
      </c>
      <c r="J29" s="211">
        <v>5.888999938964844</v>
      </c>
      <c r="K29" s="211">
        <v>6.677999973297119</v>
      </c>
      <c r="L29" s="211">
        <v>5.488999843597412</v>
      </c>
      <c r="M29" s="211">
        <v>5.982999801635742</v>
      </c>
      <c r="N29" s="211">
        <v>5.815000057220459</v>
      </c>
      <c r="O29" s="211">
        <v>5.499000072479248</v>
      </c>
      <c r="P29" s="211">
        <v>5.888000011444092</v>
      </c>
      <c r="Q29" s="211">
        <v>4.668000221252441</v>
      </c>
      <c r="R29" s="211">
        <v>2.6480000019073486</v>
      </c>
      <c r="S29" s="211">
        <v>2.5429999828338623</v>
      </c>
      <c r="T29" s="211">
        <v>2.132999897003174</v>
      </c>
      <c r="U29" s="211">
        <v>1.6390000581741333</v>
      </c>
      <c r="V29" s="211">
        <v>1.4179999828338623</v>
      </c>
      <c r="W29" s="211">
        <v>-0.020999999716877937</v>
      </c>
      <c r="X29" s="211">
        <v>-0.9869999885559082</v>
      </c>
      <c r="Y29" s="211">
        <v>-1.2710000276565552</v>
      </c>
      <c r="Z29" s="218">
        <f t="shared" si="0"/>
        <v>2.343874994587774</v>
      </c>
      <c r="AA29" s="151">
        <v>7.679999828338623</v>
      </c>
      <c r="AB29" s="152" t="s">
        <v>179</v>
      </c>
      <c r="AC29" s="2">
        <v>27</v>
      </c>
      <c r="AD29" s="151">
        <v>-1.7640000581741333</v>
      </c>
      <c r="AE29" s="257" t="s">
        <v>203</v>
      </c>
      <c r="AF29" s="1"/>
    </row>
    <row r="30" spans="1:32" ht="11.25" customHeight="1">
      <c r="A30" s="219">
        <v>28</v>
      </c>
      <c r="B30" s="211">
        <v>-1.5440000295639038</v>
      </c>
      <c r="C30" s="211">
        <v>-1.3969999551773071</v>
      </c>
      <c r="D30" s="211">
        <v>-1.2920000553131104</v>
      </c>
      <c r="E30" s="211">
        <v>-0.7559999823570251</v>
      </c>
      <c r="F30" s="211">
        <v>-1.3020000457763672</v>
      </c>
      <c r="G30" s="211">
        <v>-1.4490000009536743</v>
      </c>
      <c r="H30" s="211">
        <v>-0.010999999940395355</v>
      </c>
      <c r="I30" s="211">
        <v>1.597000002861023</v>
      </c>
      <c r="J30" s="211">
        <v>3.890000104904175</v>
      </c>
      <c r="K30" s="211">
        <v>5.985000133514404</v>
      </c>
      <c r="L30" s="211">
        <v>6.690000057220459</v>
      </c>
      <c r="M30" s="211">
        <v>5.046999931335449</v>
      </c>
      <c r="N30" s="211">
        <v>4.921000003814697</v>
      </c>
      <c r="O30" s="211">
        <v>4.6570000648498535</v>
      </c>
      <c r="P30" s="211">
        <v>5.035999774932861</v>
      </c>
      <c r="Q30" s="211">
        <v>4.900000095367432</v>
      </c>
      <c r="R30" s="211">
        <v>4.300000190734863</v>
      </c>
      <c r="S30" s="211">
        <v>2.553999900817871</v>
      </c>
      <c r="T30" s="211">
        <v>0.34700000286102295</v>
      </c>
      <c r="U30" s="211">
        <v>-0.06300000101327896</v>
      </c>
      <c r="V30" s="211">
        <v>-0.36800000071525574</v>
      </c>
      <c r="W30" s="211">
        <v>0.24199999868869781</v>
      </c>
      <c r="X30" s="211">
        <v>0.6830000281333923</v>
      </c>
      <c r="Y30" s="211">
        <v>0.3149999976158142</v>
      </c>
      <c r="Z30" s="218">
        <f t="shared" si="0"/>
        <v>1.7909166757017374</v>
      </c>
      <c r="AA30" s="151">
        <v>7.980000019073486</v>
      </c>
      <c r="AB30" s="152" t="s">
        <v>180</v>
      </c>
      <c r="AC30" s="2">
        <v>28</v>
      </c>
      <c r="AD30" s="151">
        <v>-1.7120000123977661</v>
      </c>
      <c r="AE30" s="257" t="s">
        <v>204</v>
      </c>
      <c r="AF30" s="1"/>
    </row>
    <row r="31" spans="1:32" ht="11.25" customHeight="1">
      <c r="A31" s="219">
        <v>29</v>
      </c>
      <c r="B31" s="211">
        <v>-0.20000000298023224</v>
      </c>
      <c r="C31" s="211">
        <v>1.093000054359436</v>
      </c>
      <c r="D31" s="211">
        <v>1.3350000381469727</v>
      </c>
      <c r="E31" s="211">
        <v>0.7250000238418579</v>
      </c>
      <c r="F31" s="211">
        <v>-0.9559999704360962</v>
      </c>
      <c r="G31" s="211">
        <v>-0.5149999856948853</v>
      </c>
      <c r="H31" s="211">
        <v>2.1549999713897705</v>
      </c>
      <c r="I31" s="211">
        <v>4.23799991607666</v>
      </c>
      <c r="J31" s="211">
        <v>4.090000152587891</v>
      </c>
      <c r="K31" s="211">
        <v>5.047999858856201</v>
      </c>
      <c r="L31" s="211">
        <v>6.6579999923706055</v>
      </c>
      <c r="M31" s="211">
        <v>6.436999797821045</v>
      </c>
      <c r="N31" s="211">
        <v>8.09000015258789</v>
      </c>
      <c r="O31" s="211">
        <v>8.430000305175781</v>
      </c>
      <c r="P31" s="211">
        <v>6.446000099182129</v>
      </c>
      <c r="Q31" s="211">
        <v>5.478000164031982</v>
      </c>
      <c r="R31" s="211">
        <v>4.604000091552734</v>
      </c>
      <c r="S31" s="211">
        <v>3.8469998836517334</v>
      </c>
      <c r="T31" s="211">
        <v>2.9639999866485596</v>
      </c>
      <c r="U31" s="211">
        <v>2.375</v>
      </c>
      <c r="V31" s="211">
        <v>1.9129999876022339</v>
      </c>
      <c r="W31" s="211">
        <v>1.628999948501587</v>
      </c>
      <c r="X31" s="211">
        <v>1.4609999656677246</v>
      </c>
      <c r="Y31" s="211">
        <v>1.4919999837875366</v>
      </c>
      <c r="Z31" s="218">
        <f t="shared" si="0"/>
        <v>3.28487501728038</v>
      </c>
      <c r="AA31" s="151">
        <v>9.369999885559082</v>
      </c>
      <c r="AB31" s="152" t="s">
        <v>181</v>
      </c>
      <c r="AC31" s="2">
        <v>29</v>
      </c>
      <c r="AD31" s="151">
        <v>-1.2079999446868896</v>
      </c>
      <c r="AE31" s="257" t="s">
        <v>205</v>
      </c>
      <c r="AF31" s="1"/>
    </row>
    <row r="32" spans="1:32" ht="11.25" customHeight="1">
      <c r="A32" s="219">
        <v>30</v>
      </c>
      <c r="B32" s="211">
        <v>1.1449999809265137</v>
      </c>
      <c r="C32" s="211">
        <v>1.3769999742507935</v>
      </c>
      <c r="D32" s="211">
        <v>1.1139999628067017</v>
      </c>
      <c r="E32" s="211">
        <v>1.1030000448226929</v>
      </c>
      <c r="F32" s="211">
        <v>1.5870000123977661</v>
      </c>
      <c r="G32" s="211">
        <v>1.5130000114440918</v>
      </c>
      <c r="H32" s="211">
        <v>2.6600000858306885</v>
      </c>
      <c r="I32" s="211">
        <v>4.605999946594238</v>
      </c>
      <c r="J32" s="211">
        <v>5.6579999923706055</v>
      </c>
      <c r="K32" s="211">
        <v>5.289999961853027</v>
      </c>
      <c r="L32" s="211">
        <v>5.447000026702881</v>
      </c>
      <c r="M32" s="211">
        <v>6.1529998779296875</v>
      </c>
      <c r="N32" s="211">
        <v>6.783999919891357</v>
      </c>
      <c r="O32" s="211">
        <v>6.510000228881836</v>
      </c>
      <c r="P32" s="211">
        <v>6.098999977111816</v>
      </c>
      <c r="Q32" s="211">
        <v>5.172999858856201</v>
      </c>
      <c r="R32" s="211">
        <v>4.456999778747559</v>
      </c>
      <c r="S32" s="211">
        <v>3.5420000553131104</v>
      </c>
      <c r="T32" s="211">
        <v>1.996999979019165</v>
      </c>
      <c r="U32" s="211">
        <v>1.281999945640564</v>
      </c>
      <c r="V32" s="211">
        <v>0.4729999899864197</v>
      </c>
      <c r="W32" s="211">
        <v>0.15800000727176666</v>
      </c>
      <c r="X32" s="211">
        <v>-0.3569999933242798</v>
      </c>
      <c r="Y32" s="211">
        <v>-0.3149999976158142</v>
      </c>
      <c r="Z32" s="218">
        <f t="shared" si="0"/>
        <v>3.0606666511545577</v>
      </c>
      <c r="AA32" s="151">
        <v>7.449999809265137</v>
      </c>
      <c r="AB32" s="152" t="s">
        <v>182</v>
      </c>
      <c r="AC32" s="2">
        <v>30</v>
      </c>
      <c r="AD32" s="151">
        <v>-0.5669999718666077</v>
      </c>
      <c r="AE32" s="257" t="s">
        <v>206</v>
      </c>
      <c r="AF32" s="1"/>
    </row>
    <row r="33" spans="1:32" ht="11.25" customHeight="1">
      <c r="A33" s="219">
        <v>31</v>
      </c>
      <c r="B33" s="211">
        <v>-0.34700000286102295</v>
      </c>
      <c r="C33" s="211">
        <v>0.777999997138977</v>
      </c>
      <c r="D33" s="211">
        <v>3.312000036239624</v>
      </c>
      <c r="E33" s="211">
        <v>3.4170000553131104</v>
      </c>
      <c r="F33" s="211">
        <v>2.7219998836517334</v>
      </c>
      <c r="G33" s="211">
        <v>2.1549999713897705</v>
      </c>
      <c r="H33" s="211">
        <v>4.090000152587891</v>
      </c>
      <c r="I33" s="211">
        <v>6.784999847412109</v>
      </c>
      <c r="J33" s="211">
        <v>6.617000102996826</v>
      </c>
      <c r="K33" s="211">
        <v>6.690000057220459</v>
      </c>
      <c r="L33" s="211">
        <v>7.320000171661377</v>
      </c>
      <c r="M33" s="211">
        <v>8.199999809265137</v>
      </c>
      <c r="N33" s="211">
        <v>7.909999847412109</v>
      </c>
      <c r="O33" s="211">
        <v>7.760000228881836</v>
      </c>
      <c r="P33" s="211">
        <v>7.820000171661377</v>
      </c>
      <c r="Q33" s="211">
        <v>7.53000020980835</v>
      </c>
      <c r="R33" s="211">
        <v>7.269999980926514</v>
      </c>
      <c r="S33" s="211">
        <v>5.289000034332275</v>
      </c>
      <c r="T33" s="211">
        <v>3.805000066757202</v>
      </c>
      <c r="U33" s="211">
        <v>3.1429998874664307</v>
      </c>
      <c r="V33" s="211">
        <v>2.9639999866485596</v>
      </c>
      <c r="W33" s="211">
        <v>3.7850000858306885</v>
      </c>
      <c r="X33" s="211">
        <v>4.9629998207092285</v>
      </c>
      <c r="Y33" s="211">
        <v>5.216000080108643</v>
      </c>
      <c r="Z33" s="218">
        <f t="shared" si="0"/>
        <v>4.9664166867733</v>
      </c>
      <c r="AA33" s="151">
        <v>9.0600004196167</v>
      </c>
      <c r="AB33" s="152" t="s">
        <v>183</v>
      </c>
      <c r="AC33" s="2">
        <v>31</v>
      </c>
      <c r="AD33" s="151">
        <v>-0.7350000143051147</v>
      </c>
      <c r="AE33" s="257" t="s">
        <v>207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2.7655483746240215</v>
      </c>
      <c r="C34" s="221">
        <f t="shared" si="1"/>
        <v>2.701483883203999</v>
      </c>
      <c r="D34" s="221">
        <f t="shared" si="1"/>
        <v>2.653161285385009</v>
      </c>
      <c r="E34" s="221">
        <f t="shared" si="1"/>
        <v>2.730774210826043</v>
      </c>
      <c r="F34" s="221">
        <f t="shared" si="1"/>
        <v>2.5151935350750723</v>
      </c>
      <c r="G34" s="221">
        <f t="shared" si="1"/>
        <v>2.43406452286628</v>
      </c>
      <c r="H34" s="221">
        <f t="shared" si="1"/>
        <v>3.489774212902111</v>
      </c>
      <c r="I34" s="221">
        <f t="shared" si="1"/>
        <v>5.438451531913973</v>
      </c>
      <c r="J34" s="221">
        <f t="shared" si="1"/>
        <v>6.745548435757237</v>
      </c>
      <c r="K34" s="221">
        <f t="shared" si="1"/>
        <v>7.498774147802783</v>
      </c>
      <c r="L34" s="221">
        <f t="shared" si="1"/>
        <v>7.970451608780892</v>
      </c>
      <c r="M34" s="221">
        <f t="shared" si="1"/>
        <v>8.222580590555745</v>
      </c>
      <c r="N34" s="221">
        <f t="shared" si="1"/>
        <v>8.473128941751295</v>
      </c>
      <c r="O34" s="221">
        <f t="shared" si="1"/>
        <v>8.482871070023506</v>
      </c>
      <c r="P34" s="221">
        <f t="shared" si="1"/>
        <v>8.094161317233116</v>
      </c>
      <c r="Q34" s="221">
        <f t="shared" si="1"/>
        <v>7.398161292076111</v>
      </c>
      <c r="R34" s="221">
        <f>AVERAGE(R3:R33)</f>
        <v>6.377612913808515</v>
      </c>
      <c r="S34" s="221">
        <f aca="true" t="shared" si="2" ref="S34:Y34">AVERAGE(S3:S33)</f>
        <v>5.242258046423236</v>
      </c>
      <c r="T34" s="221">
        <f t="shared" si="2"/>
        <v>4.5573548741879</v>
      </c>
      <c r="U34" s="221">
        <f t="shared" si="2"/>
        <v>4.069967757069295</v>
      </c>
      <c r="V34" s="221">
        <f t="shared" si="2"/>
        <v>3.7734193345231395</v>
      </c>
      <c r="W34" s="221">
        <f t="shared" si="2"/>
        <v>3.3498064570369257</v>
      </c>
      <c r="X34" s="221">
        <f t="shared" si="2"/>
        <v>3.337774174828683</v>
      </c>
      <c r="Y34" s="221">
        <f t="shared" si="2"/>
        <v>3.197483881947494</v>
      </c>
      <c r="Z34" s="221">
        <f>AVERAGE(B3:Y33)</f>
        <v>5.063325266691766</v>
      </c>
      <c r="AA34" s="222">
        <f>(AVERAGE(最高))</f>
        <v>10.066709641487368</v>
      </c>
      <c r="AB34" s="223"/>
      <c r="AC34" s="224"/>
      <c r="AD34" s="222">
        <f>(AVERAGE(最低))</f>
        <v>0.31816128737503485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1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16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20.809999465942383</v>
      </c>
      <c r="C46" s="3">
        <v>19</v>
      </c>
      <c r="D46" s="159" t="s">
        <v>172</v>
      </c>
      <c r="E46" s="201"/>
      <c r="F46" s="156"/>
      <c r="G46" s="157">
        <f>MIN(最低)</f>
        <v>-2.4049999713897705</v>
      </c>
      <c r="H46" s="3">
        <v>3</v>
      </c>
      <c r="I46" s="259" t="s">
        <v>97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4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5.257999897003174</v>
      </c>
      <c r="C3" s="211">
        <v>5.889999866485596</v>
      </c>
      <c r="D3" s="211">
        <v>5.616000175476074</v>
      </c>
      <c r="E3" s="211">
        <v>5.520999908447266</v>
      </c>
      <c r="F3" s="211">
        <v>5.163000106811523</v>
      </c>
      <c r="G3" s="211">
        <v>4.86899995803833</v>
      </c>
      <c r="H3" s="211">
        <v>4.985000133514404</v>
      </c>
      <c r="I3" s="211">
        <v>5.195000171661377</v>
      </c>
      <c r="J3" s="211">
        <v>5.068999767303467</v>
      </c>
      <c r="K3" s="211">
        <v>5.257999897003174</v>
      </c>
      <c r="L3" s="211">
        <v>6.743000030517578</v>
      </c>
      <c r="M3" s="211">
        <v>8.029999732971191</v>
      </c>
      <c r="N3" s="211">
        <v>8.300000190734863</v>
      </c>
      <c r="O3" s="211">
        <v>7.099999904632568</v>
      </c>
      <c r="P3" s="211">
        <v>6.7729997634887695</v>
      </c>
      <c r="Q3" s="211">
        <v>6.078999996185303</v>
      </c>
      <c r="R3" s="211">
        <v>5.488999843597412</v>
      </c>
      <c r="S3" s="211">
        <v>5.321000099182129</v>
      </c>
      <c r="T3" s="211">
        <v>5.163000106811523</v>
      </c>
      <c r="U3" s="211">
        <v>5.005000114440918</v>
      </c>
      <c r="V3" s="211">
        <v>4.888999938964844</v>
      </c>
      <c r="W3" s="211">
        <v>4.309999942779541</v>
      </c>
      <c r="X3" s="211">
        <v>3.1740000247955322</v>
      </c>
      <c r="Y3" s="211">
        <v>2.302000045776367</v>
      </c>
      <c r="Z3" s="218">
        <f aca="true" t="shared" si="0" ref="Z3:Z32">AVERAGE(B3:Y3)</f>
        <v>5.479249984025955</v>
      </c>
      <c r="AA3" s="151">
        <v>8.699999809265137</v>
      </c>
      <c r="AB3" s="152" t="s">
        <v>208</v>
      </c>
      <c r="AC3" s="2">
        <v>1</v>
      </c>
      <c r="AD3" s="151">
        <v>2.006999969482422</v>
      </c>
      <c r="AE3" s="257" t="s">
        <v>234</v>
      </c>
      <c r="AF3" s="1"/>
    </row>
    <row r="4" spans="1:32" ht="11.25" customHeight="1">
      <c r="A4" s="219">
        <v>2</v>
      </c>
      <c r="B4" s="211">
        <v>1.9550000429153442</v>
      </c>
      <c r="C4" s="211">
        <v>0.9559999704360962</v>
      </c>
      <c r="D4" s="211">
        <v>1.0720000267028809</v>
      </c>
      <c r="E4" s="211">
        <v>1.4500000476837158</v>
      </c>
      <c r="F4" s="211">
        <v>2.059999942779541</v>
      </c>
      <c r="G4" s="211">
        <v>2.5329999923706055</v>
      </c>
      <c r="H4" s="211">
        <v>2.1019999980926514</v>
      </c>
      <c r="I4" s="211">
        <v>3.0380001068115234</v>
      </c>
      <c r="J4" s="211">
        <v>5.14300012588501</v>
      </c>
      <c r="K4" s="211">
        <v>6.8480000495910645</v>
      </c>
      <c r="L4" s="211">
        <v>7.420000076293945</v>
      </c>
      <c r="M4" s="211">
        <v>8.770000457763672</v>
      </c>
      <c r="N4" s="211">
        <v>9.390000343322754</v>
      </c>
      <c r="O4" s="211">
        <v>9.449999809265137</v>
      </c>
      <c r="P4" s="211">
        <v>9.430000305175781</v>
      </c>
      <c r="Q4" s="211">
        <v>8.180000305175781</v>
      </c>
      <c r="R4" s="211">
        <v>7.159999847412109</v>
      </c>
      <c r="S4" s="212">
        <v>5.329999923706055</v>
      </c>
      <c r="T4" s="211">
        <v>4.13100004196167</v>
      </c>
      <c r="U4" s="211">
        <v>1.7020000219345093</v>
      </c>
      <c r="V4" s="211">
        <v>0.5040000081062317</v>
      </c>
      <c r="W4" s="211">
        <v>2.743000030517578</v>
      </c>
      <c r="X4" s="211">
        <v>2.4800000190734863</v>
      </c>
      <c r="Y4" s="211">
        <v>2.4700000286102295</v>
      </c>
      <c r="Z4" s="218">
        <f t="shared" si="0"/>
        <v>4.429875063399474</v>
      </c>
      <c r="AA4" s="151">
        <v>9.920000076293945</v>
      </c>
      <c r="AB4" s="152" t="s">
        <v>209</v>
      </c>
      <c r="AC4" s="2">
        <v>2</v>
      </c>
      <c r="AD4" s="151">
        <v>-0.22100000083446503</v>
      </c>
      <c r="AE4" s="257" t="s">
        <v>235</v>
      </c>
      <c r="AF4" s="1"/>
    </row>
    <row r="5" spans="1:32" ht="11.25" customHeight="1">
      <c r="A5" s="219">
        <v>3</v>
      </c>
      <c r="B5" s="211">
        <v>2.0490000247955322</v>
      </c>
      <c r="C5" s="211">
        <v>3.815999984741211</v>
      </c>
      <c r="D5" s="211">
        <v>3.059000015258789</v>
      </c>
      <c r="E5" s="211">
        <v>1.2289999723434448</v>
      </c>
      <c r="F5" s="211">
        <v>-0.4729999899864197</v>
      </c>
      <c r="G5" s="211">
        <v>0.7360000014305115</v>
      </c>
      <c r="H5" s="211">
        <v>3.9110000133514404</v>
      </c>
      <c r="I5" s="211">
        <v>7.809999942779541</v>
      </c>
      <c r="J5" s="211">
        <v>8.890000343322754</v>
      </c>
      <c r="K5" s="211">
        <v>10.489999771118164</v>
      </c>
      <c r="L5" s="211">
        <v>11.279999732971191</v>
      </c>
      <c r="M5" s="211">
        <v>11.09000015258789</v>
      </c>
      <c r="N5" s="211">
        <v>10.65999984741211</v>
      </c>
      <c r="O5" s="211">
        <v>10.479999542236328</v>
      </c>
      <c r="P5" s="211">
        <v>10.739999771118164</v>
      </c>
      <c r="Q5" s="211">
        <v>10.170000076293945</v>
      </c>
      <c r="R5" s="211">
        <v>8.350000381469727</v>
      </c>
      <c r="S5" s="211">
        <v>6.71999979019165</v>
      </c>
      <c r="T5" s="211">
        <v>5.183000087738037</v>
      </c>
      <c r="U5" s="211">
        <v>4.289000034332275</v>
      </c>
      <c r="V5" s="211">
        <v>4.593999862670898</v>
      </c>
      <c r="W5" s="211">
        <v>4.85699987411499</v>
      </c>
      <c r="X5" s="211">
        <v>4.563000202178955</v>
      </c>
      <c r="Y5" s="211">
        <v>4.078999996185303</v>
      </c>
      <c r="Z5" s="218">
        <f t="shared" si="0"/>
        <v>6.190499976277351</v>
      </c>
      <c r="AA5" s="151">
        <v>13.180000305175781</v>
      </c>
      <c r="AB5" s="152" t="s">
        <v>118</v>
      </c>
      <c r="AC5" s="2">
        <v>3</v>
      </c>
      <c r="AD5" s="151">
        <v>-0.5879999995231628</v>
      </c>
      <c r="AE5" s="257" t="s">
        <v>236</v>
      </c>
      <c r="AF5" s="1"/>
    </row>
    <row r="6" spans="1:32" ht="11.25" customHeight="1">
      <c r="A6" s="219">
        <v>4</v>
      </c>
      <c r="B6" s="211">
        <v>3.7209999561309814</v>
      </c>
      <c r="C6" s="211">
        <v>3.868000030517578</v>
      </c>
      <c r="D6" s="211">
        <v>3.742000102996826</v>
      </c>
      <c r="E6" s="211">
        <v>4.236999988555908</v>
      </c>
      <c r="F6" s="211">
        <v>4.22599983215332</v>
      </c>
      <c r="G6" s="211">
        <v>4.89900016784668</v>
      </c>
      <c r="H6" s="211">
        <v>8.079999923706055</v>
      </c>
      <c r="I6" s="211">
        <v>11.739999771118164</v>
      </c>
      <c r="J6" s="211">
        <v>12.930000305175781</v>
      </c>
      <c r="K6" s="211">
        <v>11.729999542236328</v>
      </c>
      <c r="L6" s="211">
        <v>12.550000190734863</v>
      </c>
      <c r="M6" s="211">
        <v>11.710000038146973</v>
      </c>
      <c r="N6" s="211">
        <v>11.539999961853027</v>
      </c>
      <c r="O6" s="211">
        <v>11.649999618530273</v>
      </c>
      <c r="P6" s="211">
        <v>12.020000457763672</v>
      </c>
      <c r="Q6" s="211">
        <v>11.979999542236328</v>
      </c>
      <c r="R6" s="211">
        <v>11.40999984741211</v>
      </c>
      <c r="S6" s="211">
        <v>10.449999809265137</v>
      </c>
      <c r="T6" s="211">
        <v>9.619999885559082</v>
      </c>
      <c r="U6" s="211">
        <v>9.140000343322754</v>
      </c>
      <c r="V6" s="211">
        <v>8.859999656677246</v>
      </c>
      <c r="W6" s="211">
        <v>8.239999771118164</v>
      </c>
      <c r="X6" s="211">
        <v>6.741000175476074</v>
      </c>
      <c r="Y6" s="211">
        <v>6.192999839782715</v>
      </c>
      <c r="Z6" s="218">
        <f t="shared" si="0"/>
        <v>8.803208281596502</v>
      </c>
      <c r="AA6" s="151">
        <v>13.729999542236328</v>
      </c>
      <c r="AB6" s="152" t="s">
        <v>210</v>
      </c>
      <c r="AC6" s="2">
        <v>4</v>
      </c>
      <c r="AD6" s="151">
        <v>3.4790000915527344</v>
      </c>
      <c r="AE6" s="257" t="s">
        <v>237</v>
      </c>
      <c r="AF6" s="1"/>
    </row>
    <row r="7" spans="1:32" ht="11.25" customHeight="1">
      <c r="A7" s="219">
        <v>5</v>
      </c>
      <c r="B7" s="211">
        <v>5.89900016784668</v>
      </c>
      <c r="C7" s="211">
        <v>5.48799991607666</v>
      </c>
      <c r="D7" s="211">
        <v>5.48799991607666</v>
      </c>
      <c r="E7" s="211">
        <v>5.193999767303467</v>
      </c>
      <c r="F7" s="211">
        <v>4.9730000495910645</v>
      </c>
      <c r="G7" s="211">
        <v>4.89900016784668</v>
      </c>
      <c r="H7" s="211">
        <v>9.199999809265137</v>
      </c>
      <c r="I7" s="211">
        <v>10.039999961853027</v>
      </c>
      <c r="J7" s="211">
        <v>11.579999923706055</v>
      </c>
      <c r="K7" s="211">
        <v>12.350000381469727</v>
      </c>
      <c r="L7" s="211">
        <v>13.279999732971191</v>
      </c>
      <c r="M7" s="211">
        <v>13.529999732971191</v>
      </c>
      <c r="N7" s="211">
        <v>15.09000015258789</v>
      </c>
      <c r="O7" s="211">
        <v>14.15999984741211</v>
      </c>
      <c r="P7" s="211">
        <v>13.229999542236328</v>
      </c>
      <c r="Q7" s="211">
        <v>12.460000038146973</v>
      </c>
      <c r="R7" s="211">
        <v>10.90999984741211</v>
      </c>
      <c r="S7" s="211">
        <v>8.960000038146973</v>
      </c>
      <c r="T7" s="211">
        <v>6.781000137329102</v>
      </c>
      <c r="U7" s="211">
        <v>6.285999774932861</v>
      </c>
      <c r="V7" s="211">
        <v>5.633999824523926</v>
      </c>
      <c r="W7" s="211">
        <v>5.370999813079834</v>
      </c>
      <c r="X7" s="211">
        <v>4.919000148773193</v>
      </c>
      <c r="Y7" s="211">
        <v>4.7820000648498535</v>
      </c>
      <c r="Z7" s="218">
        <f t="shared" si="0"/>
        <v>8.770999948183695</v>
      </c>
      <c r="AA7" s="151">
        <v>15.989999771118164</v>
      </c>
      <c r="AB7" s="152" t="s">
        <v>211</v>
      </c>
      <c r="AC7" s="2">
        <v>5</v>
      </c>
      <c r="AD7" s="151">
        <v>4.446000099182129</v>
      </c>
      <c r="AE7" s="257" t="s">
        <v>238</v>
      </c>
      <c r="AF7" s="1"/>
    </row>
    <row r="8" spans="1:32" ht="11.25" customHeight="1">
      <c r="A8" s="219">
        <v>6</v>
      </c>
      <c r="B8" s="211">
        <v>4.214000225067139</v>
      </c>
      <c r="C8" s="211">
        <v>4.835000038146973</v>
      </c>
      <c r="D8" s="211">
        <v>3.9509999752044678</v>
      </c>
      <c r="E8" s="211">
        <v>3.9730000495910645</v>
      </c>
      <c r="F8" s="211">
        <v>4.151000022888184</v>
      </c>
      <c r="G8" s="211">
        <v>4.71999979019165</v>
      </c>
      <c r="H8" s="211">
        <v>8.100000381469727</v>
      </c>
      <c r="I8" s="211">
        <v>11.779999732971191</v>
      </c>
      <c r="J8" s="211">
        <v>12.59000015258789</v>
      </c>
      <c r="K8" s="211">
        <v>13.460000038146973</v>
      </c>
      <c r="L8" s="211">
        <v>13.600000381469727</v>
      </c>
      <c r="M8" s="211">
        <v>13.020000457763672</v>
      </c>
      <c r="N8" s="211">
        <v>13.1899995803833</v>
      </c>
      <c r="O8" s="211">
        <v>13.90999984741211</v>
      </c>
      <c r="P8" s="211">
        <v>13.260000228881836</v>
      </c>
      <c r="Q8" s="211">
        <v>12.449999809265137</v>
      </c>
      <c r="R8" s="211">
        <v>12.140000343322754</v>
      </c>
      <c r="S8" s="211">
        <v>9.770000457763672</v>
      </c>
      <c r="T8" s="211">
        <v>9.029999732971191</v>
      </c>
      <c r="U8" s="211">
        <v>8.609999656677246</v>
      </c>
      <c r="V8" s="211">
        <v>10.180000305175781</v>
      </c>
      <c r="W8" s="211">
        <v>7.400000095367432</v>
      </c>
      <c r="X8" s="211">
        <v>7.420000076293945</v>
      </c>
      <c r="Y8" s="211">
        <v>6.64300012588501</v>
      </c>
      <c r="Z8" s="218">
        <f t="shared" si="0"/>
        <v>9.266541729370752</v>
      </c>
      <c r="AA8" s="151">
        <v>14.5600004196167</v>
      </c>
      <c r="AB8" s="152" t="s">
        <v>212</v>
      </c>
      <c r="AC8" s="2">
        <v>6</v>
      </c>
      <c r="AD8" s="151">
        <v>3.6570000648498535</v>
      </c>
      <c r="AE8" s="257" t="s">
        <v>239</v>
      </c>
      <c r="AF8" s="1"/>
    </row>
    <row r="9" spans="1:32" ht="11.25" customHeight="1">
      <c r="A9" s="219">
        <v>7</v>
      </c>
      <c r="B9" s="211">
        <v>6.758999824523926</v>
      </c>
      <c r="C9" s="211">
        <v>6.4019999504089355</v>
      </c>
      <c r="D9" s="211">
        <v>5.348999977111816</v>
      </c>
      <c r="E9" s="211">
        <v>5.445000171661377</v>
      </c>
      <c r="F9" s="211">
        <v>4.244999885559082</v>
      </c>
      <c r="G9" s="211">
        <v>4.25600004196167</v>
      </c>
      <c r="H9" s="211">
        <v>6.729000091552734</v>
      </c>
      <c r="I9" s="211">
        <v>11.050000190734863</v>
      </c>
      <c r="J9" s="211">
        <v>14.029999732971191</v>
      </c>
      <c r="K9" s="211">
        <v>14.579999923706055</v>
      </c>
      <c r="L9" s="211">
        <v>15.819999694824219</v>
      </c>
      <c r="M9" s="211">
        <v>15.4399995803833</v>
      </c>
      <c r="N9" s="211">
        <v>14.569999694824219</v>
      </c>
      <c r="O9" s="211">
        <v>14.300000190734863</v>
      </c>
      <c r="P9" s="211">
        <v>14.449999809265137</v>
      </c>
      <c r="Q9" s="211">
        <v>14</v>
      </c>
      <c r="R9" s="211">
        <v>12.539999961853027</v>
      </c>
      <c r="S9" s="211">
        <v>10.529999732971191</v>
      </c>
      <c r="T9" s="211">
        <v>8.84000015258789</v>
      </c>
      <c r="U9" s="211">
        <v>8.329999923706055</v>
      </c>
      <c r="V9" s="211">
        <v>7.840000152587891</v>
      </c>
      <c r="W9" s="211">
        <v>7.739999771118164</v>
      </c>
      <c r="X9" s="211">
        <v>9.539999961853027</v>
      </c>
      <c r="Y9" s="211">
        <v>7.309999942779541</v>
      </c>
      <c r="Z9" s="218">
        <f t="shared" si="0"/>
        <v>10.003958264986673</v>
      </c>
      <c r="AA9" s="151">
        <v>16.3700008392334</v>
      </c>
      <c r="AB9" s="152" t="s">
        <v>59</v>
      </c>
      <c r="AC9" s="2">
        <v>7</v>
      </c>
      <c r="AD9" s="151">
        <v>3.9189999103546143</v>
      </c>
      <c r="AE9" s="257" t="s">
        <v>240</v>
      </c>
      <c r="AF9" s="1"/>
    </row>
    <row r="10" spans="1:32" ht="11.25" customHeight="1">
      <c r="A10" s="219">
        <v>8</v>
      </c>
      <c r="B10" s="211">
        <v>6.401000022888184</v>
      </c>
      <c r="C10" s="211">
        <v>5.927000045776367</v>
      </c>
      <c r="D10" s="211">
        <v>6.085000038146973</v>
      </c>
      <c r="E10" s="211">
        <v>6.316999912261963</v>
      </c>
      <c r="F10" s="211">
        <v>6.0960001945495605</v>
      </c>
      <c r="G10" s="211">
        <v>6.369999885559082</v>
      </c>
      <c r="H10" s="211">
        <v>7.940000057220459</v>
      </c>
      <c r="I10" s="211">
        <v>11.710000038146973</v>
      </c>
      <c r="J10" s="211">
        <v>13.529999732971191</v>
      </c>
      <c r="K10" s="211">
        <v>14.5600004196167</v>
      </c>
      <c r="L10" s="211">
        <v>14.930000305175781</v>
      </c>
      <c r="M10" s="211">
        <v>14.699999809265137</v>
      </c>
      <c r="N10" s="211">
        <v>14.369999885559082</v>
      </c>
      <c r="O10" s="211">
        <v>14.479999542236328</v>
      </c>
      <c r="P10" s="211">
        <v>14</v>
      </c>
      <c r="Q10" s="211">
        <v>13.149999618530273</v>
      </c>
      <c r="R10" s="211">
        <v>13.149999618530273</v>
      </c>
      <c r="S10" s="211">
        <v>9.930000305175781</v>
      </c>
      <c r="T10" s="211">
        <v>8.989999771118164</v>
      </c>
      <c r="U10" s="211">
        <v>8.170000076293945</v>
      </c>
      <c r="V10" s="211">
        <v>8.479999542236328</v>
      </c>
      <c r="W10" s="211">
        <v>8.229999542236328</v>
      </c>
      <c r="X10" s="211">
        <v>8.539999961853027</v>
      </c>
      <c r="Y10" s="211">
        <v>8.539999961853027</v>
      </c>
      <c r="Z10" s="218">
        <f t="shared" si="0"/>
        <v>10.191499928633371</v>
      </c>
      <c r="AA10" s="151">
        <v>15.470000267028809</v>
      </c>
      <c r="AB10" s="152" t="s">
        <v>213</v>
      </c>
      <c r="AC10" s="2">
        <v>8</v>
      </c>
      <c r="AD10" s="151">
        <v>5.789999961853027</v>
      </c>
      <c r="AE10" s="257" t="s">
        <v>241</v>
      </c>
      <c r="AF10" s="1"/>
    </row>
    <row r="11" spans="1:32" ht="11.25" customHeight="1">
      <c r="A11" s="219">
        <v>9</v>
      </c>
      <c r="B11" s="211">
        <v>7.920000076293945</v>
      </c>
      <c r="C11" s="211">
        <v>7.690000057220459</v>
      </c>
      <c r="D11" s="211">
        <v>7.03000020980835</v>
      </c>
      <c r="E11" s="211">
        <v>6.611000061035156</v>
      </c>
      <c r="F11" s="211">
        <v>6.473999977111816</v>
      </c>
      <c r="G11" s="211">
        <v>6.60099983215332</v>
      </c>
      <c r="H11" s="211">
        <v>10.390000343322754</v>
      </c>
      <c r="I11" s="211">
        <v>16.020000457763672</v>
      </c>
      <c r="J11" s="211">
        <v>17.65999984741211</v>
      </c>
      <c r="K11" s="211">
        <v>18.010000228881836</v>
      </c>
      <c r="L11" s="211">
        <v>20.959999084472656</v>
      </c>
      <c r="M11" s="211">
        <v>18.829999923706055</v>
      </c>
      <c r="N11" s="211">
        <v>19.1299991607666</v>
      </c>
      <c r="O11" s="211">
        <v>18.850000381469727</v>
      </c>
      <c r="P11" s="211">
        <v>18.170000076293945</v>
      </c>
      <c r="Q11" s="211">
        <v>16.139999389648438</v>
      </c>
      <c r="R11" s="211">
        <v>13.600000381469727</v>
      </c>
      <c r="S11" s="211">
        <v>11.5600004196167</v>
      </c>
      <c r="T11" s="211">
        <v>9.859999656677246</v>
      </c>
      <c r="U11" s="211">
        <v>9.270000457763672</v>
      </c>
      <c r="V11" s="211">
        <v>9.1899995803833</v>
      </c>
      <c r="W11" s="211">
        <v>8.9399995803833</v>
      </c>
      <c r="X11" s="211">
        <v>11.4399995803833</v>
      </c>
      <c r="Y11" s="211">
        <v>12.579999923706055</v>
      </c>
      <c r="Z11" s="218">
        <f t="shared" si="0"/>
        <v>12.62191661198934</v>
      </c>
      <c r="AA11" s="151">
        <v>21.15999984741211</v>
      </c>
      <c r="AB11" s="152" t="s">
        <v>214</v>
      </c>
      <c r="AC11" s="2">
        <v>9</v>
      </c>
      <c r="AD11" s="151">
        <v>5.6539998054504395</v>
      </c>
      <c r="AE11" s="257" t="s">
        <v>240</v>
      </c>
      <c r="AF11" s="1"/>
    </row>
    <row r="12" spans="1:32" ht="11.25" customHeight="1">
      <c r="A12" s="227">
        <v>10</v>
      </c>
      <c r="B12" s="213">
        <v>9.779999732971191</v>
      </c>
      <c r="C12" s="213">
        <v>9.550000190734863</v>
      </c>
      <c r="D12" s="213">
        <v>10.8100004196167</v>
      </c>
      <c r="E12" s="213">
        <v>10.630000114440918</v>
      </c>
      <c r="F12" s="213">
        <v>10.949999809265137</v>
      </c>
      <c r="G12" s="213">
        <v>11.619999885559082</v>
      </c>
      <c r="H12" s="213">
        <v>13.890000343322754</v>
      </c>
      <c r="I12" s="213">
        <v>16.799999237060547</v>
      </c>
      <c r="J12" s="213">
        <v>18.700000762939453</v>
      </c>
      <c r="K12" s="213">
        <v>20.3700008392334</v>
      </c>
      <c r="L12" s="213">
        <v>21.059999465942383</v>
      </c>
      <c r="M12" s="213">
        <v>23.329999923706055</v>
      </c>
      <c r="N12" s="213">
        <v>23.559999465942383</v>
      </c>
      <c r="O12" s="213">
        <v>23.399999618530273</v>
      </c>
      <c r="P12" s="213">
        <v>22.43000030517578</v>
      </c>
      <c r="Q12" s="213">
        <v>19.6200008392334</v>
      </c>
      <c r="R12" s="213">
        <v>16.6200008392334</v>
      </c>
      <c r="S12" s="213">
        <v>14.930000305175781</v>
      </c>
      <c r="T12" s="213">
        <v>14.59000015258789</v>
      </c>
      <c r="U12" s="213">
        <v>16.719999313354492</v>
      </c>
      <c r="V12" s="213">
        <v>16.100000381469727</v>
      </c>
      <c r="W12" s="213">
        <v>14.75</v>
      </c>
      <c r="X12" s="213">
        <v>14.470000267028809</v>
      </c>
      <c r="Y12" s="213">
        <v>13.760000228881836</v>
      </c>
      <c r="Z12" s="228">
        <f t="shared" si="0"/>
        <v>16.18500010172526</v>
      </c>
      <c r="AA12" s="157">
        <v>23.709999084472656</v>
      </c>
      <c r="AB12" s="214" t="s">
        <v>166</v>
      </c>
      <c r="AC12" s="215">
        <v>10</v>
      </c>
      <c r="AD12" s="157">
        <v>9.020000457763672</v>
      </c>
      <c r="AE12" s="258" t="s">
        <v>99</v>
      </c>
      <c r="AF12" s="1"/>
    </row>
    <row r="13" spans="1:32" ht="11.25" customHeight="1">
      <c r="A13" s="219">
        <v>11</v>
      </c>
      <c r="B13" s="211">
        <v>11.600000381469727</v>
      </c>
      <c r="C13" s="211">
        <v>12.369999885559082</v>
      </c>
      <c r="D13" s="211">
        <v>9.770000457763672</v>
      </c>
      <c r="E13" s="211">
        <v>9.399999618530273</v>
      </c>
      <c r="F13" s="211">
        <v>9.100000381469727</v>
      </c>
      <c r="G13" s="211">
        <v>9.720000267028809</v>
      </c>
      <c r="H13" s="211">
        <v>13.369999885559082</v>
      </c>
      <c r="I13" s="211">
        <v>17.84000015258789</v>
      </c>
      <c r="J13" s="211">
        <v>20.149999618530273</v>
      </c>
      <c r="K13" s="211">
        <v>21.299999237060547</v>
      </c>
      <c r="L13" s="211">
        <v>17.350000381469727</v>
      </c>
      <c r="M13" s="211">
        <v>14.130000114440918</v>
      </c>
      <c r="N13" s="211">
        <v>13.729999542236328</v>
      </c>
      <c r="O13" s="211">
        <v>13.5600004196167</v>
      </c>
      <c r="P13" s="211">
        <v>12.729999542236328</v>
      </c>
      <c r="Q13" s="211">
        <v>11.539999961853027</v>
      </c>
      <c r="R13" s="211">
        <v>10.109999656677246</v>
      </c>
      <c r="S13" s="211">
        <v>9.800000190734863</v>
      </c>
      <c r="T13" s="211">
        <v>9.649999618530273</v>
      </c>
      <c r="U13" s="211">
        <v>9.520000457763672</v>
      </c>
      <c r="V13" s="211">
        <v>9.050000190734863</v>
      </c>
      <c r="W13" s="211">
        <v>8.800000190734863</v>
      </c>
      <c r="X13" s="211">
        <v>7.900000095367432</v>
      </c>
      <c r="Y13" s="211">
        <v>7.429999828338623</v>
      </c>
      <c r="Z13" s="218">
        <f t="shared" si="0"/>
        <v>12.080000003178915</v>
      </c>
      <c r="AA13" s="151">
        <v>23.899999618530273</v>
      </c>
      <c r="AB13" s="152" t="s">
        <v>215</v>
      </c>
      <c r="AC13" s="2">
        <v>11</v>
      </c>
      <c r="AD13" s="151">
        <v>7.320000171661377</v>
      </c>
      <c r="AE13" s="257" t="s">
        <v>152</v>
      </c>
      <c r="AF13" s="1"/>
    </row>
    <row r="14" spans="1:32" ht="11.25" customHeight="1">
      <c r="A14" s="219">
        <v>12</v>
      </c>
      <c r="B14" s="211">
        <v>7.239999771118164</v>
      </c>
      <c r="C14" s="211">
        <v>6.585999965667725</v>
      </c>
      <c r="D14" s="211">
        <v>8.760000228881836</v>
      </c>
      <c r="E14" s="211">
        <v>8.90999984741211</v>
      </c>
      <c r="F14" s="211">
        <v>9.020000457763672</v>
      </c>
      <c r="G14" s="211">
        <v>9.619999885559082</v>
      </c>
      <c r="H14" s="211">
        <v>10.880000114440918</v>
      </c>
      <c r="I14" s="211">
        <v>11.420000076293945</v>
      </c>
      <c r="J14" s="211">
        <v>11.75</v>
      </c>
      <c r="K14" s="211">
        <v>12.6899995803833</v>
      </c>
      <c r="L14" s="211">
        <v>14.149999618530273</v>
      </c>
      <c r="M14" s="211">
        <v>14.789999961853027</v>
      </c>
      <c r="N14" s="211">
        <v>16.450000762939453</v>
      </c>
      <c r="O14" s="211">
        <v>16.149999618530273</v>
      </c>
      <c r="P14" s="211">
        <v>16.290000915527344</v>
      </c>
      <c r="Q14" s="211">
        <v>14.75</v>
      </c>
      <c r="R14" s="211">
        <v>14.460000038146973</v>
      </c>
      <c r="S14" s="211">
        <v>12.550000190734863</v>
      </c>
      <c r="T14" s="211">
        <v>11.140000343322754</v>
      </c>
      <c r="U14" s="211">
        <v>11.0600004196167</v>
      </c>
      <c r="V14" s="211">
        <v>11.029999732971191</v>
      </c>
      <c r="W14" s="211">
        <v>11.130000114440918</v>
      </c>
      <c r="X14" s="211">
        <v>10.859999656677246</v>
      </c>
      <c r="Y14" s="211">
        <v>12.09000015258789</v>
      </c>
      <c r="Z14" s="218">
        <f t="shared" si="0"/>
        <v>11.824000060558319</v>
      </c>
      <c r="AA14" s="151">
        <v>17.309999465942383</v>
      </c>
      <c r="AB14" s="152" t="s">
        <v>216</v>
      </c>
      <c r="AC14" s="2">
        <v>12</v>
      </c>
      <c r="AD14" s="151">
        <v>6.260000228881836</v>
      </c>
      <c r="AE14" s="257" t="s">
        <v>242</v>
      </c>
      <c r="AF14" s="1"/>
    </row>
    <row r="15" spans="1:32" ht="11.25" customHeight="1">
      <c r="A15" s="219">
        <v>13</v>
      </c>
      <c r="B15" s="211">
        <v>12.630000114440918</v>
      </c>
      <c r="C15" s="211">
        <v>12.600000381469727</v>
      </c>
      <c r="D15" s="211">
        <v>12.449999809265137</v>
      </c>
      <c r="E15" s="211">
        <v>12.630000114440918</v>
      </c>
      <c r="F15" s="211">
        <v>12.369999885559082</v>
      </c>
      <c r="G15" s="211">
        <v>12.619999885559082</v>
      </c>
      <c r="H15" s="211">
        <v>14.119999885559082</v>
      </c>
      <c r="I15" s="211">
        <v>16.739999771118164</v>
      </c>
      <c r="J15" s="211">
        <v>19.31999969482422</v>
      </c>
      <c r="K15" s="211">
        <v>20.780000686645508</v>
      </c>
      <c r="L15" s="211">
        <v>20.299999237060547</v>
      </c>
      <c r="M15" s="211">
        <v>20.25</v>
      </c>
      <c r="N15" s="211">
        <v>19.450000762939453</v>
      </c>
      <c r="O15" s="211">
        <v>19.040000915527344</v>
      </c>
      <c r="P15" s="211">
        <v>18.65999984741211</v>
      </c>
      <c r="Q15" s="211">
        <v>17.989999771118164</v>
      </c>
      <c r="R15" s="211">
        <v>17.829999923706055</v>
      </c>
      <c r="S15" s="211">
        <v>15.630000114440918</v>
      </c>
      <c r="T15" s="211">
        <v>13.550000190734863</v>
      </c>
      <c r="U15" s="211">
        <v>13.020000457763672</v>
      </c>
      <c r="V15" s="211">
        <v>12.470000267028809</v>
      </c>
      <c r="W15" s="211">
        <v>12.949999809265137</v>
      </c>
      <c r="X15" s="211">
        <v>12.180000305175781</v>
      </c>
      <c r="Y15" s="211">
        <v>11.1899995803833</v>
      </c>
      <c r="Z15" s="218">
        <f t="shared" si="0"/>
        <v>15.448750058809916</v>
      </c>
      <c r="AA15" s="151">
        <v>21.360000610351562</v>
      </c>
      <c r="AB15" s="152" t="s">
        <v>217</v>
      </c>
      <c r="AC15" s="2">
        <v>13</v>
      </c>
      <c r="AD15" s="151">
        <v>11.020000457763672</v>
      </c>
      <c r="AE15" s="257" t="s">
        <v>133</v>
      </c>
      <c r="AF15" s="1"/>
    </row>
    <row r="16" spans="1:32" ht="11.25" customHeight="1">
      <c r="A16" s="219">
        <v>14</v>
      </c>
      <c r="B16" s="211">
        <v>10.569999694824219</v>
      </c>
      <c r="C16" s="211">
        <v>10.210000038146973</v>
      </c>
      <c r="D16" s="211">
        <v>10.300000190734863</v>
      </c>
      <c r="E16" s="211">
        <v>10.539999961853027</v>
      </c>
      <c r="F16" s="211">
        <v>10.289999961853027</v>
      </c>
      <c r="G16" s="211">
        <v>11.210000038146973</v>
      </c>
      <c r="H16" s="211">
        <v>13.65999984741211</v>
      </c>
      <c r="I16" s="211">
        <v>15.75</v>
      </c>
      <c r="J16" s="211">
        <v>17.559999465942383</v>
      </c>
      <c r="K16" s="211">
        <v>18.81999969482422</v>
      </c>
      <c r="L16" s="211">
        <v>19.899999618530273</v>
      </c>
      <c r="M16" s="211">
        <v>19.290000915527344</v>
      </c>
      <c r="N16" s="211">
        <v>18.809999465942383</v>
      </c>
      <c r="O16" s="211">
        <v>18.229999542236328</v>
      </c>
      <c r="P16" s="211">
        <v>15.619999885559082</v>
      </c>
      <c r="Q16" s="211">
        <v>13.90999984741211</v>
      </c>
      <c r="R16" s="211">
        <v>13.40999984741211</v>
      </c>
      <c r="S16" s="211">
        <v>13.140000343322754</v>
      </c>
      <c r="T16" s="211">
        <v>13.220000267028809</v>
      </c>
      <c r="U16" s="211">
        <v>12.949999809265137</v>
      </c>
      <c r="V16" s="211">
        <v>12.020000457763672</v>
      </c>
      <c r="W16" s="211">
        <v>12.4399995803833</v>
      </c>
      <c r="X16" s="211">
        <v>12.619999885559082</v>
      </c>
      <c r="Y16" s="211">
        <v>12.920000076293945</v>
      </c>
      <c r="Z16" s="218">
        <f t="shared" si="0"/>
        <v>14.057916601498922</v>
      </c>
      <c r="AA16" s="151">
        <v>20.59000015258789</v>
      </c>
      <c r="AB16" s="152" t="s">
        <v>218</v>
      </c>
      <c r="AC16" s="2">
        <v>14</v>
      </c>
      <c r="AD16" s="151">
        <v>10.130000114440918</v>
      </c>
      <c r="AE16" s="257" t="s">
        <v>243</v>
      </c>
      <c r="AF16" s="1"/>
    </row>
    <row r="17" spans="1:32" ht="11.25" customHeight="1">
      <c r="A17" s="219">
        <v>15</v>
      </c>
      <c r="B17" s="211">
        <v>13.1899995803833</v>
      </c>
      <c r="C17" s="211">
        <v>13.010000228881836</v>
      </c>
      <c r="D17" s="211">
        <v>13.180000305175781</v>
      </c>
      <c r="E17" s="211">
        <v>13.569999694824219</v>
      </c>
      <c r="F17" s="211">
        <v>13.1899995803833</v>
      </c>
      <c r="G17" s="211">
        <v>11.600000381469727</v>
      </c>
      <c r="H17" s="211">
        <v>13.1899995803833</v>
      </c>
      <c r="I17" s="211">
        <v>14.319999694824219</v>
      </c>
      <c r="J17" s="211">
        <v>16.860000610351562</v>
      </c>
      <c r="K17" s="211">
        <v>18.850000381469727</v>
      </c>
      <c r="L17" s="211">
        <v>19.43000030517578</v>
      </c>
      <c r="M17" s="211">
        <v>19.770000457763672</v>
      </c>
      <c r="N17" s="211">
        <v>19.5</v>
      </c>
      <c r="O17" s="211">
        <v>19.3700008392334</v>
      </c>
      <c r="P17" s="211">
        <v>19.149999618530273</v>
      </c>
      <c r="Q17" s="211">
        <v>17.420000076293945</v>
      </c>
      <c r="R17" s="211">
        <v>16.260000228881836</v>
      </c>
      <c r="S17" s="211">
        <v>13.579999923706055</v>
      </c>
      <c r="T17" s="211">
        <v>11.529999732971191</v>
      </c>
      <c r="U17" s="211">
        <v>11.020000457763672</v>
      </c>
      <c r="V17" s="211">
        <v>9.960000038146973</v>
      </c>
      <c r="W17" s="211">
        <v>10.039999961853027</v>
      </c>
      <c r="X17" s="211">
        <v>9.930000305175781</v>
      </c>
      <c r="Y17" s="211">
        <v>10.829999923706055</v>
      </c>
      <c r="Z17" s="218">
        <f t="shared" si="0"/>
        <v>14.53125007947286</v>
      </c>
      <c r="AA17" s="151">
        <v>20.420000076293945</v>
      </c>
      <c r="AB17" s="152" t="s">
        <v>219</v>
      </c>
      <c r="AC17" s="2">
        <v>15</v>
      </c>
      <c r="AD17" s="151">
        <v>9.569999694824219</v>
      </c>
      <c r="AE17" s="257" t="s">
        <v>244</v>
      </c>
      <c r="AF17" s="1"/>
    </row>
    <row r="18" spans="1:32" ht="11.25" customHeight="1">
      <c r="A18" s="219">
        <v>16</v>
      </c>
      <c r="B18" s="211">
        <v>12.09000015258789</v>
      </c>
      <c r="C18" s="211">
        <v>12.15999984741211</v>
      </c>
      <c r="D18" s="211">
        <v>10.859999656677246</v>
      </c>
      <c r="E18" s="211">
        <v>9.850000381469727</v>
      </c>
      <c r="F18" s="211">
        <v>10.100000381469727</v>
      </c>
      <c r="G18" s="211">
        <v>11.229999542236328</v>
      </c>
      <c r="H18" s="211">
        <v>12.739999771118164</v>
      </c>
      <c r="I18" s="211">
        <v>13.5600004196167</v>
      </c>
      <c r="J18" s="211">
        <v>14.369999885559082</v>
      </c>
      <c r="K18" s="211">
        <v>14.539999961853027</v>
      </c>
      <c r="L18" s="211">
        <v>14.369999885559082</v>
      </c>
      <c r="M18" s="211">
        <v>13.020000457763672</v>
      </c>
      <c r="N18" s="211">
        <v>13.430000305175781</v>
      </c>
      <c r="O18" s="211">
        <v>13.289999961853027</v>
      </c>
      <c r="P18" s="211">
        <v>12.819999694824219</v>
      </c>
      <c r="Q18" s="211">
        <v>10.859999656677246</v>
      </c>
      <c r="R18" s="211">
        <v>10.430000305175781</v>
      </c>
      <c r="S18" s="211">
        <v>10.119999885559082</v>
      </c>
      <c r="T18" s="211">
        <v>9.489999771118164</v>
      </c>
      <c r="U18" s="211">
        <v>9.420000076293945</v>
      </c>
      <c r="V18" s="211">
        <v>9.140000343322754</v>
      </c>
      <c r="W18" s="211">
        <v>8.949999809265137</v>
      </c>
      <c r="X18" s="211">
        <v>9.170000076293945</v>
      </c>
      <c r="Y18" s="211">
        <v>9.09000015258789</v>
      </c>
      <c r="Z18" s="218">
        <f t="shared" si="0"/>
        <v>11.462500015894571</v>
      </c>
      <c r="AA18" s="151">
        <v>16.020000457763672</v>
      </c>
      <c r="AB18" s="152" t="s">
        <v>220</v>
      </c>
      <c r="AC18" s="2">
        <v>16</v>
      </c>
      <c r="AD18" s="151">
        <v>8.899999618530273</v>
      </c>
      <c r="AE18" s="257" t="s">
        <v>245</v>
      </c>
      <c r="AF18" s="1"/>
    </row>
    <row r="19" spans="1:32" ht="11.25" customHeight="1">
      <c r="A19" s="219">
        <v>17</v>
      </c>
      <c r="B19" s="211">
        <v>9.300000190734863</v>
      </c>
      <c r="C19" s="211">
        <v>9.300000190734863</v>
      </c>
      <c r="D19" s="211">
        <v>9.949999809265137</v>
      </c>
      <c r="E19" s="211">
        <v>10.210000038146973</v>
      </c>
      <c r="F19" s="211">
        <v>9.890000343322754</v>
      </c>
      <c r="G19" s="211">
        <v>8.930000305175781</v>
      </c>
      <c r="H19" s="211">
        <v>8.520000457763672</v>
      </c>
      <c r="I19" s="211">
        <v>8.899999618530273</v>
      </c>
      <c r="J19" s="211">
        <v>8.880000114440918</v>
      </c>
      <c r="K19" s="211">
        <v>8.960000038146973</v>
      </c>
      <c r="L19" s="211">
        <v>8.779999732971191</v>
      </c>
      <c r="M19" s="211">
        <v>8.789999961853027</v>
      </c>
      <c r="N19" s="211">
        <v>8.329999923706055</v>
      </c>
      <c r="O19" s="211">
        <v>8.550000190734863</v>
      </c>
      <c r="P19" s="211">
        <v>8.489999771118164</v>
      </c>
      <c r="Q19" s="211">
        <v>8.449999809265137</v>
      </c>
      <c r="R19" s="211">
        <v>8.470000267028809</v>
      </c>
      <c r="S19" s="211">
        <v>8.40999984741211</v>
      </c>
      <c r="T19" s="211">
        <v>7.980000019073486</v>
      </c>
      <c r="U19" s="211">
        <v>7.550000190734863</v>
      </c>
      <c r="V19" s="211">
        <v>7.53000020980835</v>
      </c>
      <c r="W19" s="211">
        <v>7.570000171661377</v>
      </c>
      <c r="X19" s="211">
        <v>7.46999979019165</v>
      </c>
      <c r="Y19" s="211">
        <v>7.53000020980835</v>
      </c>
      <c r="Z19" s="218">
        <f t="shared" si="0"/>
        <v>8.614166716734568</v>
      </c>
      <c r="AA19" s="151">
        <v>10.369999885559082</v>
      </c>
      <c r="AB19" s="152" t="s">
        <v>221</v>
      </c>
      <c r="AC19" s="2">
        <v>17</v>
      </c>
      <c r="AD19" s="151">
        <v>7.409999847412109</v>
      </c>
      <c r="AE19" s="257" t="s">
        <v>246</v>
      </c>
      <c r="AF19" s="1"/>
    </row>
    <row r="20" spans="1:32" ht="11.25" customHeight="1">
      <c r="A20" s="219">
        <v>18</v>
      </c>
      <c r="B20" s="211">
        <v>7.539999961853027</v>
      </c>
      <c r="C20" s="211">
        <v>7.440000057220459</v>
      </c>
      <c r="D20" s="211">
        <v>7.449999809265137</v>
      </c>
      <c r="E20" s="211">
        <v>6.638000011444092</v>
      </c>
      <c r="F20" s="211">
        <v>7.389999866485596</v>
      </c>
      <c r="G20" s="211">
        <v>7.760000228881836</v>
      </c>
      <c r="H20" s="211">
        <v>8.6899995803833</v>
      </c>
      <c r="I20" s="211">
        <v>9.649999618530273</v>
      </c>
      <c r="J20" s="211">
        <v>10.960000038146973</v>
      </c>
      <c r="K20" s="211">
        <v>12.90999984741211</v>
      </c>
      <c r="L20" s="211">
        <v>14.140000343322754</v>
      </c>
      <c r="M20" s="211">
        <v>15.199999809265137</v>
      </c>
      <c r="N20" s="211">
        <v>15.539999961853027</v>
      </c>
      <c r="O20" s="211">
        <v>16.309999465942383</v>
      </c>
      <c r="P20" s="211">
        <v>16.40999984741211</v>
      </c>
      <c r="Q20" s="211">
        <v>16.1200008392334</v>
      </c>
      <c r="R20" s="211">
        <v>14</v>
      </c>
      <c r="S20" s="211">
        <v>12.319999694824219</v>
      </c>
      <c r="T20" s="211">
        <v>10.850000381469727</v>
      </c>
      <c r="U20" s="211">
        <v>10.140000343322754</v>
      </c>
      <c r="V20" s="211">
        <v>9.949999809265137</v>
      </c>
      <c r="W20" s="211">
        <v>9.630000114440918</v>
      </c>
      <c r="X20" s="211">
        <v>9.529999732971191</v>
      </c>
      <c r="Y20" s="211">
        <v>9.4399995803833</v>
      </c>
      <c r="Z20" s="218">
        <f t="shared" si="0"/>
        <v>11.083666622638702</v>
      </c>
      <c r="AA20" s="151">
        <v>16.889999389648438</v>
      </c>
      <c r="AB20" s="152" t="s">
        <v>222</v>
      </c>
      <c r="AC20" s="2">
        <v>18</v>
      </c>
      <c r="AD20" s="151">
        <v>6.46999979019165</v>
      </c>
      <c r="AE20" s="257" t="s">
        <v>247</v>
      </c>
      <c r="AF20" s="1"/>
    </row>
    <row r="21" spans="1:32" ht="11.25" customHeight="1">
      <c r="A21" s="219">
        <v>19</v>
      </c>
      <c r="B21" s="211">
        <v>9.359999656677246</v>
      </c>
      <c r="C21" s="211">
        <v>9.550000190734863</v>
      </c>
      <c r="D21" s="211">
        <v>9.1899995803833</v>
      </c>
      <c r="E21" s="211">
        <v>8.760000228881836</v>
      </c>
      <c r="F21" s="211">
        <v>8.489999771118164</v>
      </c>
      <c r="G21" s="211">
        <v>8.4399995803833</v>
      </c>
      <c r="H21" s="211">
        <v>10.720000267028809</v>
      </c>
      <c r="I21" s="211">
        <v>14.569999694824219</v>
      </c>
      <c r="J21" s="211">
        <v>15.239999771118164</v>
      </c>
      <c r="K21" s="211">
        <v>15.670000076293945</v>
      </c>
      <c r="L21" s="211">
        <v>16.200000762939453</v>
      </c>
      <c r="M21" s="211">
        <v>15.029999732971191</v>
      </c>
      <c r="N21" s="211">
        <v>14.359999656677246</v>
      </c>
      <c r="O21" s="211">
        <v>14.369999885559082</v>
      </c>
      <c r="P21" s="211">
        <v>14.130000114440918</v>
      </c>
      <c r="Q21" s="211">
        <v>12.699999809265137</v>
      </c>
      <c r="R21" s="211">
        <v>12.069999694824219</v>
      </c>
      <c r="S21" s="211">
        <v>11.350000381469727</v>
      </c>
      <c r="T21" s="211">
        <v>10.880000114440918</v>
      </c>
      <c r="U21" s="211">
        <v>10.449999809265137</v>
      </c>
      <c r="V21" s="211">
        <v>10.529999732971191</v>
      </c>
      <c r="W21" s="211">
        <v>10.029999732971191</v>
      </c>
      <c r="X21" s="211">
        <v>9.319999694824219</v>
      </c>
      <c r="Y21" s="211">
        <v>8.130000114440918</v>
      </c>
      <c r="Z21" s="218">
        <f t="shared" si="0"/>
        <v>11.647499918937683</v>
      </c>
      <c r="AA21" s="151">
        <v>16.75</v>
      </c>
      <c r="AB21" s="152" t="s">
        <v>215</v>
      </c>
      <c r="AC21" s="2">
        <v>19</v>
      </c>
      <c r="AD21" s="151">
        <v>8.0600004196167</v>
      </c>
      <c r="AE21" s="257" t="s">
        <v>248</v>
      </c>
      <c r="AF21" s="1"/>
    </row>
    <row r="22" spans="1:32" ht="11.25" customHeight="1">
      <c r="A22" s="227">
        <v>20</v>
      </c>
      <c r="B22" s="213">
        <v>7.53000020980835</v>
      </c>
      <c r="C22" s="213">
        <v>7.329999923706055</v>
      </c>
      <c r="D22" s="213">
        <v>7.400000095367432</v>
      </c>
      <c r="E22" s="213">
        <v>6.448999881744385</v>
      </c>
      <c r="F22" s="213">
        <v>7.369999885559082</v>
      </c>
      <c r="G22" s="213">
        <v>9.050000190734863</v>
      </c>
      <c r="H22" s="213">
        <v>9.859999656677246</v>
      </c>
      <c r="I22" s="213">
        <v>10.329999923706055</v>
      </c>
      <c r="J22" s="213">
        <v>11.079999923706055</v>
      </c>
      <c r="K22" s="213">
        <v>11.350000381469727</v>
      </c>
      <c r="L22" s="213">
        <v>12.079999923706055</v>
      </c>
      <c r="M22" s="213">
        <v>12.229999542236328</v>
      </c>
      <c r="N22" s="213">
        <v>12.449999809265137</v>
      </c>
      <c r="O22" s="213">
        <v>12.880000114440918</v>
      </c>
      <c r="P22" s="213">
        <v>12.869999885559082</v>
      </c>
      <c r="Q22" s="213">
        <v>12.75</v>
      </c>
      <c r="R22" s="213">
        <v>12.359999656677246</v>
      </c>
      <c r="S22" s="213">
        <v>12.149999618530273</v>
      </c>
      <c r="T22" s="213">
        <v>11.699999809265137</v>
      </c>
      <c r="U22" s="213">
        <v>11.050000190734863</v>
      </c>
      <c r="V22" s="213">
        <v>10.680000305175781</v>
      </c>
      <c r="W22" s="213">
        <v>10.850000381469727</v>
      </c>
      <c r="X22" s="213">
        <v>11.40999984741211</v>
      </c>
      <c r="Y22" s="213">
        <v>12.069999694824219</v>
      </c>
      <c r="Z22" s="228">
        <f t="shared" si="0"/>
        <v>10.636624952157339</v>
      </c>
      <c r="AA22" s="157">
        <v>13.149999618530273</v>
      </c>
      <c r="AB22" s="214" t="s">
        <v>223</v>
      </c>
      <c r="AC22" s="215">
        <v>20</v>
      </c>
      <c r="AD22" s="157">
        <v>6.322000026702881</v>
      </c>
      <c r="AE22" s="258" t="s">
        <v>249</v>
      </c>
      <c r="AF22" s="1"/>
    </row>
    <row r="23" spans="1:32" ht="11.25" customHeight="1">
      <c r="A23" s="219">
        <v>21</v>
      </c>
      <c r="B23" s="211">
        <v>12.270000457763672</v>
      </c>
      <c r="C23" s="211">
        <v>11.84000015258789</v>
      </c>
      <c r="D23" s="211">
        <v>12.100000381469727</v>
      </c>
      <c r="E23" s="211">
        <v>12.470000267028809</v>
      </c>
      <c r="F23" s="211">
        <v>12.470000267028809</v>
      </c>
      <c r="G23" s="211">
        <v>12.9399995803833</v>
      </c>
      <c r="H23" s="211">
        <v>13.1899995803833</v>
      </c>
      <c r="I23" s="211">
        <v>13.510000228881836</v>
      </c>
      <c r="J23" s="211">
        <v>14.079999923706055</v>
      </c>
      <c r="K23" s="211">
        <v>14.84000015258789</v>
      </c>
      <c r="L23" s="211">
        <v>15.180000305175781</v>
      </c>
      <c r="M23" s="211">
        <v>14.979999542236328</v>
      </c>
      <c r="N23" s="211">
        <v>14.729999542236328</v>
      </c>
      <c r="O23" s="211">
        <v>14.770000457763672</v>
      </c>
      <c r="P23" s="211">
        <v>14.930000305175781</v>
      </c>
      <c r="Q23" s="211">
        <v>14.760000228881836</v>
      </c>
      <c r="R23" s="211">
        <v>14.489999771118164</v>
      </c>
      <c r="S23" s="211">
        <v>14.470000267028809</v>
      </c>
      <c r="T23" s="211">
        <v>14.569999694824219</v>
      </c>
      <c r="U23" s="211">
        <v>14.539999961853027</v>
      </c>
      <c r="V23" s="211">
        <v>14.609999656677246</v>
      </c>
      <c r="W23" s="211">
        <v>14.649999618530273</v>
      </c>
      <c r="X23" s="211">
        <v>14.970000267028809</v>
      </c>
      <c r="Y23" s="211">
        <v>15.420000076293945</v>
      </c>
      <c r="Z23" s="218">
        <f t="shared" si="0"/>
        <v>14.03250002861023</v>
      </c>
      <c r="AA23" s="151">
        <v>15.5600004196167</v>
      </c>
      <c r="AB23" s="152" t="s">
        <v>224</v>
      </c>
      <c r="AC23" s="2">
        <v>21</v>
      </c>
      <c r="AD23" s="151">
        <v>11.729999542236328</v>
      </c>
      <c r="AE23" s="257" t="s">
        <v>250</v>
      </c>
      <c r="AF23" s="1"/>
    </row>
    <row r="24" spans="1:32" ht="11.25" customHeight="1">
      <c r="A24" s="219">
        <v>22</v>
      </c>
      <c r="B24" s="211">
        <v>15.6899995803833</v>
      </c>
      <c r="C24" s="211">
        <v>16.020000457763672</v>
      </c>
      <c r="D24" s="211">
        <v>16.3799991607666</v>
      </c>
      <c r="E24" s="211">
        <v>16.1299991607666</v>
      </c>
      <c r="F24" s="211">
        <v>15.420000076293945</v>
      </c>
      <c r="G24" s="211">
        <v>14.449999809265137</v>
      </c>
      <c r="H24" s="211">
        <v>14.239999771118164</v>
      </c>
      <c r="I24" s="211">
        <v>16.420000076293945</v>
      </c>
      <c r="J24" s="211">
        <v>17.81999969482422</v>
      </c>
      <c r="K24" s="211">
        <v>19.559999465942383</v>
      </c>
      <c r="L24" s="211">
        <v>20.850000381469727</v>
      </c>
      <c r="M24" s="211">
        <v>19.299999237060547</v>
      </c>
      <c r="N24" s="211">
        <v>17.360000610351562</v>
      </c>
      <c r="O24" s="211">
        <v>16.309999465942383</v>
      </c>
      <c r="P24" s="211">
        <v>16.459999084472656</v>
      </c>
      <c r="Q24" s="211">
        <v>15.319999694824219</v>
      </c>
      <c r="R24" s="211">
        <v>14.449999809265137</v>
      </c>
      <c r="S24" s="211">
        <v>13.779999732971191</v>
      </c>
      <c r="T24" s="211">
        <v>13.579999923706055</v>
      </c>
      <c r="U24" s="211">
        <v>13.010000228881836</v>
      </c>
      <c r="V24" s="211">
        <v>12.890000343322754</v>
      </c>
      <c r="W24" s="211">
        <v>12.760000228881836</v>
      </c>
      <c r="X24" s="211">
        <v>11.319999694824219</v>
      </c>
      <c r="Y24" s="211">
        <v>9.180000305175781</v>
      </c>
      <c r="Z24" s="218">
        <f t="shared" si="0"/>
        <v>15.362499833106995</v>
      </c>
      <c r="AA24" s="151">
        <v>21.1299991607666</v>
      </c>
      <c r="AB24" s="152" t="s">
        <v>225</v>
      </c>
      <c r="AC24" s="2">
        <v>22</v>
      </c>
      <c r="AD24" s="151">
        <v>9.09000015258789</v>
      </c>
      <c r="AE24" s="257" t="s">
        <v>251</v>
      </c>
      <c r="AF24" s="1"/>
    </row>
    <row r="25" spans="1:32" ht="11.25" customHeight="1">
      <c r="A25" s="219">
        <v>23</v>
      </c>
      <c r="B25" s="211">
        <v>8.039999961853027</v>
      </c>
      <c r="C25" s="211">
        <v>7.050000190734863</v>
      </c>
      <c r="D25" s="211">
        <v>6.614999771118164</v>
      </c>
      <c r="E25" s="211">
        <v>5.784999847412109</v>
      </c>
      <c r="F25" s="211">
        <v>5.658999919891357</v>
      </c>
      <c r="G25" s="211">
        <v>6.426000118255615</v>
      </c>
      <c r="H25" s="211">
        <v>10.170000076293945</v>
      </c>
      <c r="I25" s="211">
        <v>13.350000381469727</v>
      </c>
      <c r="J25" s="211">
        <v>14.5600004196167</v>
      </c>
      <c r="K25" s="211">
        <v>15.470000267028809</v>
      </c>
      <c r="L25" s="211">
        <v>17</v>
      </c>
      <c r="M25" s="211">
        <v>17.020000457763672</v>
      </c>
      <c r="N25" s="211">
        <v>17.790000915527344</v>
      </c>
      <c r="O25" s="211">
        <v>17.010000228881836</v>
      </c>
      <c r="P25" s="211">
        <v>16.579999923706055</v>
      </c>
      <c r="Q25" s="211">
        <v>14.930000305175781</v>
      </c>
      <c r="R25" s="211">
        <v>13.109999656677246</v>
      </c>
      <c r="S25" s="211">
        <v>11.40999984741211</v>
      </c>
      <c r="T25" s="211">
        <v>9.789999961853027</v>
      </c>
      <c r="U25" s="211">
        <v>8.100000381469727</v>
      </c>
      <c r="V25" s="211">
        <v>7.050000190734863</v>
      </c>
      <c r="W25" s="211">
        <v>7.159999847412109</v>
      </c>
      <c r="X25" s="211">
        <v>7.139999866485596</v>
      </c>
      <c r="Y25" s="211">
        <v>7.090000152587891</v>
      </c>
      <c r="Z25" s="218">
        <f t="shared" si="0"/>
        <v>11.012708445390066</v>
      </c>
      <c r="AA25" s="151">
        <v>18.209999084472656</v>
      </c>
      <c r="AB25" s="152" t="s">
        <v>226</v>
      </c>
      <c r="AC25" s="2">
        <v>23</v>
      </c>
      <c r="AD25" s="151">
        <v>5.5329999923706055</v>
      </c>
      <c r="AE25" s="257" t="s">
        <v>252</v>
      </c>
      <c r="AF25" s="1"/>
    </row>
    <row r="26" spans="1:32" ht="11.25" customHeight="1">
      <c r="A26" s="219">
        <v>24</v>
      </c>
      <c r="B26" s="211">
        <v>6.447000026702881</v>
      </c>
      <c r="C26" s="211">
        <v>5.617000102996826</v>
      </c>
      <c r="D26" s="211">
        <v>5.491000175476074</v>
      </c>
      <c r="E26" s="211">
        <v>5.091000080108643</v>
      </c>
      <c r="F26" s="211">
        <v>5.311999797821045</v>
      </c>
      <c r="G26" s="211">
        <v>6.017000198364258</v>
      </c>
      <c r="H26" s="211">
        <v>8.25</v>
      </c>
      <c r="I26" s="211">
        <v>9.699999809265137</v>
      </c>
      <c r="J26" s="211">
        <v>9.539999961853027</v>
      </c>
      <c r="K26" s="211">
        <v>9.050000190734863</v>
      </c>
      <c r="L26" s="211">
        <v>9.329999923706055</v>
      </c>
      <c r="M26" s="211">
        <v>9.680000305175781</v>
      </c>
      <c r="N26" s="211">
        <v>8.979999542236328</v>
      </c>
      <c r="O26" s="211">
        <v>8.529999732971191</v>
      </c>
      <c r="P26" s="211">
        <v>8.5</v>
      </c>
      <c r="Q26" s="211">
        <v>8.640000343322754</v>
      </c>
      <c r="R26" s="211">
        <v>8.270000457763672</v>
      </c>
      <c r="S26" s="211">
        <v>8.050000190734863</v>
      </c>
      <c r="T26" s="211">
        <v>7.960000038146973</v>
      </c>
      <c r="U26" s="211">
        <v>7.239999771118164</v>
      </c>
      <c r="V26" s="211">
        <v>6.828000068664551</v>
      </c>
      <c r="W26" s="211">
        <v>6.690999984741211</v>
      </c>
      <c r="X26" s="211">
        <v>6.5329999923706055</v>
      </c>
      <c r="Y26" s="211">
        <v>6.290999889373779</v>
      </c>
      <c r="Z26" s="218">
        <f t="shared" si="0"/>
        <v>7.584916690985362</v>
      </c>
      <c r="AA26" s="151">
        <v>10.90999984741211</v>
      </c>
      <c r="AB26" s="152" t="s">
        <v>227</v>
      </c>
      <c r="AC26" s="2">
        <v>24</v>
      </c>
      <c r="AD26" s="151">
        <v>4.870999813079834</v>
      </c>
      <c r="AE26" s="257" t="s">
        <v>253</v>
      </c>
      <c r="AF26" s="1"/>
    </row>
    <row r="27" spans="1:32" ht="11.25" customHeight="1">
      <c r="A27" s="219">
        <v>25</v>
      </c>
      <c r="B27" s="211">
        <v>6.521999835968018</v>
      </c>
      <c r="C27" s="211">
        <v>7.230000019073486</v>
      </c>
      <c r="D27" s="211">
        <v>7.340000152587891</v>
      </c>
      <c r="E27" s="211">
        <v>7.760000228881836</v>
      </c>
      <c r="F27" s="211">
        <v>7.940000057220459</v>
      </c>
      <c r="G27" s="211">
        <v>8.239999771118164</v>
      </c>
      <c r="H27" s="211">
        <v>8.130000114440918</v>
      </c>
      <c r="I27" s="211">
        <v>7.909999847412109</v>
      </c>
      <c r="J27" s="211">
        <v>7.860000133514404</v>
      </c>
      <c r="K27" s="211">
        <v>7.849999904632568</v>
      </c>
      <c r="L27" s="211">
        <v>7.75</v>
      </c>
      <c r="M27" s="211">
        <v>7.880000114440918</v>
      </c>
      <c r="N27" s="211">
        <v>7.900000095367432</v>
      </c>
      <c r="O27" s="211">
        <v>9.100000381469727</v>
      </c>
      <c r="P27" s="211">
        <v>9.529999732971191</v>
      </c>
      <c r="Q27" s="211">
        <v>9.149999618530273</v>
      </c>
      <c r="R27" s="211">
        <v>9.069999694824219</v>
      </c>
      <c r="S27" s="211">
        <v>9.539999961853027</v>
      </c>
      <c r="T27" s="211">
        <v>9.720000267028809</v>
      </c>
      <c r="U27" s="211">
        <v>11.199999809265137</v>
      </c>
      <c r="V27" s="211">
        <v>11.460000038146973</v>
      </c>
      <c r="W27" s="211">
        <v>11.699999809265137</v>
      </c>
      <c r="X27" s="211">
        <v>10.949999809265137</v>
      </c>
      <c r="Y27" s="211">
        <v>11.430000305175781</v>
      </c>
      <c r="Z27" s="218">
        <f t="shared" si="0"/>
        <v>8.881749987602234</v>
      </c>
      <c r="AA27" s="151">
        <v>11.890000343322754</v>
      </c>
      <c r="AB27" s="152" t="s">
        <v>228</v>
      </c>
      <c r="AC27" s="2">
        <v>25</v>
      </c>
      <c r="AD27" s="151">
        <v>6.290999889373779</v>
      </c>
      <c r="AE27" s="257" t="s">
        <v>75</v>
      </c>
      <c r="AF27" s="1"/>
    </row>
    <row r="28" spans="1:32" ht="11.25" customHeight="1">
      <c r="A28" s="219">
        <v>26</v>
      </c>
      <c r="B28" s="211">
        <v>11.819999694824219</v>
      </c>
      <c r="C28" s="211">
        <v>11.789999961853027</v>
      </c>
      <c r="D28" s="211">
        <v>11.90999984741211</v>
      </c>
      <c r="E28" s="211">
        <v>10.819999694824219</v>
      </c>
      <c r="F28" s="211">
        <v>10.25</v>
      </c>
      <c r="G28" s="211">
        <v>10.489999771118164</v>
      </c>
      <c r="H28" s="211">
        <v>11.359999656677246</v>
      </c>
      <c r="I28" s="211">
        <v>11.65999984741211</v>
      </c>
      <c r="J28" s="211">
        <v>13.6899995803833</v>
      </c>
      <c r="K28" s="211">
        <v>13.239999771118164</v>
      </c>
      <c r="L28" s="211">
        <v>8.289999961853027</v>
      </c>
      <c r="M28" s="211">
        <v>13.15999984741211</v>
      </c>
      <c r="N28" s="211">
        <v>14.569999694824219</v>
      </c>
      <c r="O28" s="211">
        <v>17.15999984741211</v>
      </c>
      <c r="P28" s="211">
        <v>13.270000457763672</v>
      </c>
      <c r="Q28" s="211">
        <v>12.710000038146973</v>
      </c>
      <c r="R28" s="211">
        <v>12.75</v>
      </c>
      <c r="S28" s="211">
        <v>11.869999885559082</v>
      </c>
      <c r="T28" s="211">
        <v>11.359999656677246</v>
      </c>
      <c r="U28" s="211">
        <v>10.010000228881836</v>
      </c>
      <c r="V28" s="211">
        <v>7.710000038146973</v>
      </c>
      <c r="W28" s="211">
        <v>7.420000076293945</v>
      </c>
      <c r="X28" s="211">
        <v>6.228000164031982</v>
      </c>
      <c r="Y28" s="211">
        <v>5.639999866485596</v>
      </c>
      <c r="Z28" s="218">
        <f t="shared" si="0"/>
        <v>11.215749899546305</v>
      </c>
      <c r="AA28" s="151">
        <v>17.399999618530273</v>
      </c>
      <c r="AB28" s="152" t="s">
        <v>229</v>
      </c>
      <c r="AC28" s="2">
        <v>26</v>
      </c>
      <c r="AD28" s="151">
        <v>5.607999801635742</v>
      </c>
      <c r="AE28" s="257" t="s">
        <v>100</v>
      </c>
      <c r="AF28" s="1"/>
    </row>
    <row r="29" spans="1:32" ht="11.25" customHeight="1">
      <c r="A29" s="219">
        <v>27</v>
      </c>
      <c r="B29" s="211">
        <v>5.440000057220459</v>
      </c>
      <c r="C29" s="211">
        <v>8.59000015258789</v>
      </c>
      <c r="D29" s="211">
        <v>7.880000114440918</v>
      </c>
      <c r="E29" s="211">
        <v>7.369999885559082</v>
      </c>
      <c r="F29" s="211">
        <v>7.760000228881836</v>
      </c>
      <c r="G29" s="211">
        <v>7.480000019073486</v>
      </c>
      <c r="H29" s="211">
        <v>9.949999809265137</v>
      </c>
      <c r="I29" s="211">
        <v>12.079999923706055</v>
      </c>
      <c r="J29" s="211">
        <v>13.670000076293945</v>
      </c>
      <c r="K29" s="211">
        <v>14.5600004196167</v>
      </c>
      <c r="L29" s="211">
        <v>15.920000076293945</v>
      </c>
      <c r="M29" s="211">
        <v>15.680000305175781</v>
      </c>
      <c r="N29" s="211">
        <v>15.739999771118164</v>
      </c>
      <c r="O29" s="211">
        <v>15.289999961853027</v>
      </c>
      <c r="P29" s="211">
        <v>12.470000267028809</v>
      </c>
      <c r="Q29" s="211">
        <v>11.989999771118164</v>
      </c>
      <c r="R29" s="211">
        <v>11.489999771118164</v>
      </c>
      <c r="S29" s="211">
        <v>10.5600004196167</v>
      </c>
      <c r="T29" s="211">
        <v>9.220000267028809</v>
      </c>
      <c r="U29" s="211">
        <v>8.329999923706055</v>
      </c>
      <c r="V29" s="211">
        <v>8.130000114440918</v>
      </c>
      <c r="W29" s="211">
        <v>7.860000133514404</v>
      </c>
      <c r="X29" s="211">
        <v>7.059999942779541</v>
      </c>
      <c r="Y29" s="211">
        <v>7.079999923706055</v>
      </c>
      <c r="Z29" s="218">
        <f t="shared" si="0"/>
        <v>10.483333388964335</v>
      </c>
      <c r="AA29" s="151">
        <v>16.559999465942383</v>
      </c>
      <c r="AB29" s="152" t="s">
        <v>230</v>
      </c>
      <c r="AC29" s="2">
        <v>27</v>
      </c>
      <c r="AD29" s="151">
        <v>5.072000026702881</v>
      </c>
      <c r="AE29" s="257" t="s">
        <v>192</v>
      </c>
      <c r="AF29" s="1"/>
    </row>
    <row r="30" spans="1:32" ht="11.25" customHeight="1">
      <c r="A30" s="219">
        <v>28</v>
      </c>
      <c r="B30" s="211">
        <v>5.839000225067139</v>
      </c>
      <c r="C30" s="211">
        <v>3.496000051498413</v>
      </c>
      <c r="D30" s="211">
        <v>2.046999931335449</v>
      </c>
      <c r="E30" s="211">
        <v>1.4900000095367432</v>
      </c>
      <c r="F30" s="211">
        <v>1.7740000486373901</v>
      </c>
      <c r="G30" s="211">
        <v>2.928999900817871</v>
      </c>
      <c r="H30" s="211">
        <v>7.079999923706055</v>
      </c>
      <c r="I30" s="211">
        <v>9.920000076293945</v>
      </c>
      <c r="J30" s="211">
        <v>12.119999885559082</v>
      </c>
      <c r="K30" s="211">
        <v>13.079999923706055</v>
      </c>
      <c r="L30" s="211">
        <v>11.359999656677246</v>
      </c>
      <c r="M30" s="211">
        <v>11.130000114440918</v>
      </c>
      <c r="N30" s="211">
        <v>10.029999732971191</v>
      </c>
      <c r="O30" s="211">
        <v>10.800000190734863</v>
      </c>
      <c r="P30" s="211">
        <v>10.770000457763672</v>
      </c>
      <c r="Q30" s="211">
        <v>9.329999923706055</v>
      </c>
      <c r="R30" s="211">
        <v>8.84000015258789</v>
      </c>
      <c r="S30" s="211">
        <v>7.929999828338623</v>
      </c>
      <c r="T30" s="211">
        <v>6.071000099182129</v>
      </c>
      <c r="U30" s="211">
        <v>5.38700008392334</v>
      </c>
      <c r="V30" s="211">
        <v>5.008999824523926</v>
      </c>
      <c r="W30" s="211">
        <v>4.315999984741211</v>
      </c>
      <c r="X30" s="211">
        <v>4.535999774932861</v>
      </c>
      <c r="Y30" s="211">
        <v>4.336999893188477</v>
      </c>
      <c r="Z30" s="218">
        <f t="shared" si="0"/>
        <v>7.067541653911273</v>
      </c>
      <c r="AA30" s="151">
        <v>13.729999542236328</v>
      </c>
      <c r="AB30" s="152" t="s">
        <v>231</v>
      </c>
      <c r="AC30" s="2">
        <v>28</v>
      </c>
      <c r="AD30" s="151">
        <v>1.406000018119812</v>
      </c>
      <c r="AE30" s="257" t="s">
        <v>254</v>
      </c>
      <c r="AF30" s="1"/>
    </row>
    <row r="31" spans="1:32" ht="11.25" customHeight="1">
      <c r="A31" s="219">
        <v>29</v>
      </c>
      <c r="B31" s="211">
        <v>4.1579999923706055</v>
      </c>
      <c r="C31" s="211">
        <v>3.684999942779541</v>
      </c>
      <c r="D31" s="211">
        <v>3.5490000247955322</v>
      </c>
      <c r="E31" s="211">
        <v>3.569999933242798</v>
      </c>
      <c r="F31" s="211">
        <v>3.308000087738037</v>
      </c>
      <c r="G31" s="211">
        <v>4.210999965667725</v>
      </c>
      <c r="H31" s="211">
        <v>7.269999980926514</v>
      </c>
      <c r="I31" s="211">
        <v>11.0600004196167</v>
      </c>
      <c r="J31" s="211">
        <v>11.779999732971191</v>
      </c>
      <c r="K31" s="211">
        <v>11.770000457763672</v>
      </c>
      <c r="L31" s="211">
        <v>12.869999885559082</v>
      </c>
      <c r="M31" s="211">
        <v>12.699999809265137</v>
      </c>
      <c r="N31" s="211">
        <v>12.819999694824219</v>
      </c>
      <c r="O31" s="211">
        <v>12.40999984741211</v>
      </c>
      <c r="P31" s="211">
        <v>11.609999656677246</v>
      </c>
      <c r="Q31" s="211">
        <v>11.170000076293945</v>
      </c>
      <c r="R31" s="211">
        <v>10.600000381469727</v>
      </c>
      <c r="S31" s="211">
        <v>9.140000343322754</v>
      </c>
      <c r="T31" s="211">
        <v>7.28000020980835</v>
      </c>
      <c r="U31" s="211">
        <v>6.627999782562256</v>
      </c>
      <c r="V31" s="211">
        <v>6.313000202178955</v>
      </c>
      <c r="W31" s="211">
        <v>6.039999961853027</v>
      </c>
      <c r="X31" s="211">
        <v>7.739999771118164</v>
      </c>
      <c r="Y31" s="211">
        <v>7.849999904632568</v>
      </c>
      <c r="Z31" s="218">
        <f t="shared" si="0"/>
        <v>8.31383333603541</v>
      </c>
      <c r="AA31" s="151">
        <v>13.899999618530273</v>
      </c>
      <c r="AB31" s="152" t="s">
        <v>232</v>
      </c>
      <c r="AC31" s="2">
        <v>29</v>
      </c>
      <c r="AD31" s="151">
        <v>3.1710000038146973</v>
      </c>
      <c r="AE31" s="257" t="s">
        <v>255</v>
      </c>
      <c r="AF31" s="1"/>
    </row>
    <row r="32" spans="1:32" ht="11.25" customHeight="1">
      <c r="A32" s="219">
        <v>30</v>
      </c>
      <c r="B32" s="211">
        <v>8.430000305175781</v>
      </c>
      <c r="C32" s="211">
        <v>6.89300012588501</v>
      </c>
      <c r="D32" s="211">
        <v>7.349999904632568</v>
      </c>
      <c r="E32" s="211">
        <v>6.818999767303467</v>
      </c>
      <c r="F32" s="211">
        <v>6.829999923706055</v>
      </c>
      <c r="G32" s="211">
        <v>8.09000015258789</v>
      </c>
      <c r="H32" s="211">
        <v>11.5600004196167</v>
      </c>
      <c r="I32" s="211">
        <v>14.869999885559082</v>
      </c>
      <c r="J32" s="211">
        <v>17.709999084472656</v>
      </c>
      <c r="K32" s="211">
        <v>18.850000381469727</v>
      </c>
      <c r="L32" s="211">
        <v>19.450000762939453</v>
      </c>
      <c r="M32" s="211">
        <v>20.579999923706055</v>
      </c>
      <c r="N32" s="211">
        <v>20.59000015258789</v>
      </c>
      <c r="O32" s="211">
        <v>18.56999969482422</v>
      </c>
      <c r="P32" s="211">
        <v>18.389999389648438</v>
      </c>
      <c r="Q32" s="211">
        <v>17.510000228881836</v>
      </c>
      <c r="R32" s="211">
        <v>15.850000381469727</v>
      </c>
      <c r="S32" s="211">
        <v>13.239999771118164</v>
      </c>
      <c r="T32" s="211">
        <v>11.84000015258789</v>
      </c>
      <c r="U32" s="211">
        <v>11.569999694824219</v>
      </c>
      <c r="V32" s="211">
        <v>11.729999542236328</v>
      </c>
      <c r="W32" s="211">
        <v>14.460000038146973</v>
      </c>
      <c r="X32" s="211">
        <v>11.029999732971191</v>
      </c>
      <c r="Y32" s="211">
        <v>10.199999809265137</v>
      </c>
      <c r="Z32" s="218">
        <f t="shared" si="0"/>
        <v>13.433833301067352</v>
      </c>
      <c r="AA32" s="151">
        <v>21.450000762939453</v>
      </c>
      <c r="AB32" s="152" t="s">
        <v>233</v>
      </c>
      <c r="AC32" s="2">
        <v>30</v>
      </c>
      <c r="AD32" s="151">
        <v>6.493000030517578</v>
      </c>
      <c r="AE32" s="257" t="s">
        <v>256</v>
      </c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7.988733327388763</v>
      </c>
      <c r="C34" s="221">
        <f t="shared" si="1"/>
        <v>7.906300063927969</v>
      </c>
      <c r="D34" s="221">
        <f t="shared" si="1"/>
        <v>7.739133342107137</v>
      </c>
      <c r="E34" s="221">
        <f t="shared" si="1"/>
        <v>7.495633288224538</v>
      </c>
      <c r="F34" s="221">
        <f t="shared" si="1"/>
        <v>7.393266691764196</v>
      </c>
      <c r="G34" s="221">
        <f t="shared" si="1"/>
        <v>7.7651999771595</v>
      </c>
      <c r="H34" s="221">
        <f t="shared" si="1"/>
        <v>9.742566649119059</v>
      </c>
      <c r="I34" s="221">
        <f t="shared" si="1"/>
        <v>11.958099969228108</v>
      </c>
      <c r="J34" s="221">
        <f t="shared" si="1"/>
        <v>13.304066610336303</v>
      </c>
      <c r="K34" s="221">
        <f t="shared" si="1"/>
        <v>14.05986673037211</v>
      </c>
      <c r="L34" s="221">
        <f t="shared" si="1"/>
        <v>14.4114333152771</v>
      </c>
      <c r="M34" s="221">
        <f t="shared" si="1"/>
        <v>14.435333347320556</v>
      </c>
      <c r="N34" s="221">
        <f t="shared" si="1"/>
        <v>14.411999940872192</v>
      </c>
      <c r="O34" s="221">
        <f t="shared" si="1"/>
        <v>14.315999968846638</v>
      </c>
      <c r="P34" s="221">
        <f t="shared" si="1"/>
        <v>13.806099955240885</v>
      </c>
      <c r="Q34" s="221">
        <f t="shared" si="1"/>
        <v>12.874299987157185</v>
      </c>
      <c r="R34" s="221">
        <f>AVERAGE(R3:R33)</f>
        <v>11.989633353551229</v>
      </c>
      <c r="S34" s="221">
        <f aca="true" t="shared" si="2" ref="S34:Y34">AVERAGE(S3:S33)</f>
        <v>10.751366710662841</v>
      </c>
      <c r="T34" s="221">
        <f t="shared" si="2"/>
        <v>9.785633341471355</v>
      </c>
      <c r="U34" s="221">
        <f t="shared" si="2"/>
        <v>9.323900059858959</v>
      </c>
      <c r="V34" s="221">
        <f t="shared" si="2"/>
        <v>9.012033345301946</v>
      </c>
      <c r="W34" s="221">
        <f t="shared" si="2"/>
        <v>8.934266599019368</v>
      </c>
      <c r="X34" s="221">
        <f t="shared" si="2"/>
        <v>8.70613329410553</v>
      </c>
      <c r="Y34" s="221">
        <f t="shared" si="2"/>
        <v>8.463233319918315</v>
      </c>
      <c r="Z34" s="221">
        <f>AVERAGE(B3:Y33)</f>
        <v>10.690593049509658</v>
      </c>
      <c r="AA34" s="222">
        <f>(AVERAGE(最高))</f>
        <v>16.342999903361</v>
      </c>
      <c r="AB34" s="223"/>
      <c r="AC34" s="224"/>
      <c r="AD34" s="222">
        <f>(AVERAGE(最低))</f>
        <v>5.9296666666865345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2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23.899999618530273</v>
      </c>
      <c r="C46" s="3">
        <v>11</v>
      </c>
      <c r="D46" s="159" t="s">
        <v>215</v>
      </c>
      <c r="E46" s="201"/>
      <c r="F46" s="156"/>
      <c r="G46" s="157">
        <f>MIN(最低)</f>
        <v>-0.5879999995231628</v>
      </c>
      <c r="H46" s="3">
        <v>3</v>
      </c>
      <c r="I46" s="259" t="s">
        <v>236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98"/>
      <c r="I48" s="199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5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9.6899995803833</v>
      </c>
      <c r="C3" s="211">
        <v>9.630000114440918</v>
      </c>
      <c r="D3" s="211">
        <v>9.90999984741211</v>
      </c>
      <c r="E3" s="211">
        <v>9.289999961853027</v>
      </c>
      <c r="F3" s="211">
        <v>9.020000457763672</v>
      </c>
      <c r="G3" s="211">
        <v>10.130000114440918</v>
      </c>
      <c r="H3" s="211">
        <v>14.239999771118164</v>
      </c>
      <c r="I3" s="211">
        <v>18.440000534057617</v>
      </c>
      <c r="J3" s="211">
        <v>20.969999313354492</v>
      </c>
      <c r="K3" s="211">
        <v>21.860000610351562</v>
      </c>
      <c r="L3" s="211">
        <v>22.760000228881836</v>
      </c>
      <c r="M3" s="211">
        <v>22.3799991607666</v>
      </c>
      <c r="N3" s="211">
        <v>20.639999389648438</v>
      </c>
      <c r="O3" s="211">
        <v>20.329999923706055</v>
      </c>
      <c r="P3" s="211">
        <v>20.90999984741211</v>
      </c>
      <c r="Q3" s="211">
        <v>19.959999084472656</v>
      </c>
      <c r="R3" s="211">
        <v>17.860000610351562</v>
      </c>
      <c r="S3" s="211">
        <v>16.200000762939453</v>
      </c>
      <c r="T3" s="211">
        <v>14.09000015258789</v>
      </c>
      <c r="U3" s="211">
        <v>13.539999961853027</v>
      </c>
      <c r="V3" s="211">
        <v>13.609999656677246</v>
      </c>
      <c r="W3" s="211">
        <v>12.319999694824219</v>
      </c>
      <c r="X3" s="211">
        <v>11.579999923706055</v>
      </c>
      <c r="Y3" s="211">
        <v>11.270000457763672</v>
      </c>
      <c r="Z3" s="218">
        <f aca="true" t="shared" si="0" ref="Z3:Z33">AVERAGE(B3:Y3)</f>
        <v>15.442916631698608</v>
      </c>
      <c r="AA3" s="151">
        <v>23.920000076293945</v>
      </c>
      <c r="AB3" s="152" t="s">
        <v>257</v>
      </c>
      <c r="AC3" s="2">
        <v>1</v>
      </c>
      <c r="AD3" s="151">
        <v>8.779999732971191</v>
      </c>
      <c r="AE3" s="257" t="s">
        <v>280</v>
      </c>
      <c r="AF3" s="1"/>
    </row>
    <row r="4" spans="1:32" ht="11.25" customHeight="1">
      <c r="A4" s="219">
        <v>2</v>
      </c>
      <c r="B4" s="211">
        <v>11.050000190734863</v>
      </c>
      <c r="C4" s="211">
        <v>11.119999885559082</v>
      </c>
      <c r="D4" s="211">
        <v>10.180000305175781</v>
      </c>
      <c r="E4" s="211">
        <v>9.9399995803833</v>
      </c>
      <c r="F4" s="211">
        <v>9.989999771118164</v>
      </c>
      <c r="G4" s="211">
        <v>11.050000190734863</v>
      </c>
      <c r="H4" s="211">
        <v>14.09000015258789</v>
      </c>
      <c r="I4" s="211">
        <v>19.139999389648438</v>
      </c>
      <c r="J4" s="211">
        <v>20.6200008392334</v>
      </c>
      <c r="K4" s="211">
        <v>21.3700008392334</v>
      </c>
      <c r="L4" s="211">
        <v>22.06999969482422</v>
      </c>
      <c r="M4" s="211">
        <v>22.399999618530273</v>
      </c>
      <c r="N4" s="211">
        <v>22.1200008392334</v>
      </c>
      <c r="O4" s="211">
        <v>22.920000076293945</v>
      </c>
      <c r="P4" s="211">
        <v>21.93000030517578</v>
      </c>
      <c r="Q4" s="211">
        <v>21.920000076293945</v>
      </c>
      <c r="R4" s="211">
        <v>19.190000534057617</v>
      </c>
      <c r="S4" s="212">
        <v>17.510000228881836</v>
      </c>
      <c r="T4" s="211">
        <v>15.180000305175781</v>
      </c>
      <c r="U4" s="211">
        <v>13.970000267028809</v>
      </c>
      <c r="V4" s="211">
        <v>12.960000038146973</v>
      </c>
      <c r="W4" s="211">
        <v>14.380000114440918</v>
      </c>
      <c r="X4" s="211">
        <v>13.079999923706055</v>
      </c>
      <c r="Y4" s="211">
        <v>12.75</v>
      </c>
      <c r="Z4" s="218">
        <f t="shared" si="0"/>
        <v>16.288750131924946</v>
      </c>
      <c r="AA4" s="151">
        <v>23.90999984741211</v>
      </c>
      <c r="AB4" s="152" t="s">
        <v>77</v>
      </c>
      <c r="AC4" s="2">
        <v>2</v>
      </c>
      <c r="AD4" s="151">
        <v>9.489999771118164</v>
      </c>
      <c r="AE4" s="257" t="s">
        <v>85</v>
      </c>
      <c r="AF4" s="1"/>
    </row>
    <row r="5" spans="1:32" ht="11.25" customHeight="1">
      <c r="A5" s="219">
        <v>3</v>
      </c>
      <c r="B5" s="211">
        <v>13.289999961853027</v>
      </c>
      <c r="C5" s="211">
        <v>11.720000267028809</v>
      </c>
      <c r="D5" s="211">
        <v>11.420000076293945</v>
      </c>
      <c r="E5" s="211">
        <v>10.850000381469727</v>
      </c>
      <c r="F5" s="211">
        <v>10.59000015258789</v>
      </c>
      <c r="G5" s="211">
        <v>12.420000076293945</v>
      </c>
      <c r="H5" s="211">
        <v>15.029999732971191</v>
      </c>
      <c r="I5" s="211">
        <v>17.06999969482422</v>
      </c>
      <c r="J5" s="211">
        <v>18.18000030517578</v>
      </c>
      <c r="K5" s="211">
        <v>19.280000686645508</v>
      </c>
      <c r="L5" s="211">
        <v>20.809999465942383</v>
      </c>
      <c r="M5" s="211">
        <v>20.90999984741211</v>
      </c>
      <c r="N5" s="211">
        <v>21.90999984741211</v>
      </c>
      <c r="O5" s="211">
        <v>21.270000457763672</v>
      </c>
      <c r="P5" s="211">
        <v>21.3700008392334</v>
      </c>
      <c r="Q5" s="211">
        <v>20.329999923706055</v>
      </c>
      <c r="R5" s="211">
        <v>19.700000762939453</v>
      </c>
      <c r="S5" s="211">
        <v>17.600000381469727</v>
      </c>
      <c r="T5" s="211">
        <v>15.609999656677246</v>
      </c>
      <c r="U5" s="211">
        <v>14.949999809265137</v>
      </c>
      <c r="V5" s="211">
        <v>14.510000228881836</v>
      </c>
      <c r="W5" s="211">
        <v>13.949999809265137</v>
      </c>
      <c r="X5" s="211">
        <v>13.5</v>
      </c>
      <c r="Y5" s="211">
        <v>13.5600004196167</v>
      </c>
      <c r="Z5" s="218">
        <f t="shared" si="0"/>
        <v>16.24291678269704</v>
      </c>
      <c r="AA5" s="151">
        <v>22.389999389648438</v>
      </c>
      <c r="AB5" s="152" t="s">
        <v>258</v>
      </c>
      <c r="AC5" s="2">
        <v>3</v>
      </c>
      <c r="AD5" s="151">
        <v>10.520000457763672</v>
      </c>
      <c r="AE5" s="257" t="s">
        <v>281</v>
      </c>
      <c r="AF5" s="1"/>
    </row>
    <row r="6" spans="1:32" ht="11.25" customHeight="1">
      <c r="A6" s="219">
        <v>4</v>
      </c>
      <c r="B6" s="211">
        <v>13.239999771118164</v>
      </c>
      <c r="C6" s="211">
        <v>12.890000343322754</v>
      </c>
      <c r="D6" s="211">
        <v>12.84000015258789</v>
      </c>
      <c r="E6" s="211">
        <v>14.180000305175781</v>
      </c>
      <c r="F6" s="211">
        <v>13.149999618530273</v>
      </c>
      <c r="G6" s="211">
        <v>14.949999809265137</v>
      </c>
      <c r="H6" s="211">
        <v>15.720000267028809</v>
      </c>
      <c r="I6" s="211">
        <v>16.670000076293945</v>
      </c>
      <c r="J6" s="211">
        <v>17.469999313354492</v>
      </c>
      <c r="K6" s="211">
        <v>18.780000686645508</v>
      </c>
      <c r="L6" s="211">
        <v>20.1299991607666</v>
      </c>
      <c r="M6" s="211">
        <v>19.149999618530273</v>
      </c>
      <c r="N6" s="211">
        <v>19.299999237060547</v>
      </c>
      <c r="O6" s="211">
        <v>19.079999923706055</v>
      </c>
      <c r="P6" s="211">
        <v>19.229999542236328</v>
      </c>
      <c r="Q6" s="211">
        <v>18.93000030517578</v>
      </c>
      <c r="R6" s="211">
        <v>18.030000686645508</v>
      </c>
      <c r="S6" s="211">
        <v>16.68000030517578</v>
      </c>
      <c r="T6" s="211">
        <v>15.630000114440918</v>
      </c>
      <c r="U6" s="211">
        <v>15.020000457763672</v>
      </c>
      <c r="V6" s="211">
        <v>15.619999885559082</v>
      </c>
      <c r="W6" s="211">
        <v>14</v>
      </c>
      <c r="X6" s="211">
        <v>14.34000015258789</v>
      </c>
      <c r="Y6" s="211">
        <v>14.15999984741211</v>
      </c>
      <c r="Z6" s="218">
        <f t="shared" si="0"/>
        <v>16.216249982515972</v>
      </c>
      <c r="AA6" s="151">
        <v>21.6299991607666</v>
      </c>
      <c r="AB6" s="152" t="s">
        <v>259</v>
      </c>
      <c r="AC6" s="2">
        <v>4</v>
      </c>
      <c r="AD6" s="151">
        <v>12.720000267028809</v>
      </c>
      <c r="AE6" s="257" t="s">
        <v>282</v>
      </c>
      <c r="AF6" s="1"/>
    </row>
    <row r="7" spans="1:32" ht="11.25" customHeight="1">
      <c r="A7" s="219">
        <v>5</v>
      </c>
      <c r="B7" s="211">
        <v>13.300000190734863</v>
      </c>
      <c r="C7" s="211">
        <v>12.710000038146973</v>
      </c>
      <c r="D7" s="211">
        <v>12.649999618530273</v>
      </c>
      <c r="E7" s="211">
        <v>12.710000038146973</v>
      </c>
      <c r="F7" s="211">
        <v>12.859999656677246</v>
      </c>
      <c r="G7" s="211">
        <v>13.569999694824219</v>
      </c>
      <c r="H7" s="211">
        <v>15.260000228881836</v>
      </c>
      <c r="I7" s="211">
        <v>16.219999313354492</v>
      </c>
      <c r="J7" s="211">
        <v>16.799999237060547</v>
      </c>
      <c r="K7" s="211">
        <v>16.989999771118164</v>
      </c>
      <c r="L7" s="211">
        <v>17.899999618530273</v>
      </c>
      <c r="M7" s="211">
        <v>17.360000610351562</v>
      </c>
      <c r="N7" s="211">
        <v>17.170000076293945</v>
      </c>
      <c r="O7" s="211">
        <v>16.969999313354492</v>
      </c>
      <c r="P7" s="211">
        <v>16.1299991607666</v>
      </c>
      <c r="Q7" s="211">
        <v>15.449999809265137</v>
      </c>
      <c r="R7" s="211">
        <v>14.5600004196167</v>
      </c>
      <c r="S7" s="211">
        <v>14.4399995803833</v>
      </c>
      <c r="T7" s="211">
        <v>13.800000190734863</v>
      </c>
      <c r="U7" s="211">
        <v>13.380000114440918</v>
      </c>
      <c r="V7" s="211">
        <v>13.3100004196167</v>
      </c>
      <c r="W7" s="211">
        <v>13.199999809265137</v>
      </c>
      <c r="X7" s="211">
        <v>13.319999694824219</v>
      </c>
      <c r="Y7" s="211">
        <v>13.170000076293945</v>
      </c>
      <c r="Z7" s="218">
        <f t="shared" si="0"/>
        <v>14.71791652838389</v>
      </c>
      <c r="AA7" s="151">
        <v>18.059999465942383</v>
      </c>
      <c r="AB7" s="152" t="s">
        <v>260</v>
      </c>
      <c r="AC7" s="2">
        <v>5</v>
      </c>
      <c r="AD7" s="151">
        <v>12.4399995803833</v>
      </c>
      <c r="AE7" s="257" t="s">
        <v>283</v>
      </c>
      <c r="AF7" s="1"/>
    </row>
    <row r="8" spans="1:32" ht="11.25" customHeight="1">
      <c r="A8" s="219">
        <v>6</v>
      </c>
      <c r="B8" s="211">
        <v>13.1899995803833</v>
      </c>
      <c r="C8" s="211">
        <v>13.460000038146973</v>
      </c>
      <c r="D8" s="211">
        <v>13.420000076293945</v>
      </c>
      <c r="E8" s="211">
        <v>13.569999694824219</v>
      </c>
      <c r="F8" s="211">
        <v>13.489999771118164</v>
      </c>
      <c r="G8" s="211">
        <v>12.829999923706055</v>
      </c>
      <c r="H8" s="211">
        <v>12.920000076293945</v>
      </c>
      <c r="I8" s="211">
        <v>13.140000343322754</v>
      </c>
      <c r="J8" s="211">
        <v>13.899999618530273</v>
      </c>
      <c r="K8" s="211">
        <v>14.470000267028809</v>
      </c>
      <c r="L8" s="211">
        <v>14.260000228881836</v>
      </c>
      <c r="M8" s="211">
        <v>14.180000305175781</v>
      </c>
      <c r="N8" s="211">
        <v>14.619999885559082</v>
      </c>
      <c r="O8" s="211">
        <v>14.59000015258789</v>
      </c>
      <c r="P8" s="211">
        <v>14.770000457763672</v>
      </c>
      <c r="Q8" s="211">
        <v>14.1899995803833</v>
      </c>
      <c r="R8" s="211">
        <v>13.279999732971191</v>
      </c>
      <c r="S8" s="211">
        <v>13.420000076293945</v>
      </c>
      <c r="T8" s="211">
        <v>13.789999961853027</v>
      </c>
      <c r="U8" s="211">
        <v>13.720000267028809</v>
      </c>
      <c r="V8" s="211">
        <v>13.539999961853027</v>
      </c>
      <c r="W8" s="211">
        <v>13</v>
      </c>
      <c r="X8" s="211">
        <v>13.09000015258789</v>
      </c>
      <c r="Y8" s="211">
        <v>13.170000076293945</v>
      </c>
      <c r="Z8" s="218">
        <f t="shared" si="0"/>
        <v>13.667083342870077</v>
      </c>
      <c r="AA8" s="151">
        <v>15.109999656677246</v>
      </c>
      <c r="AB8" s="152" t="s">
        <v>261</v>
      </c>
      <c r="AC8" s="2">
        <v>6</v>
      </c>
      <c r="AD8" s="151">
        <v>12.779999732971191</v>
      </c>
      <c r="AE8" s="257" t="s">
        <v>129</v>
      </c>
      <c r="AF8" s="1"/>
    </row>
    <row r="9" spans="1:32" ht="11.25" customHeight="1">
      <c r="A9" s="219">
        <v>7</v>
      </c>
      <c r="B9" s="211">
        <v>13.029999732971191</v>
      </c>
      <c r="C9" s="211">
        <v>13.420000076293945</v>
      </c>
      <c r="D9" s="211">
        <v>13.430000305175781</v>
      </c>
      <c r="E9" s="211">
        <v>13.390000343322754</v>
      </c>
      <c r="F9" s="211">
        <v>13.520000457763672</v>
      </c>
      <c r="G9" s="211">
        <v>13.819999694824219</v>
      </c>
      <c r="H9" s="211">
        <v>14.449999809265137</v>
      </c>
      <c r="I9" s="211">
        <v>14.640000343322754</v>
      </c>
      <c r="J9" s="211">
        <v>14.739999771118164</v>
      </c>
      <c r="K9" s="211">
        <v>14.699999809265137</v>
      </c>
      <c r="L9" s="211">
        <v>15</v>
      </c>
      <c r="M9" s="211">
        <v>14.390000343322754</v>
      </c>
      <c r="N9" s="211">
        <v>14.399999618530273</v>
      </c>
      <c r="O9" s="211">
        <v>13.960000038146973</v>
      </c>
      <c r="P9" s="211">
        <v>13.899999618530273</v>
      </c>
      <c r="Q9" s="211">
        <v>13.930000305175781</v>
      </c>
      <c r="R9" s="211">
        <v>13.529999732971191</v>
      </c>
      <c r="S9" s="211">
        <v>13.640000343322754</v>
      </c>
      <c r="T9" s="211">
        <v>13.460000038146973</v>
      </c>
      <c r="U9" s="211">
        <v>13.5</v>
      </c>
      <c r="V9" s="211">
        <v>13.649999618530273</v>
      </c>
      <c r="W9" s="211">
        <v>13.729999542236328</v>
      </c>
      <c r="X9" s="211">
        <v>13.90999984741211</v>
      </c>
      <c r="Y9" s="211">
        <v>13.979999542236328</v>
      </c>
      <c r="Z9" s="218">
        <f t="shared" si="0"/>
        <v>13.921666622161865</v>
      </c>
      <c r="AA9" s="151">
        <v>15.319999694824219</v>
      </c>
      <c r="AB9" s="152" t="s">
        <v>262</v>
      </c>
      <c r="AC9" s="2">
        <v>7</v>
      </c>
      <c r="AD9" s="151">
        <v>12.979999542236328</v>
      </c>
      <c r="AE9" s="257" t="s">
        <v>207</v>
      </c>
      <c r="AF9" s="1"/>
    </row>
    <row r="10" spans="1:32" ht="11.25" customHeight="1">
      <c r="A10" s="219">
        <v>8</v>
      </c>
      <c r="B10" s="211">
        <v>13.880000114440918</v>
      </c>
      <c r="C10" s="211">
        <v>13.720000267028809</v>
      </c>
      <c r="D10" s="211">
        <v>13.569999694824219</v>
      </c>
      <c r="E10" s="211">
        <v>13.850000381469727</v>
      </c>
      <c r="F10" s="211">
        <v>13.800000190734863</v>
      </c>
      <c r="G10" s="211">
        <v>14.029999732971191</v>
      </c>
      <c r="H10" s="211">
        <v>14.270000457763672</v>
      </c>
      <c r="I10" s="211">
        <v>14.25</v>
      </c>
      <c r="J10" s="211">
        <v>13.789999961853027</v>
      </c>
      <c r="K10" s="211">
        <v>15.020000457763672</v>
      </c>
      <c r="L10" s="211">
        <v>15.890000343322754</v>
      </c>
      <c r="M10" s="211">
        <v>15.739999771118164</v>
      </c>
      <c r="N10" s="211">
        <v>14.989999771118164</v>
      </c>
      <c r="O10" s="211">
        <v>16.149999618530273</v>
      </c>
      <c r="P10" s="211">
        <v>15.920000076293945</v>
      </c>
      <c r="Q10" s="211">
        <v>15.770000457763672</v>
      </c>
      <c r="R10" s="211">
        <v>15.119999885559082</v>
      </c>
      <c r="S10" s="211">
        <v>14.079999923706055</v>
      </c>
      <c r="T10" s="211">
        <v>14.279999732971191</v>
      </c>
      <c r="U10" s="211">
        <v>14.220000267028809</v>
      </c>
      <c r="V10" s="211">
        <v>14.649999618530273</v>
      </c>
      <c r="W10" s="211">
        <v>14.100000381469727</v>
      </c>
      <c r="X10" s="211">
        <v>13.350000381469727</v>
      </c>
      <c r="Y10" s="211">
        <v>12.380000114440918</v>
      </c>
      <c r="Z10" s="218">
        <f t="shared" si="0"/>
        <v>14.450833400090536</v>
      </c>
      <c r="AA10" s="151">
        <v>16.459999084472656</v>
      </c>
      <c r="AB10" s="152" t="s">
        <v>263</v>
      </c>
      <c r="AC10" s="2">
        <v>8</v>
      </c>
      <c r="AD10" s="151">
        <v>12.350000381469727</v>
      </c>
      <c r="AE10" s="257" t="s">
        <v>100</v>
      </c>
      <c r="AF10" s="1"/>
    </row>
    <row r="11" spans="1:32" ht="11.25" customHeight="1">
      <c r="A11" s="219">
        <v>9</v>
      </c>
      <c r="B11" s="211">
        <v>11.979999542236328</v>
      </c>
      <c r="C11" s="211">
        <v>11.449999809265137</v>
      </c>
      <c r="D11" s="211">
        <v>11.140000343322754</v>
      </c>
      <c r="E11" s="211">
        <v>11.109999656677246</v>
      </c>
      <c r="F11" s="211">
        <v>10.899999618530273</v>
      </c>
      <c r="G11" s="211">
        <v>11.670000076293945</v>
      </c>
      <c r="H11" s="211">
        <v>13.239999771118164</v>
      </c>
      <c r="I11" s="211">
        <v>14.350000381469727</v>
      </c>
      <c r="J11" s="211">
        <v>15.8100004196167</v>
      </c>
      <c r="K11" s="211">
        <v>17.049999237060547</v>
      </c>
      <c r="L11" s="211">
        <v>17.420000076293945</v>
      </c>
      <c r="M11" s="211">
        <v>17.479999542236328</v>
      </c>
      <c r="N11" s="211">
        <v>17.760000228881836</v>
      </c>
      <c r="O11" s="211">
        <v>17.520000457763672</v>
      </c>
      <c r="P11" s="211">
        <v>17.93000030517578</v>
      </c>
      <c r="Q11" s="211">
        <v>17.389999389648438</v>
      </c>
      <c r="R11" s="211">
        <v>16.15999984741211</v>
      </c>
      <c r="S11" s="211">
        <v>14.350000381469727</v>
      </c>
      <c r="T11" s="211">
        <v>12.630000114440918</v>
      </c>
      <c r="U11" s="211">
        <v>12.520000457763672</v>
      </c>
      <c r="V11" s="211">
        <v>12.630000114440918</v>
      </c>
      <c r="W11" s="211">
        <v>15.260000228881836</v>
      </c>
      <c r="X11" s="211">
        <v>15.739999771118164</v>
      </c>
      <c r="Y11" s="211">
        <v>15.710000038146973</v>
      </c>
      <c r="Z11" s="218">
        <f t="shared" si="0"/>
        <v>14.549999992052713</v>
      </c>
      <c r="AA11" s="151">
        <v>18.65999984741211</v>
      </c>
      <c r="AB11" s="152" t="s">
        <v>264</v>
      </c>
      <c r="AC11" s="2">
        <v>9</v>
      </c>
      <c r="AD11" s="151">
        <v>10.6899995803833</v>
      </c>
      <c r="AE11" s="257" t="s">
        <v>280</v>
      </c>
      <c r="AF11" s="1"/>
    </row>
    <row r="12" spans="1:32" ht="11.25" customHeight="1">
      <c r="A12" s="227">
        <v>10</v>
      </c>
      <c r="B12" s="213">
        <v>15.779999732971191</v>
      </c>
      <c r="C12" s="213">
        <v>15.0600004196167</v>
      </c>
      <c r="D12" s="213">
        <v>15.069999694824219</v>
      </c>
      <c r="E12" s="213">
        <v>14.84000015258789</v>
      </c>
      <c r="F12" s="213">
        <v>13.529999732971191</v>
      </c>
      <c r="G12" s="213">
        <v>14.829999923706055</v>
      </c>
      <c r="H12" s="213">
        <v>17.559999465942383</v>
      </c>
      <c r="I12" s="213">
        <v>20.479999542236328</v>
      </c>
      <c r="J12" s="213">
        <v>24.899999618530273</v>
      </c>
      <c r="K12" s="213">
        <v>25.649999618530273</v>
      </c>
      <c r="L12" s="213">
        <v>26.200000762939453</v>
      </c>
      <c r="M12" s="213">
        <v>26.899999618530273</v>
      </c>
      <c r="N12" s="213">
        <v>27.110000610351562</v>
      </c>
      <c r="O12" s="213">
        <v>26.280000686645508</v>
      </c>
      <c r="P12" s="213">
        <v>26.579999923706055</v>
      </c>
      <c r="Q12" s="213">
        <v>24.450000762939453</v>
      </c>
      <c r="R12" s="213">
        <v>22.889999389648438</v>
      </c>
      <c r="S12" s="213">
        <v>20.260000228881836</v>
      </c>
      <c r="T12" s="213">
        <v>18.1299991607666</v>
      </c>
      <c r="U12" s="213">
        <v>17.239999771118164</v>
      </c>
      <c r="V12" s="213">
        <v>17.290000915527344</v>
      </c>
      <c r="W12" s="213">
        <v>16.899999618530273</v>
      </c>
      <c r="X12" s="213">
        <v>16.790000915527344</v>
      </c>
      <c r="Y12" s="213">
        <v>17.09000015258789</v>
      </c>
      <c r="Z12" s="228">
        <f t="shared" si="0"/>
        <v>20.075416684150696</v>
      </c>
      <c r="AA12" s="157">
        <v>27.510000228881836</v>
      </c>
      <c r="AB12" s="214" t="s">
        <v>226</v>
      </c>
      <c r="AC12" s="215">
        <v>10</v>
      </c>
      <c r="AD12" s="157">
        <v>13.319999694824219</v>
      </c>
      <c r="AE12" s="258" t="s">
        <v>281</v>
      </c>
      <c r="AF12" s="1"/>
    </row>
    <row r="13" spans="1:32" ht="11.25" customHeight="1">
      <c r="A13" s="219">
        <v>11</v>
      </c>
      <c r="B13" s="211">
        <v>19.6299991607666</v>
      </c>
      <c r="C13" s="211">
        <v>18.610000610351562</v>
      </c>
      <c r="D13" s="211">
        <v>15.890000343322754</v>
      </c>
      <c r="E13" s="211">
        <v>14.140000343322754</v>
      </c>
      <c r="F13" s="211">
        <v>13.130000114440918</v>
      </c>
      <c r="G13" s="211">
        <v>13.229999542236328</v>
      </c>
      <c r="H13" s="211">
        <v>15.8100004196167</v>
      </c>
      <c r="I13" s="211">
        <v>18.030000686645508</v>
      </c>
      <c r="J13" s="211">
        <v>18.979999542236328</v>
      </c>
      <c r="K13" s="211">
        <v>19.510000228881836</v>
      </c>
      <c r="L13" s="211">
        <v>20.8799991607666</v>
      </c>
      <c r="M13" s="211">
        <v>21.920000076293945</v>
      </c>
      <c r="N13" s="211">
        <v>21.1299991607666</v>
      </c>
      <c r="O13" s="211">
        <v>21.540000915527344</v>
      </c>
      <c r="P13" s="211">
        <v>19.709999084472656</v>
      </c>
      <c r="Q13" s="211">
        <v>18.649999618530273</v>
      </c>
      <c r="R13" s="211">
        <v>19.09000015258789</v>
      </c>
      <c r="S13" s="211">
        <v>16.510000228881836</v>
      </c>
      <c r="T13" s="211">
        <v>15.319999694824219</v>
      </c>
      <c r="U13" s="211">
        <v>14.529999732971191</v>
      </c>
      <c r="V13" s="211">
        <v>14.460000038146973</v>
      </c>
      <c r="W13" s="211">
        <v>14.09000015258789</v>
      </c>
      <c r="X13" s="211">
        <v>14.020000457763672</v>
      </c>
      <c r="Y13" s="211">
        <v>14.430000305175781</v>
      </c>
      <c r="Z13" s="218">
        <f t="shared" si="0"/>
        <v>17.21833332379659</v>
      </c>
      <c r="AA13" s="151">
        <v>22.469999313354492</v>
      </c>
      <c r="AB13" s="152" t="s">
        <v>111</v>
      </c>
      <c r="AC13" s="2">
        <v>11</v>
      </c>
      <c r="AD13" s="151">
        <v>12.569999694824219</v>
      </c>
      <c r="AE13" s="257" t="s">
        <v>194</v>
      </c>
      <c r="AF13" s="1"/>
    </row>
    <row r="14" spans="1:32" ht="11.25" customHeight="1">
      <c r="A14" s="219">
        <v>12</v>
      </c>
      <c r="B14" s="211">
        <v>14.75</v>
      </c>
      <c r="C14" s="211">
        <v>14.619999885559082</v>
      </c>
      <c r="D14" s="211">
        <v>14.270000457763672</v>
      </c>
      <c r="E14" s="211">
        <v>15.180000305175781</v>
      </c>
      <c r="F14" s="211">
        <v>13.619999885559082</v>
      </c>
      <c r="G14" s="211">
        <v>14.579999923706055</v>
      </c>
      <c r="H14" s="211">
        <v>17.25</v>
      </c>
      <c r="I14" s="211">
        <v>19.459999084472656</v>
      </c>
      <c r="J14" s="211">
        <v>19.959999084472656</v>
      </c>
      <c r="K14" s="211">
        <v>21.09000015258789</v>
      </c>
      <c r="L14" s="211">
        <v>19.579999923706055</v>
      </c>
      <c r="M14" s="211">
        <v>20.100000381469727</v>
      </c>
      <c r="N14" s="211">
        <v>20.600000381469727</v>
      </c>
      <c r="O14" s="211">
        <v>20.040000915527344</v>
      </c>
      <c r="P14" s="211">
        <v>19.600000381469727</v>
      </c>
      <c r="Q14" s="211">
        <v>20.309999465942383</v>
      </c>
      <c r="R14" s="211">
        <v>19.3700008392334</v>
      </c>
      <c r="S14" s="211">
        <v>18.809999465942383</v>
      </c>
      <c r="T14" s="211">
        <v>17.93000030517578</v>
      </c>
      <c r="U14" s="211">
        <v>17.639999389648438</v>
      </c>
      <c r="V14" s="211">
        <v>17.600000381469727</v>
      </c>
      <c r="W14" s="211">
        <v>17.43000030517578</v>
      </c>
      <c r="X14" s="211">
        <v>17.25</v>
      </c>
      <c r="Y14" s="211">
        <v>16.770000457763672</v>
      </c>
      <c r="Z14" s="218">
        <f t="shared" si="0"/>
        <v>17.825416723887127</v>
      </c>
      <c r="AA14" s="151">
        <v>22.06999969482422</v>
      </c>
      <c r="AB14" s="152" t="s">
        <v>265</v>
      </c>
      <c r="AC14" s="2">
        <v>12</v>
      </c>
      <c r="AD14" s="151">
        <v>13.460000038146973</v>
      </c>
      <c r="AE14" s="257" t="s">
        <v>284</v>
      </c>
      <c r="AF14" s="1"/>
    </row>
    <row r="15" spans="1:32" ht="11.25" customHeight="1">
      <c r="A15" s="219">
        <v>13</v>
      </c>
      <c r="B15" s="211">
        <v>16.18000030517578</v>
      </c>
      <c r="C15" s="211">
        <v>16.209999084472656</v>
      </c>
      <c r="D15" s="211">
        <v>15.59000015258789</v>
      </c>
      <c r="E15" s="211">
        <v>14.9399995803833</v>
      </c>
      <c r="F15" s="211">
        <v>14.869999885559082</v>
      </c>
      <c r="G15" s="211">
        <v>16.200000762939453</v>
      </c>
      <c r="H15" s="211">
        <v>17.25</v>
      </c>
      <c r="I15" s="211">
        <v>18.959999084472656</v>
      </c>
      <c r="J15" s="211">
        <v>19.90999984741211</v>
      </c>
      <c r="K15" s="211">
        <v>21.68000030517578</v>
      </c>
      <c r="L15" s="211">
        <v>21.389999389648438</v>
      </c>
      <c r="M15" s="211">
        <v>20.6299991607666</v>
      </c>
      <c r="N15" s="211">
        <v>19.030000686645508</v>
      </c>
      <c r="O15" s="211">
        <v>19.760000228881836</v>
      </c>
      <c r="P15" s="211">
        <v>18.25</v>
      </c>
      <c r="Q15" s="211">
        <v>17.520000457763672</v>
      </c>
      <c r="R15" s="211">
        <v>16.200000762939453</v>
      </c>
      <c r="S15" s="211">
        <v>15.25</v>
      </c>
      <c r="T15" s="211">
        <v>13.3100004196167</v>
      </c>
      <c r="U15" s="211">
        <v>12.010000228881836</v>
      </c>
      <c r="V15" s="211">
        <v>10.600000381469727</v>
      </c>
      <c r="W15" s="211">
        <v>9.899999618530273</v>
      </c>
      <c r="X15" s="211">
        <v>8.4399995803833</v>
      </c>
      <c r="Y15" s="211">
        <v>8.289999961853027</v>
      </c>
      <c r="Z15" s="218">
        <f t="shared" si="0"/>
        <v>15.932083328564962</v>
      </c>
      <c r="AA15" s="151">
        <v>22.770000457763672</v>
      </c>
      <c r="AB15" s="152" t="s">
        <v>266</v>
      </c>
      <c r="AC15" s="2">
        <v>13</v>
      </c>
      <c r="AD15" s="151">
        <v>7.889999866485596</v>
      </c>
      <c r="AE15" s="257" t="s">
        <v>285</v>
      </c>
      <c r="AF15" s="1"/>
    </row>
    <row r="16" spans="1:32" ht="11.25" customHeight="1">
      <c r="A16" s="219">
        <v>14</v>
      </c>
      <c r="B16" s="211">
        <v>7.690000057220459</v>
      </c>
      <c r="C16" s="211">
        <v>6.315999984741211</v>
      </c>
      <c r="D16" s="211">
        <v>5.057000160217285</v>
      </c>
      <c r="E16" s="211">
        <v>5.035999774932861</v>
      </c>
      <c r="F16" s="211">
        <v>4.646999835968018</v>
      </c>
      <c r="G16" s="211">
        <v>6.696000099182129</v>
      </c>
      <c r="H16" s="211">
        <v>11.399999618530273</v>
      </c>
      <c r="I16" s="211">
        <v>14.539999961853027</v>
      </c>
      <c r="J16" s="211">
        <v>15.510000228881836</v>
      </c>
      <c r="K16" s="211">
        <v>17.200000762939453</v>
      </c>
      <c r="L16" s="211">
        <v>19.1299991607666</v>
      </c>
      <c r="M16" s="211">
        <v>19.540000915527344</v>
      </c>
      <c r="N16" s="211">
        <v>20.969999313354492</v>
      </c>
      <c r="O16" s="211">
        <v>19.940000534057617</v>
      </c>
      <c r="P16" s="211">
        <v>18.399999618530273</v>
      </c>
      <c r="Q16" s="211">
        <v>16.829999923706055</v>
      </c>
      <c r="R16" s="211">
        <v>15.460000038146973</v>
      </c>
      <c r="S16" s="211">
        <v>13.449999809265137</v>
      </c>
      <c r="T16" s="211">
        <v>12.029999732971191</v>
      </c>
      <c r="U16" s="211">
        <v>10.380000114440918</v>
      </c>
      <c r="V16" s="211">
        <v>8.880000114440918</v>
      </c>
      <c r="W16" s="211">
        <v>9.140000343322754</v>
      </c>
      <c r="X16" s="211">
        <v>6.190999984741211</v>
      </c>
      <c r="Y16" s="211">
        <v>7.960000038146973</v>
      </c>
      <c r="Z16" s="218">
        <f t="shared" si="0"/>
        <v>12.183041671911875</v>
      </c>
      <c r="AA16" s="151">
        <v>21.5</v>
      </c>
      <c r="AB16" s="152" t="s">
        <v>267</v>
      </c>
      <c r="AC16" s="2">
        <v>14</v>
      </c>
      <c r="AD16" s="151">
        <v>4.406000137329102</v>
      </c>
      <c r="AE16" s="257" t="s">
        <v>286</v>
      </c>
      <c r="AF16" s="1"/>
    </row>
    <row r="17" spans="1:32" ht="11.25" customHeight="1">
      <c r="A17" s="219">
        <v>15</v>
      </c>
      <c r="B17" s="211">
        <v>8.800000190734863</v>
      </c>
      <c r="C17" s="211">
        <v>8.579999923706055</v>
      </c>
      <c r="D17" s="211">
        <v>8.649999618530273</v>
      </c>
      <c r="E17" s="211">
        <v>7.610000133514404</v>
      </c>
      <c r="F17" s="211">
        <v>7.460000038146973</v>
      </c>
      <c r="G17" s="211">
        <v>8.210000038146973</v>
      </c>
      <c r="H17" s="211">
        <v>9.649999618530273</v>
      </c>
      <c r="I17" s="211">
        <v>12.729999542236328</v>
      </c>
      <c r="J17" s="211">
        <v>13.510000228881836</v>
      </c>
      <c r="K17" s="211">
        <v>13.260000228881836</v>
      </c>
      <c r="L17" s="211">
        <v>12.210000038146973</v>
      </c>
      <c r="M17" s="211">
        <v>12.59000015258789</v>
      </c>
      <c r="N17" s="211">
        <v>12.829999923706055</v>
      </c>
      <c r="O17" s="211">
        <v>12.779999732971191</v>
      </c>
      <c r="P17" s="211">
        <v>12.279999732971191</v>
      </c>
      <c r="Q17" s="211">
        <v>11.630000114440918</v>
      </c>
      <c r="R17" s="211">
        <v>11.199999809265137</v>
      </c>
      <c r="S17" s="211">
        <v>10.289999961853027</v>
      </c>
      <c r="T17" s="211">
        <v>8.489999771118164</v>
      </c>
      <c r="U17" s="211">
        <v>7.679999828338623</v>
      </c>
      <c r="V17" s="211">
        <v>7.75</v>
      </c>
      <c r="W17" s="211">
        <v>7.820000171661377</v>
      </c>
      <c r="X17" s="211">
        <v>7.860000133514404</v>
      </c>
      <c r="Y17" s="211">
        <v>7.78000020980835</v>
      </c>
      <c r="Z17" s="218">
        <f t="shared" si="0"/>
        <v>10.068749964237213</v>
      </c>
      <c r="AA17" s="151">
        <v>14.630000114440918</v>
      </c>
      <c r="AB17" s="152" t="s">
        <v>268</v>
      </c>
      <c r="AC17" s="2">
        <v>15</v>
      </c>
      <c r="AD17" s="151">
        <v>6.255000114440918</v>
      </c>
      <c r="AE17" s="257" t="s">
        <v>287</v>
      </c>
      <c r="AF17" s="1"/>
    </row>
    <row r="18" spans="1:32" ht="11.25" customHeight="1">
      <c r="A18" s="219">
        <v>16</v>
      </c>
      <c r="B18" s="211">
        <v>8.010000228881836</v>
      </c>
      <c r="C18" s="211">
        <v>8.010000228881836</v>
      </c>
      <c r="D18" s="211">
        <v>7.820000171661377</v>
      </c>
      <c r="E18" s="211">
        <v>9.09000015258789</v>
      </c>
      <c r="F18" s="211">
        <v>9.649999618530273</v>
      </c>
      <c r="G18" s="211">
        <v>11.140000343322754</v>
      </c>
      <c r="H18" s="211">
        <v>13.079999923706055</v>
      </c>
      <c r="I18" s="211">
        <v>14.489999771118164</v>
      </c>
      <c r="J18" s="211">
        <v>14.539999961853027</v>
      </c>
      <c r="K18" s="211">
        <v>15.039999961853027</v>
      </c>
      <c r="L18" s="211">
        <v>15.65999984741211</v>
      </c>
      <c r="M18" s="211">
        <v>15.670000076293945</v>
      </c>
      <c r="N18" s="211">
        <v>15.600000381469727</v>
      </c>
      <c r="O18" s="211">
        <v>15.520000457763672</v>
      </c>
      <c r="P18" s="211">
        <v>15.739999771118164</v>
      </c>
      <c r="Q18" s="211">
        <v>15.100000381469727</v>
      </c>
      <c r="R18" s="211">
        <v>14.529999732971191</v>
      </c>
      <c r="S18" s="211">
        <v>13.6899995803833</v>
      </c>
      <c r="T18" s="211">
        <v>13.0600004196167</v>
      </c>
      <c r="U18" s="211">
        <v>13.380000114440918</v>
      </c>
      <c r="V18" s="211">
        <v>13.550000190734863</v>
      </c>
      <c r="W18" s="211">
        <v>13.359999656677246</v>
      </c>
      <c r="X18" s="211">
        <v>12.770000457763672</v>
      </c>
      <c r="Y18" s="211">
        <v>12.510000228881836</v>
      </c>
      <c r="Z18" s="218">
        <f t="shared" si="0"/>
        <v>12.958750069141388</v>
      </c>
      <c r="AA18" s="151">
        <v>16.649999618530273</v>
      </c>
      <c r="AB18" s="152" t="s">
        <v>269</v>
      </c>
      <c r="AC18" s="2">
        <v>16</v>
      </c>
      <c r="AD18" s="151">
        <v>7.590000152587891</v>
      </c>
      <c r="AE18" s="257" t="s">
        <v>288</v>
      </c>
      <c r="AF18" s="1"/>
    </row>
    <row r="19" spans="1:32" ht="11.25" customHeight="1">
      <c r="A19" s="219">
        <v>17</v>
      </c>
      <c r="B19" s="211">
        <v>12.819999694824219</v>
      </c>
      <c r="C19" s="211">
        <v>13.029999732971191</v>
      </c>
      <c r="D19" s="211">
        <v>13.199999809265137</v>
      </c>
      <c r="E19" s="211">
        <v>13.569999694824219</v>
      </c>
      <c r="F19" s="211">
        <v>13.579999923706055</v>
      </c>
      <c r="G19" s="211">
        <v>14.09000015258789</v>
      </c>
      <c r="H19" s="211">
        <v>14.1899995803833</v>
      </c>
      <c r="I19" s="211">
        <v>14.279999732971191</v>
      </c>
      <c r="J19" s="211">
        <v>14.010000228881836</v>
      </c>
      <c r="K19" s="211">
        <v>13.430000305175781</v>
      </c>
      <c r="L19" s="211">
        <v>14.0600004196167</v>
      </c>
      <c r="M19" s="211">
        <v>15.59000015258789</v>
      </c>
      <c r="N19" s="211">
        <v>16.5</v>
      </c>
      <c r="O19" s="211">
        <v>16.170000076293945</v>
      </c>
      <c r="P19" s="211">
        <v>16.1299991607666</v>
      </c>
      <c r="Q19" s="211">
        <v>16.079999923706055</v>
      </c>
      <c r="R19" s="211">
        <v>16.040000915527344</v>
      </c>
      <c r="S19" s="211">
        <v>16.190000534057617</v>
      </c>
      <c r="T19" s="211">
        <v>16.540000915527344</v>
      </c>
      <c r="U19" s="211">
        <v>17.350000381469727</v>
      </c>
      <c r="V19" s="211">
        <v>17.68000030517578</v>
      </c>
      <c r="W19" s="211">
        <v>18.09000015258789</v>
      </c>
      <c r="X19" s="211">
        <v>18.520000457763672</v>
      </c>
      <c r="Y19" s="211">
        <v>18.440000534057617</v>
      </c>
      <c r="Z19" s="218">
        <f t="shared" si="0"/>
        <v>15.399166782697042</v>
      </c>
      <c r="AA19" s="151">
        <v>18.709999084472656</v>
      </c>
      <c r="AB19" s="152" t="s">
        <v>238</v>
      </c>
      <c r="AC19" s="2">
        <v>17</v>
      </c>
      <c r="AD19" s="151">
        <v>12.489999771118164</v>
      </c>
      <c r="AE19" s="257" t="s">
        <v>75</v>
      </c>
      <c r="AF19" s="1"/>
    </row>
    <row r="20" spans="1:32" ht="11.25" customHeight="1">
      <c r="A20" s="219">
        <v>18</v>
      </c>
      <c r="B20" s="211">
        <v>18.719999313354492</v>
      </c>
      <c r="C20" s="211">
        <v>18.43000030517578</v>
      </c>
      <c r="D20" s="211">
        <v>17.719999313354492</v>
      </c>
      <c r="E20" s="211">
        <v>17.5</v>
      </c>
      <c r="F20" s="211">
        <v>16.09000015258789</v>
      </c>
      <c r="G20" s="211">
        <v>15.329999923706055</v>
      </c>
      <c r="H20" s="211">
        <v>15.979999542236328</v>
      </c>
      <c r="I20" s="211">
        <v>19.18000030517578</v>
      </c>
      <c r="J20" s="211">
        <v>21.3700008392334</v>
      </c>
      <c r="K20" s="211">
        <v>22.75</v>
      </c>
      <c r="L20" s="211">
        <v>23.09000015258789</v>
      </c>
      <c r="M20" s="211">
        <v>23.809999465942383</v>
      </c>
      <c r="N20" s="211">
        <v>24.360000610351562</v>
      </c>
      <c r="O20" s="211">
        <v>22.6200008392334</v>
      </c>
      <c r="P20" s="211">
        <v>20.969999313354492</v>
      </c>
      <c r="Q20" s="211">
        <v>19.90999984741211</v>
      </c>
      <c r="R20" s="211">
        <v>17.760000228881836</v>
      </c>
      <c r="S20" s="211">
        <v>15.720000267028809</v>
      </c>
      <c r="T20" s="211">
        <v>14.510000228881836</v>
      </c>
      <c r="U20" s="211">
        <v>14.930000305175781</v>
      </c>
      <c r="V20" s="211">
        <v>16.530000686645508</v>
      </c>
      <c r="W20" s="211">
        <v>16.969999313354492</v>
      </c>
      <c r="X20" s="211">
        <v>16.420000076293945</v>
      </c>
      <c r="Y20" s="211">
        <v>16.100000381469727</v>
      </c>
      <c r="Z20" s="218">
        <f t="shared" si="0"/>
        <v>18.61541672547658</v>
      </c>
      <c r="AA20" s="151">
        <v>25.059999465942383</v>
      </c>
      <c r="AB20" s="152" t="s">
        <v>267</v>
      </c>
      <c r="AC20" s="2">
        <v>18</v>
      </c>
      <c r="AD20" s="151">
        <v>14.319999694824219</v>
      </c>
      <c r="AE20" s="257" t="s">
        <v>91</v>
      </c>
      <c r="AF20" s="1"/>
    </row>
    <row r="21" spans="1:32" ht="11.25" customHeight="1">
      <c r="A21" s="219">
        <v>19</v>
      </c>
      <c r="B21" s="211">
        <v>15.40999984741211</v>
      </c>
      <c r="C21" s="211">
        <v>14.220000267028809</v>
      </c>
      <c r="D21" s="211">
        <v>13.449999809265137</v>
      </c>
      <c r="E21" s="211">
        <v>12.489999771118164</v>
      </c>
      <c r="F21" s="211">
        <v>12.029999732971191</v>
      </c>
      <c r="G21" s="211">
        <v>13.220000267028809</v>
      </c>
      <c r="H21" s="211">
        <v>16.149999618530273</v>
      </c>
      <c r="I21" s="211">
        <v>20.829999923706055</v>
      </c>
      <c r="J21" s="211">
        <v>22.149999618530273</v>
      </c>
      <c r="K21" s="211">
        <v>24.920000076293945</v>
      </c>
      <c r="L21" s="211">
        <v>25.049999237060547</v>
      </c>
      <c r="M21" s="211">
        <v>24.90999984741211</v>
      </c>
      <c r="N21" s="211">
        <v>24.510000228881836</v>
      </c>
      <c r="O21" s="211">
        <v>23.670000076293945</v>
      </c>
      <c r="P21" s="211">
        <v>22.979999542236328</v>
      </c>
      <c r="Q21" s="211">
        <v>22.209999084472656</v>
      </c>
      <c r="R21" s="211">
        <v>20.670000076293945</v>
      </c>
      <c r="S21" s="211">
        <v>19.010000228881836</v>
      </c>
      <c r="T21" s="211">
        <v>17.350000381469727</v>
      </c>
      <c r="U21" s="211">
        <v>15.65999984741211</v>
      </c>
      <c r="V21" s="211">
        <v>14.829999923706055</v>
      </c>
      <c r="W21" s="211">
        <v>14.75</v>
      </c>
      <c r="X21" s="211">
        <v>14.029999732971191</v>
      </c>
      <c r="Y21" s="211">
        <v>13.859999656677246</v>
      </c>
      <c r="Z21" s="218">
        <f t="shared" si="0"/>
        <v>18.264999866485596</v>
      </c>
      <c r="AA21" s="151">
        <v>25.8799991607666</v>
      </c>
      <c r="AB21" s="152" t="s">
        <v>270</v>
      </c>
      <c r="AC21" s="2">
        <v>19</v>
      </c>
      <c r="AD21" s="151">
        <v>11.920000076293945</v>
      </c>
      <c r="AE21" s="257" t="s">
        <v>254</v>
      </c>
      <c r="AF21" s="1"/>
    </row>
    <row r="22" spans="1:32" ht="11.25" customHeight="1">
      <c r="A22" s="227">
        <v>20</v>
      </c>
      <c r="B22" s="213">
        <v>13.649999618530273</v>
      </c>
      <c r="C22" s="213">
        <v>12.670000076293945</v>
      </c>
      <c r="D22" s="213">
        <v>12.350000381469727</v>
      </c>
      <c r="E22" s="213">
        <v>11.779999732971191</v>
      </c>
      <c r="F22" s="213">
        <v>11.989999771118164</v>
      </c>
      <c r="G22" s="213">
        <v>13.369999885559082</v>
      </c>
      <c r="H22" s="213">
        <v>15.930000305175781</v>
      </c>
      <c r="I22" s="213">
        <v>19.719999313354492</v>
      </c>
      <c r="J22" s="213">
        <v>21.6299991607666</v>
      </c>
      <c r="K22" s="213">
        <v>22.5</v>
      </c>
      <c r="L22" s="213">
        <v>22.389999389648438</v>
      </c>
      <c r="M22" s="213">
        <v>22.350000381469727</v>
      </c>
      <c r="N22" s="213">
        <v>21.940000534057617</v>
      </c>
      <c r="O22" s="213">
        <v>21.59000015258789</v>
      </c>
      <c r="P22" s="213">
        <v>20.829999923706055</v>
      </c>
      <c r="Q22" s="213">
        <v>20.389999389648438</v>
      </c>
      <c r="R22" s="213">
        <v>17.93000030517578</v>
      </c>
      <c r="S22" s="213">
        <v>16.190000534057617</v>
      </c>
      <c r="T22" s="213">
        <v>14.3100004196167</v>
      </c>
      <c r="U22" s="213">
        <v>13.15999984741211</v>
      </c>
      <c r="V22" s="213">
        <v>13.130000114440918</v>
      </c>
      <c r="W22" s="213">
        <v>12.770000457763672</v>
      </c>
      <c r="X22" s="213">
        <v>12.930000305175781</v>
      </c>
      <c r="Y22" s="213">
        <v>12.75</v>
      </c>
      <c r="Z22" s="228">
        <f t="shared" si="0"/>
        <v>16.59375</v>
      </c>
      <c r="AA22" s="157">
        <v>23.149999618530273</v>
      </c>
      <c r="AB22" s="214" t="s">
        <v>122</v>
      </c>
      <c r="AC22" s="215">
        <v>20</v>
      </c>
      <c r="AD22" s="157">
        <v>11.489999771118164</v>
      </c>
      <c r="AE22" s="258" t="s">
        <v>289</v>
      </c>
      <c r="AF22" s="1"/>
    </row>
    <row r="23" spans="1:32" ht="11.25" customHeight="1">
      <c r="A23" s="219">
        <v>21</v>
      </c>
      <c r="B23" s="211">
        <v>13.020000457763672</v>
      </c>
      <c r="C23" s="211">
        <v>16.110000610351562</v>
      </c>
      <c r="D23" s="211">
        <v>16.459999084472656</v>
      </c>
      <c r="E23" s="211">
        <v>15.699999809265137</v>
      </c>
      <c r="F23" s="211">
        <v>16.3700008392334</v>
      </c>
      <c r="G23" s="211">
        <v>17.030000686645508</v>
      </c>
      <c r="H23" s="211">
        <v>20.290000915527344</v>
      </c>
      <c r="I23" s="211">
        <v>23.350000381469727</v>
      </c>
      <c r="J23" s="211">
        <v>26.209999084472656</v>
      </c>
      <c r="K23" s="211">
        <v>26.969999313354492</v>
      </c>
      <c r="L23" s="211">
        <v>27.559999465942383</v>
      </c>
      <c r="M23" s="211">
        <v>27.709999084472656</v>
      </c>
      <c r="N23" s="211">
        <v>28.299999237060547</v>
      </c>
      <c r="O23" s="211">
        <v>25.920000076293945</v>
      </c>
      <c r="P23" s="211">
        <v>25.43000030517578</v>
      </c>
      <c r="Q23" s="211">
        <v>24.31999969482422</v>
      </c>
      <c r="R23" s="211">
        <v>23.81999969482422</v>
      </c>
      <c r="S23" s="211">
        <v>21.729999542236328</v>
      </c>
      <c r="T23" s="211">
        <v>19</v>
      </c>
      <c r="U23" s="211">
        <v>20.68000030517578</v>
      </c>
      <c r="V23" s="211">
        <v>20.290000915527344</v>
      </c>
      <c r="W23" s="211">
        <v>19.770000457763672</v>
      </c>
      <c r="X23" s="211">
        <v>19.959999084472656</v>
      </c>
      <c r="Y23" s="211">
        <v>19.540000915527344</v>
      </c>
      <c r="Z23" s="218">
        <f t="shared" si="0"/>
        <v>21.480833331743877</v>
      </c>
      <c r="AA23" s="151">
        <v>29.25</v>
      </c>
      <c r="AB23" s="152" t="s">
        <v>208</v>
      </c>
      <c r="AC23" s="2">
        <v>21</v>
      </c>
      <c r="AD23" s="151">
        <v>12.630000114440918</v>
      </c>
      <c r="AE23" s="257" t="s">
        <v>75</v>
      </c>
      <c r="AF23" s="1"/>
    </row>
    <row r="24" spans="1:32" ht="11.25" customHeight="1">
      <c r="A24" s="219">
        <v>22</v>
      </c>
      <c r="B24" s="211">
        <v>20.020000457763672</v>
      </c>
      <c r="C24" s="211">
        <v>19.559999465942383</v>
      </c>
      <c r="D24" s="211">
        <v>19.149999618530273</v>
      </c>
      <c r="E24" s="211">
        <v>18.860000610351562</v>
      </c>
      <c r="F24" s="211">
        <v>17.90999984741211</v>
      </c>
      <c r="G24" s="211">
        <v>17.360000610351562</v>
      </c>
      <c r="H24" s="211">
        <v>17.8700008392334</v>
      </c>
      <c r="I24" s="211">
        <v>17.760000228881836</v>
      </c>
      <c r="J24" s="211">
        <v>18.299999237060547</v>
      </c>
      <c r="K24" s="211">
        <v>19.959999084472656</v>
      </c>
      <c r="L24" s="211">
        <v>20.780000686645508</v>
      </c>
      <c r="M24" s="211">
        <v>21.260000228881836</v>
      </c>
      <c r="N24" s="211">
        <v>21.270000457763672</v>
      </c>
      <c r="O24" s="211">
        <v>20.889999389648438</v>
      </c>
      <c r="P24" s="211">
        <v>20.010000228881836</v>
      </c>
      <c r="Q24" s="211">
        <v>19.510000228881836</v>
      </c>
      <c r="R24" s="211">
        <v>18.920000076293945</v>
      </c>
      <c r="S24" s="211">
        <v>18.709999084472656</v>
      </c>
      <c r="T24" s="211">
        <v>17.940000534057617</v>
      </c>
      <c r="U24" s="211">
        <v>18.010000228881836</v>
      </c>
      <c r="V24" s="211">
        <v>18.040000915527344</v>
      </c>
      <c r="W24" s="211">
        <v>18.049999237060547</v>
      </c>
      <c r="X24" s="211">
        <v>18.100000381469727</v>
      </c>
      <c r="Y24" s="211">
        <v>17.940000534057617</v>
      </c>
      <c r="Z24" s="218">
        <f t="shared" si="0"/>
        <v>19.00750009218852</v>
      </c>
      <c r="AA24" s="151">
        <v>21.56999969482422</v>
      </c>
      <c r="AB24" s="152" t="s">
        <v>271</v>
      </c>
      <c r="AC24" s="2">
        <v>22</v>
      </c>
      <c r="AD24" s="151">
        <v>16.649999618530273</v>
      </c>
      <c r="AE24" s="257" t="s">
        <v>137</v>
      </c>
      <c r="AF24" s="1"/>
    </row>
    <row r="25" spans="1:32" ht="11.25" customHeight="1">
      <c r="A25" s="219">
        <v>23</v>
      </c>
      <c r="B25" s="211">
        <v>17.790000915527344</v>
      </c>
      <c r="C25" s="211">
        <v>17.600000381469727</v>
      </c>
      <c r="D25" s="211">
        <v>17.3799991607666</v>
      </c>
      <c r="E25" s="211">
        <v>17.020000457763672</v>
      </c>
      <c r="F25" s="211">
        <v>17.079999923706055</v>
      </c>
      <c r="G25" s="211">
        <v>17.360000610351562</v>
      </c>
      <c r="H25" s="211">
        <v>18.479999542236328</v>
      </c>
      <c r="I25" s="211">
        <v>19.59000015258789</v>
      </c>
      <c r="J25" s="211">
        <v>20.440000534057617</v>
      </c>
      <c r="K25" s="211">
        <v>21.65999984741211</v>
      </c>
      <c r="L25" s="211">
        <v>20.09000015258789</v>
      </c>
      <c r="M25" s="211">
        <v>21.06999969482422</v>
      </c>
      <c r="N25" s="211">
        <v>21.530000686645508</v>
      </c>
      <c r="O25" s="211">
        <v>21.3700008392334</v>
      </c>
      <c r="P25" s="211">
        <v>20.75</v>
      </c>
      <c r="Q25" s="211">
        <v>19.489999771118164</v>
      </c>
      <c r="R25" s="211">
        <v>18.149999618530273</v>
      </c>
      <c r="S25" s="211">
        <v>17.06999969482422</v>
      </c>
      <c r="T25" s="211">
        <v>15.34000015258789</v>
      </c>
      <c r="U25" s="211">
        <v>14.649999618530273</v>
      </c>
      <c r="V25" s="211">
        <v>14.0600004196167</v>
      </c>
      <c r="W25" s="211">
        <v>13.970000267028809</v>
      </c>
      <c r="X25" s="211">
        <v>14.1899995803833</v>
      </c>
      <c r="Y25" s="211">
        <v>14.489999771118164</v>
      </c>
      <c r="Z25" s="218">
        <f t="shared" si="0"/>
        <v>17.942500074704487</v>
      </c>
      <c r="AA25" s="151">
        <v>22.559999465942383</v>
      </c>
      <c r="AB25" s="152" t="s">
        <v>272</v>
      </c>
      <c r="AC25" s="2">
        <v>23</v>
      </c>
      <c r="AD25" s="151">
        <v>13.619999885559082</v>
      </c>
      <c r="AE25" s="257" t="s">
        <v>290</v>
      </c>
      <c r="AF25" s="1"/>
    </row>
    <row r="26" spans="1:32" ht="11.25" customHeight="1">
      <c r="A26" s="219">
        <v>24</v>
      </c>
      <c r="B26" s="211">
        <v>14.979999542236328</v>
      </c>
      <c r="C26" s="211">
        <v>15.430000305175781</v>
      </c>
      <c r="D26" s="211">
        <v>15.220000267028809</v>
      </c>
      <c r="E26" s="211">
        <v>14.739999771118164</v>
      </c>
      <c r="F26" s="211">
        <v>15.109999656677246</v>
      </c>
      <c r="G26" s="211">
        <v>15.729999542236328</v>
      </c>
      <c r="H26" s="211">
        <v>16.75</v>
      </c>
      <c r="I26" s="211">
        <v>16.299999237060547</v>
      </c>
      <c r="J26" s="211">
        <v>15.829999923706055</v>
      </c>
      <c r="K26" s="211">
        <v>15.789999961853027</v>
      </c>
      <c r="L26" s="211">
        <v>17.59000015258789</v>
      </c>
      <c r="M26" s="211">
        <v>17.770000457763672</v>
      </c>
      <c r="N26" s="211">
        <v>17.729999542236328</v>
      </c>
      <c r="O26" s="211">
        <v>17.56999969482422</v>
      </c>
      <c r="P26" s="211">
        <v>16.600000381469727</v>
      </c>
      <c r="Q26" s="211">
        <v>16.450000762939453</v>
      </c>
      <c r="R26" s="211">
        <v>16.700000762939453</v>
      </c>
      <c r="S26" s="211">
        <v>16.59000015258789</v>
      </c>
      <c r="T26" s="211">
        <v>15.859999656677246</v>
      </c>
      <c r="U26" s="211">
        <v>15.449999809265137</v>
      </c>
      <c r="V26" s="211">
        <v>15.489999771118164</v>
      </c>
      <c r="W26" s="211">
        <v>14.529999732971191</v>
      </c>
      <c r="X26" s="211">
        <v>14.100000381469727</v>
      </c>
      <c r="Y26" s="211">
        <v>14.15999984741211</v>
      </c>
      <c r="Z26" s="218">
        <f t="shared" si="0"/>
        <v>15.93624997138977</v>
      </c>
      <c r="AA26" s="151">
        <v>18.1200008392334</v>
      </c>
      <c r="AB26" s="152" t="s">
        <v>273</v>
      </c>
      <c r="AC26" s="2">
        <v>24</v>
      </c>
      <c r="AD26" s="151">
        <v>14.020000457763672</v>
      </c>
      <c r="AE26" s="257" t="s">
        <v>291</v>
      </c>
      <c r="AF26" s="1"/>
    </row>
    <row r="27" spans="1:32" ht="11.25" customHeight="1">
      <c r="A27" s="219">
        <v>25</v>
      </c>
      <c r="B27" s="211">
        <v>13.3100004196167</v>
      </c>
      <c r="C27" s="211">
        <v>12.899999618530273</v>
      </c>
      <c r="D27" s="211">
        <v>12.869999885559082</v>
      </c>
      <c r="E27" s="211">
        <v>12.84000015258789</v>
      </c>
      <c r="F27" s="211">
        <v>12.819999694824219</v>
      </c>
      <c r="G27" s="211">
        <v>12.779999732971191</v>
      </c>
      <c r="H27" s="211">
        <v>14.020000457763672</v>
      </c>
      <c r="I27" s="211">
        <v>14.800000190734863</v>
      </c>
      <c r="J27" s="211">
        <v>15.59000015258789</v>
      </c>
      <c r="K27" s="211">
        <v>17.459999084472656</v>
      </c>
      <c r="L27" s="211">
        <v>16.920000076293945</v>
      </c>
      <c r="M27" s="211">
        <v>17.1299991607666</v>
      </c>
      <c r="N27" s="211">
        <v>16.540000915527344</v>
      </c>
      <c r="O27" s="211">
        <v>16.959999084472656</v>
      </c>
      <c r="P27" s="211">
        <v>15.539999961853027</v>
      </c>
      <c r="Q27" s="211">
        <v>15.550000190734863</v>
      </c>
      <c r="R27" s="211">
        <v>15.449999809265137</v>
      </c>
      <c r="S27" s="211">
        <v>14.850000381469727</v>
      </c>
      <c r="T27" s="211">
        <v>14.130000114440918</v>
      </c>
      <c r="U27" s="211">
        <v>13.9399995803833</v>
      </c>
      <c r="V27" s="211">
        <v>13.520000457763672</v>
      </c>
      <c r="W27" s="211">
        <v>13.760000228881836</v>
      </c>
      <c r="X27" s="211">
        <v>12.15999984741211</v>
      </c>
      <c r="Y27" s="211">
        <v>10.989999771118164</v>
      </c>
      <c r="Z27" s="218">
        <f t="shared" si="0"/>
        <v>14.451249957084656</v>
      </c>
      <c r="AA27" s="151">
        <v>18.239999771118164</v>
      </c>
      <c r="AB27" s="152" t="s">
        <v>274</v>
      </c>
      <c r="AC27" s="2">
        <v>25</v>
      </c>
      <c r="AD27" s="151">
        <v>10.960000038146973</v>
      </c>
      <c r="AE27" s="257" t="s">
        <v>100</v>
      </c>
      <c r="AF27" s="1"/>
    </row>
    <row r="28" spans="1:32" ht="11.25" customHeight="1">
      <c r="A28" s="219">
        <v>26</v>
      </c>
      <c r="B28" s="211">
        <v>10.520000457763672</v>
      </c>
      <c r="C28" s="211">
        <v>10.180000305175781</v>
      </c>
      <c r="D28" s="211">
        <v>9.880000114440918</v>
      </c>
      <c r="E28" s="211">
        <v>9.779999732971191</v>
      </c>
      <c r="F28" s="211">
        <v>9.920000076293945</v>
      </c>
      <c r="G28" s="211">
        <v>11.369999885559082</v>
      </c>
      <c r="H28" s="211">
        <v>13.670000076293945</v>
      </c>
      <c r="I28" s="211">
        <v>16.950000762939453</v>
      </c>
      <c r="J28" s="211">
        <v>18.59000015258789</v>
      </c>
      <c r="K28" s="211">
        <v>19.059999465942383</v>
      </c>
      <c r="L28" s="211">
        <v>18.75</v>
      </c>
      <c r="M28" s="211">
        <v>18.5</v>
      </c>
      <c r="N28" s="211">
        <v>18.40999984741211</v>
      </c>
      <c r="O28" s="211">
        <v>17.520000457763672</v>
      </c>
      <c r="P28" s="211">
        <v>17.1200008392334</v>
      </c>
      <c r="Q28" s="211">
        <v>16.399999618530273</v>
      </c>
      <c r="R28" s="211">
        <v>15.050000190734863</v>
      </c>
      <c r="S28" s="211">
        <v>13.989999771118164</v>
      </c>
      <c r="T28" s="211">
        <v>11.979999542236328</v>
      </c>
      <c r="U28" s="211">
        <v>11.130000114440918</v>
      </c>
      <c r="V28" s="211">
        <v>10.6899995803833</v>
      </c>
      <c r="W28" s="211">
        <v>11.420000076293945</v>
      </c>
      <c r="X28" s="211">
        <v>12.430000305175781</v>
      </c>
      <c r="Y28" s="211">
        <v>13.640000343322754</v>
      </c>
      <c r="Z28" s="218">
        <f t="shared" si="0"/>
        <v>14.039583404858908</v>
      </c>
      <c r="AA28" s="151">
        <v>19.399999618530273</v>
      </c>
      <c r="AB28" s="152" t="s">
        <v>61</v>
      </c>
      <c r="AC28" s="2">
        <v>26</v>
      </c>
      <c r="AD28" s="151">
        <v>9.510000228881836</v>
      </c>
      <c r="AE28" s="257" t="s">
        <v>292</v>
      </c>
      <c r="AF28" s="1"/>
    </row>
    <row r="29" spans="1:32" ht="11.25" customHeight="1">
      <c r="A29" s="219">
        <v>27</v>
      </c>
      <c r="B29" s="211">
        <v>13.630000114440918</v>
      </c>
      <c r="C29" s="211">
        <v>13.960000038146973</v>
      </c>
      <c r="D29" s="211">
        <v>13.329999923706055</v>
      </c>
      <c r="E29" s="211">
        <v>12.5</v>
      </c>
      <c r="F29" s="211">
        <v>13.100000381469727</v>
      </c>
      <c r="G29" s="211">
        <v>14.729999542236328</v>
      </c>
      <c r="H29" s="211">
        <v>16.790000915527344</v>
      </c>
      <c r="I29" s="211">
        <v>17.520000457763672</v>
      </c>
      <c r="J29" s="211">
        <v>18.670000076293945</v>
      </c>
      <c r="K29" s="211">
        <v>19.43000030517578</v>
      </c>
      <c r="L29" s="211">
        <v>20.06999969482422</v>
      </c>
      <c r="M29" s="211">
        <v>19.450000762939453</v>
      </c>
      <c r="N29" s="211">
        <v>19.84000015258789</v>
      </c>
      <c r="O29" s="211">
        <v>19.709999084472656</v>
      </c>
      <c r="P29" s="211">
        <v>18.270000457763672</v>
      </c>
      <c r="Q29" s="211">
        <v>17.8700008392334</v>
      </c>
      <c r="R29" s="211">
        <v>17.56999969482422</v>
      </c>
      <c r="S29" s="211">
        <v>16.889999389648438</v>
      </c>
      <c r="T29" s="211">
        <v>15.479999542236328</v>
      </c>
      <c r="U29" s="211">
        <v>14.720000267028809</v>
      </c>
      <c r="V29" s="211">
        <v>14.59000015258789</v>
      </c>
      <c r="W29" s="211">
        <v>15.5600004196167</v>
      </c>
      <c r="X29" s="211">
        <v>15.6899995803833</v>
      </c>
      <c r="Y29" s="211">
        <v>15.229999542236328</v>
      </c>
      <c r="Z29" s="218">
        <f t="shared" si="0"/>
        <v>16.44166672229767</v>
      </c>
      <c r="AA29" s="151">
        <v>20.8700008392334</v>
      </c>
      <c r="AB29" s="152" t="s">
        <v>275</v>
      </c>
      <c r="AC29" s="2">
        <v>27</v>
      </c>
      <c r="AD29" s="151">
        <v>12.260000228881836</v>
      </c>
      <c r="AE29" s="257" t="s">
        <v>293</v>
      </c>
      <c r="AF29" s="1"/>
    </row>
    <row r="30" spans="1:32" ht="11.25" customHeight="1">
      <c r="A30" s="219">
        <v>28</v>
      </c>
      <c r="B30" s="211">
        <v>14.739999771118164</v>
      </c>
      <c r="C30" s="211">
        <v>14.710000038146973</v>
      </c>
      <c r="D30" s="211">
        <v>15.010000228881836</v>
      </c>
      <c r="E30" s="211">
        <v>15.010000228881836</v>
      </c>
      <c r="F30" s="211">
        <v>14.960000038146973</v>
      </c>
      <c r="G30" s="211">
        <v>15.279999732971191</v>
      </c>
      <c r="H30" s="211">
        <v>15.6899995803833</v>
      </c>
      <c r="I30" s="211">
        <v>16.190000534057617</v>
      </c>
      <c r="J30" s="211">
        <v>16.280000686645508</v>
      </c>
      <c r="K30" s="211">
        <v>16.309999465942383</v>
      </c>
      <c r="L30" s="211">
        <v>16.84000015258789</v>
      </c>
      <c r="M30" s="211">
        <v>16.739999771118164</v>
      </c>
      <c r="N30" s="211">
        <v>16.530000686645508</v>
      </c>
      <c r="O30" s="211">
        <v>15.829999923706055</v>
      </c>
      <c r="P30" s="211">
        <v>15.920000076293945</v>
      </c>
      <c r="Q30" s="211">
        <v>15.710000038146973</v>
      </c>
      <c r="R30" s="211">
        <v>15.039999961853027</v>
      </c>
      <c r="S30" s="211">
        <v>14.989999771118164</v>
      </c>
      <c r="T30" s="211">
        <v>14.699999809265137</v>
      </c>
      <c r="U30" s="211">
        <v>14.729999542236328</v>
      </c>
      <c r="V30" s="211">
        <v>14.680000305175781</v>
      </c>
      <c r="W30" s="211">
        <v>14.6899995803833</v>
      </c>
      <c r="X30" s="211">
        <v>14.640000343322754</v>
      </c>
      <c r="Y30" s="211">
        <v>14.710000038146973</v>
      </c>
      <c r="Z30" s="218">
        <f t="shared" si="0"/>
        <v>15.413750012715658</v>
      </c>
      <c r="AA30" s="151">
        <v>17.309999465942383</v>
      </c>
      <c r="AB30" s="152" t="s">
        <v>276</v>
      </c>
      <c r="AC30" s="2">
        <v>28</v>
      </c>
      <c r="AD30" s="151">
        <v>14.430000305175781</v>
      </c>
      <c r="AE30" s="257" t="s">
        <v>294</v>
      </c>
      <c r="AF30" s="1"/>
    </row>
    <row r="31" spans="1:32" ht="11.25" customHeight="1">
      <c r="A31" s="219">
        <v>29</v>
      </c>
      <c r="B31" s="211">
        <v>14.800000190734863</v>
      </c>
      <c r="C31" s="211">
        <v>14.680000305175781</v>
      </c>
      <c r="D31" s="211">
        <v>14.630000114440918</v>
      </c>
      <c r="E31" s="211">
        <v>14.619999885559082</v>
      </c>
      <c r="F31" s="211">
        <v>14.59000015258789</v>
      </c>
      <c r="G31" s="211">
        <v>14.390000343322754</v>
      </c>
      <c r="H31" s="211">
        <v>14.680000305175781</v>
      </c>
      <c r="I31" s="211">
        <v>14.75</v>
      </c>
      <c r="J31" s="211">
        <v>14.84000015258789</v>
      </c>
      <c r="K31" s="211">
        <v>14.930000305175781</v>
      </c>
      <c r="L31" s="211">
        <v>15.180000305175781</v>
      </c>
      <c r="M31" s="211">
        <v>15.350000381469727</v>
      </c>
      <c r="N31" s="211">
        <v>15.569999694824219</v>
      </c>
      <c r="O31" s="211">
        <v>15.460000038146973</v>
      </c>
      <c r="P31" s="211">
        <v>15.680000305175781</v>
      </c>
      <c r="Q31" s="211">
        <v>15.539999961853027</v>
      </c>
      <c r="R31" s="211">
        <v>15.369999885559082</v>
      </c>
      <c r="S31" s="211">
        <v>15.260000228881836</v>
      </c>
      <c r="T31" s="211">
        <v>15.289999961853027</v>
      </c>
      <c r="U31" s="211">
        <v>15.079999923706055</v>
      </c>
      <c r="V31" s="211">
        <v>14.989999771118164</v>
      </c>
      <c r="W31" s="211">
        <v>15</v>
      </c>
      <c r="X31" s="211">
        <v>15.109999656677246</v>
      </c>
      <c r="Y31" s="211">
        <v>15.180000305175781</v>
      </c>
      <c r="Z31" s="218">
        <f t="shared" si="0"/>
        <v>15.040416757265726</v>
      </c>
      <c r="AA31" s="151">
        <v>15.989999771118164</v>
      </c>
      <c r="AB31" s="152" t="s">
        <v>277</v>
      </c>
      <c r="AC31" s="2">
        <v>29</v>
      </c>
      <c r="AD31" s="151">
        <v>14.34000015258789</v>
      </c>
      <c r="AE31" s="257" t="s">
        <v>143</v>
      </c>
      <c r="AF31" s="1"/>
    </row>
    <row r="32" spans="1:32" ht="11.25" customHeight="1">
      <c r="A32" s="219">
        <v>30</v>
      </c>
      <c r="B32" s="211">
        <v>15.449999809265137</v>
      </c>
      <c r="C32" s="211">
        <v>15.649999618530273</v>
      </c>
      <c r="D32" s="211">
        <v>15.640000343322754</v>
      </c>
      <c r="E32" s="211">
        <v>16.170000076293945</v>
      </c>
      <c r="F32" s="211">
        <v>16.219999313354492</v>
      </c>
      <c r="G32" s="211">
        <v>16.459999084472656</v>
      </c>
      <c r="H32" s="211">
        <v>16.670000076293945</v>
      </c>
      <c r="I32" s="211">
        <v>17.75</v>
      </c>
      <c r="J32" s="211">
        <v>18.280000686645508</v>
      </c>
      <c r="K32" s="211">
        <v>19.770000457763672</v>
      </c>
      <c r="L32" s="211">
        <v>19.440000534057617</v>
      </c>
      <c r="M32" s="211">
        <v>18.950000762939453</v>
      </c>
      <c r="N32" s="211">
        <v>18.59000015258789</v>
      </c>
      <c r="O32" s="211">
        <v>18.06999969482422</v>
      </c>
      <c r="P32" s="211">
        <v>17.479999542236328</v>
      </c>
      <c r="Q32" s="211">
        <v>16.899999618530273</v>
      </c>
      <c r="R32" s="211">
        <v>16.6200008392334</v>
      </c>
      <c r="S32" s="211">
        <v>16.299999237060547</v>
      </c>
      <c r="T32" s="211">
        <v>16.110000610351562</v>
      </c>
      <c r="U32" s="211">
        <v>15.960000038146973</v>
      </c>
      <c r="V32" s="211">
        <v>16.170000076293945</v>
      </c>
      <c r="W32" s="211">
        <v>16.040000915527344</v>
      </c>
      <c r="X32" s="211">
        <v>16.020000457763672</v>
      </c>
      <c r="Y32" s="211">
        <v>15.960000038146973</v>
      </c>
      <c r="Z32" s="218">
        <f t="shared" si="0"/>
        <v>16.944583415985107</v>
      </c>
      <c r="AA32" s="151">
        <v>20.559999465942383</v>
      </c>
      <c r="AB32" s="152" t="s">
        <v>278</v>
      </c>
      <c r="AC32" s="2">
        <v>30</v>
      </c>
      <c r="AD32" s="151">
        <v>15.119999885559082</v>
      </c>
      <c r="AE32" s="257" t="s">
        <v>295</v>
      </c>
      <c r="AF32" s="1"/>
    </row>
    <row r="33" spans="1:32" ht="11.25" customHeight="1">
      <c r="A33" s="219">
        <v>31</v>
      </c>
      <c r="B33" s="211">
        <v>15.65999984741211</v>
      </c>
      <c r="C33" s="211">
        <v>15.649999618530273</v>
      </c>
      <c r="D33" s="211">
        <v>15.180000305175781</v>
      </c>
      <c r="E33" s="211">
        <v>14.270000457763672</v>
      </c>
      <c r="F33" s="211">
        <v>14.09000015258789</v>
      </c>
      <c r="G33" s="211">
        <v>13.949999809265137</v>
      </c>
      <c r="H33" s="211">
        <v>13.609999656677246</v>
      </c>
      <c r="I33" s="211">
        <v>13.460000038146973</v>
      </c>
      <c r="J33" s="211">
        <v>13.760000228881836</v>
      </c>
      <c r="K33" s="211">
        <v>14.430000305175781</v>
      </c>
      <c r="L33" s="211">
        <v>14.5600004196167</v>
      </c>
      <c r="M33" s="211">
        <v>15.109999656677246</v>
      </c>
      <c r="N33" s="211">
        <v>14.979999542236328</v>
      </c>
      <c r="O33" s="211">
        <v>16.079999923706055</v>
      </c>
      <c r="P33" s="211">
        <v>15.279999732971191</v>
      </c>
      <c r="Q33" s="211">
        <v>15.880000114440918</v>
      </c>
      <c r="R33" s="211">
        <v>15.6899995803833</v>
      </c>
      <c r="S33" s="211">
        <v>15.220000267028809</v>
      </c>
      <c r="T33" s="211">
        <v>15.319999694824219</v>
      </c>
      <c r="U33" s="211">
        <v>15.529999732971191</v>
      </c>
      <c r="V33" s="211">
        <v>15.069999694824219</v>
      </c>
      <c r="W33" s="211">
        <v>14.920000076293945</v>
      </c>
      <c r="X33" s="211">
        <v>14.289999961853027</v>
      </c>
      <c r="Y33" s="211">
        <v>13.899999618530273</v>
      </c>
      <c r="Z33" s="218">
        <f t="shared" si="0"/>
        <v>14.828749934832254</v>
      </c>
      <c r="AA33" s="151">
        <v>16.299999237060547</v>
      </c>
      <c r="AB33" s="152" t="s">
        <v>279</v>
      </c>
      <c r="AC33" s="2">
        <v>31</v>
      </c>
      <c r="AD33" s="151">
        <v>13.350000381469727</v>
      </c>
      <c r="AE33" s="257" t="s">
        <v>296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13.80677415478614</v>
      </c>
      <c r="C34" s="221">
        <f t="shared" si="1"/>
        <v>13.622774247200258</v>
      </c>
      <c r="D34" s="221">
        <f t="shared" si="1"/>
        <v>13.302483850909818</v>
      </c>
      <c r="E34" s="221">
        <f t="shared" si="1"/>
        <v>13.115354876364432</v>
      </c>
      <c r="F34" s="221">
        <f t="shared" si="1"/>
        <v>12.906032208473452</v>
      </c>
      <c r="G34" s="221">
        <f t="shared" si="1"/>
        <v>13.606645153414819</v>
      </c>
      <c r="H34" s="221">
        <f t="shared" si="1"/>
        <v>15.225483894348145</v>
      </c>
      <c r="I34" s="221">
        <f t="shared" si="1"/>
        <v>16.93677416155415</v>
      </c>
      <c r="J34" s="221">
        <f t="shared" si="1"/>
        <v>17.9206450985324</v>
      </c>
      <c r="K34" s="221">
        <f t="shared" si="1"/>
        <v>18.784516180715254</v>
      </c>
      <c r="L34" s="221">
        <f t="shared" si="1"/>
        <v>19.150322514195597</v>
      </c>
      <c r="M34" s="221">
        <f t="shared" si="1"/>
        <v>19.259354806715443</v>
      </c>
      <c r="N34" s="221">
        <f t="shared" si="1"/>
        <v>19.250967794849025</v>
      </c>
      <c r="O34" s="221">
        <f t="shared" si="1"/>
        <v>18.97032267047513</v>
      </c>
      <c r="P34" s="221">
        <f t="shared" si="1"/>
        <v>18.439999949547552</v>
      </c>
      <c r="Q34" s="221">
        <f t="shared" si="1"/>
        <v>17.88935479810161</v>
      </c>
      <c r="R34" s="221">
        <f>AVERAGE(R3:R33)</f>
        <v>16.998387244439893</v>
      </c>
      <c r="S34" s="221">
        <f aca="true" t="shared" si="2" ref="S34:Y34">AVERAGE(S3:S33)</f>
        <v>15.964193559462025</v>
      </c>
      <c r="T34" s="221">
        <f t="shared" si="2"/>
        <v>14.858064559198194</v>
      </c>
      <c r="U34" s="221">
        <f t="shared" si="2"/>
        <v>14.472903236266106</v>
      </c>
      <c r="V34" s="221">
        <f t="shared" si="2"/>
        <v>14.334516279159054</v>
      </c>
      <c r="W34" s="221">
        <f t="shared" si="2"/>
        <v>14.286129043948266</v>
      </c>
      <c r="X34" s="221">
        <f t="shared" si="2"/>
        <v>13.994225855796568</v>
      </c>
      <c r="Y34" s="221">
        <f t="shared" si="2"/>
        <v>13.93129042656191</v>
      </c>
      <c r="Z34" s="221">
        <f>AVERAGE(B3:Y33)</f>
        <v>15.876146523542301</v>
      </c>
      <c r="AA34" s="222">
        <f>(AVERAGE(最高))</f>
        <v>20.517096488706528</v>
      </c>
      <c r="AB34" s="223"/>
      <c r="AC34" s="224"/>
      <c r="AD34" s="222">
        <f>(AVERAGE(最低))</f>
        <v>11.785516108236004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4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29.25</v>
      </c>
      <c r="C46" s="3">
        <v>21</v>
      </c>
      <c r="D46" s="159" t="s">
        <v>208</v>
      </c>
      <c r="E46" s="201"/>
      <c r="F46" s="156"/>
      <c r="G46" s="157">
        <f>MIN(最低)</f>
        <v>4.406000137329102</v>
      </c>
      <c r="H46" s="3">
        <v>14</v>
      </c>
      <c r="I46" s="259" t="s">
        <v>286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6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13.789999961853027</v>
      </c>
      <c r="C3" s="211">
        <v>13.180000305175781</v>
      </c>
      <c r="D3" s="211">
        <v>13.039999961853027</v>
      </c>
      <c r="E3" s="211">
        <v>12.630000114440918</v>
      </c>
      <c r="F3" s="211">
        <v>12.479999542236328</v>
      </c>
      <c r="G3" s="211">
        <v>12.770000457763672</v>
      </c>
      <c r="H3" s="211">
        <v>14.15999984741211</v>
      </c>
      <c r="I3" s="211">
        <v>14.880000114440918</v>
      </c>
      <c r="J3" s="211">
        <v>15.770000457763672</v>
      </c>
      <c r="K3" s="211">
        <v>14.920000076293945</v>
      </c>
      <c r="L3" s="211">
        <v>15.119999885559082</v>
      </c>
      <c r="M3" s="211">
        <v>14.90999984741211</v>
      </c>
      <c r="N3" s="211">
        <v>14.319999694824219</v>
      </c>
      <c r="O3" s="211">
        <v>14.8100004196167</v>
      </c>
      <c r="P3" s="211">
        <v>13.960000038146973</v>
      </c>
      <c r="Q3" s="211">
        <v>13.760000228881836</v>
      </c>
      <c r="R3" s="211">
        <v>13.989999771118164</v>
      </c>
      <c r="S3" s="211">
        <v>13.619999885559082</v>
      </c>
      <c r="T3" s="211">
        <v>12.25</v>
      </c>
      <c r="U3" s="211">
        <v>11.65999984741211</v>
      </c>
      <c r="V3" s="211">
        <v>11.899999618530273</v>
      </c>
      <c r="W3" s="211">
        <v>11.220000267028809</v>
      </c>
      <c r="X3" s="211">
        <v>11.050000190734863</v>
      </c>
      <c r="Y3" s="211">
        <v>10.949999809265137</v>
      </c>
      <c r="Z3" s="218">
        <f aca="true" t="shared" si="0" ref="Z3:Z32">AVERAGE(B3:Y3)</f>
        <v>13.380833347638449</v>
      </c>
      <c r="AA3" s="151">
        <v>17.09000015258789</v>
      </c>
      <c r="AB3" s="257" t="s">
        <v>297</v>
      </c>
      <c r="AC3" s="2">
        <v>1</v>
      </c>
      <c r="AD3" s="151">
        <v>10.890000343322754</v>
      </c>
      <c r="AE3" s="257" t="s">
        <v>146</v>
      </c>
      <c r="AF3" s="1"/>
    </row>
    <row r="4" spans="1:32" ht="11.25" customHeight="1">
      <c r="A4" s="219">
        <v>2</v>
      </c>
      <c r="B4" s="211">
        <v>10.600000381469727</v>
      </c>
      <c r="C4" s="211">
        <v>10.489999771118164</v>
      </c>
      <c r="D4" s="211">
        <v>11.029999732971191</v>
      </c>
      <c r="E4" s="211">
        <v>11.329999923706055</v>
      </c>
      <c r="F4" s="211">
        <v>11.270000457763672</v>
      </c>
      <c r="G4" s="211">
        <v>12.890000343322754</v>
      </c>
      <c r="H4" s="211">
        <v>14.239999771118164</v>
      </c>
      <c r="I4" s="211">
        <v>17.450000762939453</v>
      </c>
      <c r="J4" s="211">
        <v>18.520000457763672</v>
      </c>
      <c r="K4" s="211">
        <v>21.510000228881836</v>
      </c>
      <c r="L4" s="211">
        <v>23.450000762939453</v>
      </c>
      <c r="M4" s="211">
        <v>23.65999984741211</v>
      </c>
      <c r="N4" s="211">
        <v>23.549999237060547</v>
      </c>
      <c r="O4" s="211">
        <v>24.049999237060547</v>
      </c>
      <c r="P4" s="211">
        <v>22.969999313354492</v>
      </c>
      <c r="Q4" s="211">
        <v>22.700000762939453</v>
      </c>
      <c r="R4" s="211">
        <v>20.530000686645508</v>
      </c>
      <c r="S4" s="212">
        <v>18.959999084472656</v>
      </c>
      <c r="T4" s="211">
        <v>17.450000762939453</v>
      </c>
      <c r="U4" s="211">
        <v>17.299999237060547</v>
      </c>
      <c r="V4" s="211">
        <v>17.3700008392334</v>
      </c>
      <c r="W4" s="211">
        <v>17.190000534057617</v>
      </c>
      <c r="X4" s="211">
        <v>17.309999465942383</v>
      </c>
      <c r="Y4" s="211">
        <v>16.809999465942383</v>
      </c>
      <c r="Z4" s="218">
        <f t="shared" si="0"/>
        <v>17.609583377838135</v>
      </c>
      <c r="AA4" s="151">
        <v>25.049999237060547</v>
      </c>
      <c r="AB4" s="257" t="s">
        <v>298</v>
      </c>
      <c r="AC4" s="2">
        <v>2</v>
      </c>
      <c r="AD4" s="151">
        <v>10.449999809265137</v>
      </c>
      <c r="AE4" s="257" t="s">
        <v>320</v>
      </c>
      <c r="AF4" s="1"/>
    </row>
    <row r="5" spans="1:32" ht="11.25" customHeight="1">
      <c r="A5" s="219">
        <v>3</v>
      </c>
      <c r="B5" s="211">
        <v>16.56999969482422</v>
      </c>
      <c r="C5" s="211">
        <v>16.739999771118164</v>
      </c>
      <c r="D5" s="211">
        <v>16.780000686645508</v>
      </c>
      <c r="E5" s="211">
        <v>16.829999923706055</v>
      </c>
      <c r="F5" s="211">
        <v>16.639999389648438</v>
      </c>
      <c r="G5" s="211">
        <v>17.149999618530273</v>
      </c>
      <c r="H5" s="211">
        <v>17.389999389648438</v>
      </c>
      <c r="I5" s="211">
        <v>17.700000762939453</v>
      </c>
      <c r="J5" s="211">
        <v>18.5</v>
      </c>
      <c r="K5" s="211">
        <v>19.1299991607666</v>
      </c>
      <c r="L5" s="211">
        <v>19.8799991607666</v>
      </c>
      <c r="M5" s="211">
        <v>20.450000762939453</v>
      </c>
      <c r="N5" s="211">
        <v>21.389999389648438</v>
      </c>
      <c r="O5" s="211">
        <v>20.729999542236328</v>
      </c>
      <c r="P5" s="211">
        <v>20.600000381469727</v>
      </c>
      <c r="Q5" s="211">
        <v>19.809999465942383</v>
      </c>
      <c r="R5" s="211">
        <v>19.1200008392334</v>
      </c>
      <c r="S5" s="211">
        <v>18.6299991607666</v>
      </c>
      <c r="T5" s="211">
        <v>18.06999969482422</v>
      </c>
      <c r="U5" s="211">
        <v>17.209999084472656</v>
      </c>
      <c r="V5" s="211">
        <v>17.34000015258789</v>
      </c>
      <c r="W5" s="211">
        <v>16.649999618530273</v>
      </c>
      <c r="X5" s="211">
        <v>16.75</v>
      </c>
      <c r="Y5" s="211">
        <v>16.93000030517578</v>
      </c>
      <c r="Z5" s="218">
        <f t="shared" si="0"/>
        <v>18.207916498184204</v>
      </c>
      <c r="AA5" s="151">
        <v>22.020000457763672</v>
      </c>
      <c r="AB5" s="257" t="s">
        <v>271</v>
      </c>
      <c r="AC5" s="2">
        <v>3</v>
      </c>
      <c r="AD5" s="151">
        <v>16.290000915527344</v>
      </c>
      <c r="AE5" s="257" t="s">
        <v>321</v>
      </c>
      <c r="AF5" s="1"/>
    </row>
    <row r="6" spans="1:32" ht="11.25" customHeight="1">
      <c r="A6" s="219">
        <v>4</v>
      </c>
      <c r="B6" s="211">
        <v>16.850000381469727</v>
      </c>
      <c r="C6" s="211">
        <v>16.399999618530273</v>
      </c>
      <c r="D6" s="211">
        <v>16.1200008392334</v>
      </c>
      <c r="E6" s="211">
        <v>16.329999923706055</v>
      </c>
      <c r="F6" s="211">
        <v>16.540000915527344</v>
      </c>
      <c r="G6" s="211">
        <v>16.729999542236328</v>
      </c>
      <c r="H6" s="211">
        <v>16.270000457763672</v>
      </c>
      <c r="I6" s="211">
        <v>16.790000915527344</v>
      </c>
      <c r="J6" s="211">
        <v>17.459999084472656</v>
      </c>
      <c r="K6" s="211">
        <v>17.6299991607666</v>
      </c>
      <c r="L6" s="211">
        <v>18.139999389648438</v>
      </c>
      <c r="M6" s="211">
        <v>17.959999084472656</v>
      </c>
      <c r="N6" s="211">
        <v>18.6200008392334</v>
      </c>
      <c r="O6" s="211">
        <v>19.399999618530273</v>
      </c>
      <c r="P6" s="211">
        <v>19.530000686645508</v>
      </c>
      <c r="Q6" s="211">
        <v>19.649999618530273</v>
      </c>
      <c r="R6" s="211">
        <v>17.829999923706055</v>
      </c>
      <c r="S6" s="211">
        <v>17.56999969482422</v>
      </c>
      <c r="T6" s="211">
        <v>16.34000015258789</v>
      </c>
      <c r="U6" s="211">
        <v>15.600000381469727</v>
      </c>
      <c r="V6" s="211">
        <v>14.819999694824219</v>
      </c>
      <c r="W6" s="211">
        <v>14.539999961853027</v>
      </c>
      <c r="X6" s="211">
        <v>14.569999694824219</v>
      </c>
      <c r="Y6" s="211">
        <v>14.569999694824219</v>
      </c>
      <c r="Z6" s="218">
        <f t="shared" si="0"/>
        <v>16.927499969800312</v>
      </c>
      <c r="AA6" s="151">
        <v>20.34000015258789</v>
      </c>
      <c r="AB6" s="257" t="s">
        <v>299</v>
      </c>
      <c r="AC6" s="2">
        <v>4</v>
      </c>
      <c r="AD6" s="151">
        <v>14.40999984741211</v>
      </c>
      <c r="AE6" s="257" t="s">
        <v>322</v>
      </c>
      <c r="AF6" s="1"/>
    </row>
    <row r="7" spans="1:32" ht="11.25" customHeight="1">
      <c r="A7" s="219">
        <v>5</v>
      </c>
      <c r="B7" s="211">
        <v>14.420000076293945</v>
      </c>
      <c r="C7" s="211">
        <v>14.5600004196167</v>
      </c>
      <c r="D7" s="211">
        <v>14.619999885559082</v>
      </c>
      <c r="E7" s="211">
        <v>14.600000381469727</v>
      </c>
      <c r="F7" s="211">
        <v>14.720000267028809</v>
      </c>
      <c r="G7" s="211">
        <v>15.859999656677246</v>
      </c>
      <c r="H7" s="211">
        <v>16.110000610351562</v>
      </c>
      <c r="I7" s="211">
        <v>16.700000762939453</v>
      </c>
      <c r="J7" s="211">
        <v>17.34000015258789</v>
      </c>
      <c r="K7" s="211">
        <v>17.709999084472656</v>
      </c>
      <c r="L7" s="211">
        <v>17.360000610351562</v>
      </c>
      <c r="M7" s="211">
        <v>18.309999465942383</v>
      </c>
      <c r="N7" s="211">
        <v>18.520000457763672</v>
      </c>
      <c r="O7" s="211">
        <v>17.75</v>
      </c>
      <c r="P7" s="211">
        <v>18.079999923706055</v>
      </c>
      <c r="Q7" s="211">
        <v>17.889999389648438</v>
      </c>
      <c r="R7" s="211">
        <v>17.739999771118164</v>
      </c>
      <c r="S7" s="211">
        <v>16.979999542236328</v>
      </c>
      <c r="T7" s="211">
        <v>16.299999237060547</v>
      </c>
      <c r="U7" s="211">
        <v>15.979999542236328</v>
      </c>
      <c r="V7" s="211">
        <v>16.1200008392334</v>
      </c>
      <c r="W7" s="211">
        <v>16.540000915527344</v>
      </c>
      <c r="X7" s="211">
        <v>16.3700008392334</v>
      </c>
      <c r="Y7" s="211">
        <v>15.9399995803833</v>
      </c>
      <c r="Z7" s="218">
        <f t="shared" si="0"/>
        <v>16.52166672547658</v>
      </c>
      <c r="AA7" s="151">
        <v>19.040000915527344</v>
      </c>
      <c r="AB7" s="257" t="s">
        <v>164</v>
      </c>
      <c r="AC7" s="2">
        <v>5</v>
      </c>
      <c r="AD7" s="151">
        <v>14.329999923706055</v>
      </c>
      <c r="AE7" s="257" t="s">
        <v>323</v>
      </c>
      <c r="AF7" s="1"/>
    </row>
    <row r="8" spans="1:32" ht="11.25" customHeight="1">
      <c r="A8" s="219">
        <v>6</v>
      </c>
      <c r="B8" s="211">
        <v>16.209999084472656</v>
      </c>
      <c r="C8" s="211">
        <v>16.3799991607666</v>
      </c>
      <c r="D8" s="211">
        <v>16.5</v>
      </c>
      <c r="E8" s="211">
        <v>16.489999771118164</v>
      </c>
      <c r="F8" s="211">
        <v>16.219999313354492</v>
      </c>
      <c r="G8" s="211">
        <v>16.110000610351562</v>
      </c>
      <c r="H8" s="211">
        <v>16.3700008392334</v>
      </c>
      <c r="I8" s="211">
        <v>16.3799991607666</v>
      </c>
      <c r="J8" s="211">
        <v>16.440000534057617</v>
      </c>
      <c r="K8" s="211">
        <v>16.969999313354492</v>
      </c>
      <c r="L8" s="211">
        <v>19.690000534057617</v>
      </c>
      <c r="M8" s="211">
        <v>20.209999084472656</v>
      </c>
      <c r="N8" s="211">
        <v>22.170000076293945</v>
      </c>
      <c r="O8" s="211">
        <v>20.229999542236328</v>
      </c>
      <c r="P8" s="211">
        <v>18.889999389648438</v>
      </c>
      <c r="Q8" s="211">
        <v>19.34000015258789</v>
      </c>
      <c r="R8" s="211">
        <v>18.860000610351562</v>
      </c>
      <c r="S8" s="211">
        <v>18.329999923706055</v>
      </c>
      <c r="T8" s="211">
        <v>17.479999542236328</v>
      </c>
      <c r="U8" s="211">
        <v>17.530000686645508</v>
      </c>
      <c r="V8" s="211">
        <v>17.520000457763672</v>
      </c>
      <c r="W8" s="211">
        <v>17.309999465942383</v>
      </c>
      <c r="X8" s="211">
        <v>17.489999771118164</v>
      </c>
      <c r="Y8" s="211">
        <v>17.06999969482422</v>
      </c>
      <c r="Z8" s="218">
        <f t="shared" si="0"/>
        <v>17.757916529973347</v>
      </c>
      <c r="AA8" s="151">
        <v>22.190000534057617</v>
      </c>
      <c r="AB8" s="257" t="s">
        <v>300</v>
      </c>
      <c r="AC8" s="2">
        <v>6</v>
      </c>
      <c r="AD8" s="151">
        <v>15.930000305175781</v>
      </c>
      <c r="AE8" s="257" t="s">
        <v>75</v>
      </c>
      <c r="AF8" s="1"/>
    </row>
    <row r="9" spans="1:32" ht="11.25" customHeight="1">
      <c r="A9" s="219">
        <v>7</v>
      </c>
      <c r="B9" s="211">
        <v>16.709999084472656</v>
      </c>
      <c r="C9" s="211">
        <v>16.8799991607666</v>
      </c>
      <c r="D9" s="211">
        <v>17.079999923706055</v>
      </c>
      <c r="E9" s="211">
        <v>16.239999771118164</v>
      </c>
      <c r="F9" s="211">
        <v>14.630000114440918</v>
      </c>
      <c r="G9" s="211">
        <v>15.039999961853027</v>
      </c>
      <c r="H9" s="211">
        <v>18.059999465942383</v>
      </c>
      <c r="I9" s="211">
        <v>19.829999923706055</v>
      </c>
      <c r="J9" s="211">
        <v>19.889999389648438</v>
      </c>
      <c r="K9" s="211">
        <v>21.799999237060547</v>
      </c>
      <c r="L9" s="211">
        <v>22.309999465942383</v>
      </c>
      <c r="M9" s="211">
        <v>22.889999389648438</v>
      </c>
      <c r="N9" s="211">
        <v>22.34000015258789</v>
      </c>
      <c r="O9" s="211">
        <v>22.09000015258789</v>
      </c>
      <c r="P9" s="211">
        <v>21.6200008392334</v>
      </c>
      <c r="Q9" s="211">
        <v>19.209999084472656</v>
      </c>
      <c r="R9" s="211">
        <v>16.020000457763672</v>
      </c>
      <c r="S9" s="211">
        <v>15.069999694824219</v>
      </c>
      <c r="T9" s="211">
        <v>14.40999984741211</v>
      </c>
      <c r="U9" s="211">
        <v>13.9399995803833</v>
      </c>
      <c r="V9" s="211">
        <v>13.630000114440918</v>
      </c>
      <c r="W9" s="211">
        <v>13.430000305175781</v>
      </c>
      <c r="X9" s="211">
        <v>12.880000114440918</v>
      </c>
      <c r="Y9" s="211">
        <v>13.34000015258789</v>
      </c>
      <c r="Z9" s="218">
        <f t="shared" si="0"/>
        <v>17.47249980767568</v>
      </c>
      <c r="AA9" s="151">
        <v>23.15999984741211</v>
      </c>
      <c r="AB9" s="257" t="s">
        <v>301</v>
      </c>
      <c r="AC9" s="2">
        <v>7</v>
      </c>
      <c r="AD9" s="151">
        <v>12.739999771118164</v>
      </c>
      <c r="AE9" s="257" t="s">
        <v>145</v>
      </c>
      <c r="AF9" s="1"/>
    </row>
    <row r="10" spans="1:32" ht="11.25" customHeight="1">
      <c r="A10" s="219">
        <v>8</v>
      </c>
      <c r="B10" s="211">
        <v>13.489999771118164</v>
      </c>
      <c r="C10" s="211">
        <v>13.739999771118164</v>
      </c>
      <c r="D10" s="211">
        <v>13.3100004196167</v>
      </c>
      <c r="E10" s="211">
        <v>13.40999984741211</v>
      </c>
      <c r="F10" s="211">
        <v>13.609999656677246</v>
      </c>
      <c r="G10" s="211">
        <v>13.520000457763672</v>
      </c>
      <c r="H10" s="211">
        <v>13.050000190734863</v>
      </c>
      <c r="I10" s="211">
        <v>13.449999809265137</v>
      </c>
      <c r="J10" s="211">
        <v>14.5</v>
      </c>
      <c r="K10" s="211">
        <v>13.949999809265137</v>
      </c>
      <c r="L10" s="211">
        <v>14.4399995803833</v>
      </c>
      <c r="M10" s="211">
        <v>14.59000015258789</v>
      </c>
      <c r="N10" s="211">
        <v>15.470000267028809</v>
      </c>
      <c r="O10" s="211">
        <v>15.520000457763672</v>
      </c>
      <c r="P10" s="211">
        <v>15.449999809265137</v>
      </c>
      <c r="Q10" s="211">
        <v>15.539999961853027</v>
      </c>
      <c r="R10" s="211">
        <v>15.529999732971191</v>
      </c>
      <c r="S10" s="211">
        <v>15.5600004196167</v>
      </c>
      <c r="T10" s="211">
        <v>15.359999656677246</v>
      </c>
      <c r="U10" s="211">
        <v>15.550000190734863</v>
      </c>
      <c r="V10" s="211">
        <v>15.529999732971191</v>
      </c>
      <c r="W10" s="211">
        <v>15.859999656677246</v>
      </c>
      <c r="X10" s="211">
        <v>15.520000457763672</v>
      </c>
      <c r="Y10" s="211">
        <v>15.779999732971191</v>
      </c>
      <c r="Z10" s="218">
        <f t="shared" si="0"/>
        <v>14.65541664759318</v>
      </c>
      <c r="AA10" s="151">
        <v>16.030000686645508</v>
      </c>
      <c r="AB10" s="257" t="s">
        <v>302</v>
      </c>
      <c r="AC10" s="2">
        <v>8</v>
      </c>
      <c r="AD10" s="151">
        <v>12.949999809265137</v>
      </c>
      <c r="AE10" s="257" t="s">
        <v>324</v>
      </c>
      <c r="AF10" s="1"/>
    </row>
    <row r="11" spans="1:32" ht="11.25" customHeight="1">
      <c r="A11" s="219">
        <v>9</v>
      </c>
      <c r="B11" s="211">
        <v>15.579999923706055</v>
      </c>
      <c r="C11" s="211">
        <v>15.489999771118164</v>
      </c>
      <c r="D11" s="211">
        <v>15.380000114440918</v>
      </c>
      <c r="E11" s="211">
        <v>14.180000305175781</v>
      </c>
      <c r="F11" s="211">
        <v>13.380000114440918</v>
      </c>
      <c r="G11" s="211">
        <v>14.930000305175781</v>
      </c>
      <c r="H11" s="211">
        <v>17.43000030517578</v>
      </c>
      <c r="I11" s="211">
        <v>18.780000686645508</v>
      </c>
      <c r="J11" s="211">
        <v>18.270000457763672</v>
      </c>
      <c r="K11" s="211">
        <v>18.639999389648438</v>
      </c>
      <c r="L11" s="211">
        <v>18.110000610351562</v>
      </c>
      <c r="M11" s="211">
        <v>18.84000015258789</v>
      </c>
      <c r="N11" s="211">
        <v>18.93000030517578</v>
      </c>
      <c r="O11" s="211">
        <v>18.510000228881836</v>
      </c>
      <c r="P11" s="211">
        <v>19.040000915527344</v>
      </c>
      <c r="Q11" s="211">
        <v>19.09000015258789</v>
      </c>
      <c r="R11" s="211">
        <v>17.950000762939453</v>
      </c>
      <c r="S11" s="211">
        <v>17.280000686645508</v>
      </c>
      <c r="T11" s="211">
        <v>16.780000686645508</v>
      </c>
      <c r="U11" s="211">
        <v>17.010000228881836</v>
      </c>
      <c r="V11" s="211">
        <v>17.010000228881836</v>
      </c>
      <c r="W11" s="211">
        <v>16.8700008392334</v>
      </c>
      <c r="X11" s="211">
        <v>16.81999969482422</v>
      </c>
      <c r="Y11" s="211">
        <v>16.479999542236328</v>
      </c>
      <c r="Z11" s="218">
        <f t="shared" si="0"/>
        <v>17.11583360036214</v>
      </c>
      <c r="AA11" s="151">
        <v>20.440000534057617</v>
      </c>
      <c r="AB11" s="257" t="s">
        <v>303</v>
      </c>
      <c r="AC11" s="2">
        <v>9</v>
      </c>
      <c r="AD11" s="151">
        <v>13.319999694824219</v>
      </c>
      <c r="AE11" s="257" t="s">
        <v>325</v>
      </c>
      <c r="AF11" s="1"/>
    </row>
    <row r="12" spans="1:32" ht="11.25" customHeight="1">
      <c r="A12" s="227">
        <v>10</v>
      </c>
      <c r="B12" s="213">
        <v>16.309999465942383</v>
      </c>
      <c r="C12" s="213">
        <v>16.329999923706055</v>
      </c>
      <c r="D12" s="213">
        <v>16.260000228881836</v>
      </c>
      <c r="E12" s="213">
        <v>15.789999961853027</v>
      </c>
      <c r="F12" s="213">
        <v>15.880000114440918</v>
      </c>
      <c r="G12" s="213">
        <v>16.920000076293945</v>
      </c>
      <c r="H12" s="213">
        <v>18.6200008392334</v>
      </c>
      <c r="I12" s="213">
        <v>18.34000015258789</v>
      </c>
      <c r="J12" s="213">
        <v>17.940000534057617</v>
      </c>
      <c r="K12" s="213">
        <v>19.530000686645508</v>
      </c>
      <c r="L12" s="213">
        <v>19.360000610351562</v>
      </c>
      <c r="M12" s="213">
        <v>19.520000457763672</v>
      </c>
      <c r="N12" s="213">
        <v>20.1200008392334</v>
      </c>
      <c r="O12" s="213">
        <v>21.31999969482422</v>
      </c>
      <c r="P12" s="213">
        <v>20.020000457763672</v>
      </c>
      <c r="Q12" s="213">
        <v>19.709999084472656</v>
      </c>
      <c r="R12" s="213">
        <v>19.670000076293945</v>
      </c>
      <c r="S12" s="213">
        <v>19.489999771118164</v>
      </c>
      <c r="T12" s="213">
        <v>19.520000457763672</v>
      </c>
      <c r="U12" s="213">
        <v>19.110000610351562</v>
      </c>
      <c r="V12" s="213">
        <v>18.979999542236328</v>
      </c>
      <c r="W12" s="213">
        <v>18.829999923706055</v>
      </c>
      <c r="X12" s="213">
        <v>18.229999542236328</v>
      </c>
      <c r="Y12" s="213">
        <v>18.489999771118164</v>
      </c>
      <c r="Z12" s="228">
        <f t="shared" si="0"/>
        <v>18.512083450953167</v>
      </c>
      <c r="AA12" s="157">
        <v>22.3799991607666</v>
      </c>
      <c r="AB12" s="258" t="s">
        <v>304</v>
      </c>
      <c r="AC12" s="215">
        <v>10</v>
      </c>
      <c r="AD12" s="157">
        <v>15.520000457763672</v>
      </c>
      <c r="AE12" s="258" t="s">
        <v>289</v>
      </c>
      <c r="AF12" s="1"/>
    </row>
    <row r="13" spans="1:32" ht="11.25" customHeight="1">
      <c r="A13" s="219">
        <v>11</v>
      </c>
      <c r="B13" s="211">
        <v>18.440000534057617</v>
      </c>
      <c r="C13" s="211">
        <v>18.020000457763672</v>
      </c>
      <c r="D13" s="211">
        <v>17.889999389648438</v>
      </c>
      <c r="E13" s="211">
        <v>16.239999771118164</v>
      </c>
      <c r="F13" s="211">
        <v>16.670000076293945</v>
      </c>
      <c r="G13" s="211">
        <v>16.40999984741211</v>
      </c>
      <c r="H13" s="211">
        <v>16.709999084472656</v>
      </c>
      <c r="I13" s="211">
        <v>16.75</v>
      </c>
      <c r="J13" s="211">
        <v>17.100000381469727</v>
      </c>
      <c r="K13" s="211">
        <v>17.09000015258789</v>
      </c>
      <c r="L13" s="211">
        <v>17.469999313354492</v>
      </c>
      <c r="M13" s="211">
        <v>18.010000228881836</v>
      </c>
      <c r="N13" s="211">
        <v>18.639999389648438</v>
      </c>
      <c r="O13" s="211">
        <v>19.200000762939453</v>
      </c>
      <c r="P13" s="211">
        <v>19.389999389648438</v>
      </c>
      <c r="Q13" s="211">
        <v>20.59000015258789</v>
      </c>
      <c r="R13" s="211">
        <v>19.040000915527344</v>
      </c>
      <c r="S13" s="211">
        <v>17.530000686645508</v>
      </c>
      <c r="T13" s="211">
        <v>15.649999618530273</v>
      </c>
      <c r="U13" s="211">
        <v>14.289999961853027</v>
      </c>
      <c r="V13" s="211">
        <v>13.479999542236328</v>
      </c>
      <c r="W13" s="211">
        <v>13.180000305175781</v>
      </c>
      <c r="X13" s="211">
        <v>13.010000228881836</v>
      </c>
      <c r="Y13" s="211">
        <v>12.90999984741211</v>
      </c>
      <c r="Z13" s="218">
        <f t="shared" si="0"/>
        <v>16.82125000158946</v>
      </c>
      <c r="AA13" s="151">
        <v>20.799999237060547</v>
      </c>
      <c r="AB13" s="257" t="s">
        <v>305</v>
      </c>
      <c r="AC13" s="2">
        <v>11</v>
      </c>
      <c r="AD13" s="151">
        <v>12.789999961853027</v>
      </c>
      <c r="AE13" s="257" t="s">
        <v>238</v>
      </c>
      <c r="AF13" s="1"/>
    </row>
    <row r="14" spans="1:32" ht="11.25" customHeight="1">
      <c r="A14" s="219">
        <v>12</v>
      </c>
      <c r="B14" s="211">
        <v>12.699999809265137</v>
      </c>
      <c r="C14" s="211">
        <v>12.149999618530273</v>
      </c>
      <c r="D14" s="211">
        <v>11.770000457763672</v>
      </c>
      <c r="E14" s="211">
        <v>11.40999984741211</v>
      </c>
      <c r="F14" s="211">
        <v>11.739999771118164</v>
      </c>
      <c r="G14" s="211">
        <v>13.65999984741211</v>
      </c>
      <c r="H14" s="211">
        <v>16.059999465942383</v>
      </c>
      <c r="I14" s="211">
        <v>18.260000228881836</v>
      </c>
      <c r="J14" s="211">
        <v>20.579999923706055</v>
      </c>
      <c r="K14" s="211">
        <v>21.09000015258789</v>
      </c>
      <c r="L14" s="211">
        <v>21.290000915527344</v>
      </c>
      <c r="M14" s="211">
        <v>21.65999984741211</v>
      </c>
      <c r="N14" s="211">
        <v>21.780000686645508</v>
      </c>
      <c r="O14" s="211">
        <v>20.920000076293945</v>
      </c>
      <c r="P14" s="211">
        <v>20.280000686645508</v>
      </c>
      <c r="Q14" s="211">
        <v>19.09000015258789</v>
      </c>
      <c r="R14" s="211">
        <v>18.739999771118164</v>
      </c>
      <c r="S14" s="211">
        <v>18.600000381469727</v>
      </c>
      <c r="T14" s="211">
        <v>17.989999771118164</v>
      </c>
      <c r="U14" s="211">
        <v>17.5</v>
      </c>
      <c r="V14" s="211">
        <v>16.56999969482422</v>
      </c>
      <c r="W14" s="211">
        <v>16.260000228881836</v>
      </c>
      <c r="X14" s="211">
        <v>15.729999542236328</v>
      </c>
      <c r="Y14" s="211">
        <v>14.5600004196167</v>
      </c>
      <c r="Z14" s="218">
        <f t="shared" si="0"/>
        <v>17.099583387374878</v>
      </c>
      <c r="AA14" s="151">
        <v>22.350000381469727</v>
      </c>
      <c r="AB14" s="257" t="s">
        <v>125</v>
      </c>
      <c r="AC14" s="2">
        <v>12</v>
      </c>
      <c r="AD14" s="151">
        <v>11.039999961853027</v>
      </c>
      <c r="AE14" s="257" t="s">
        <v>326</v>
      </c>
      <c r="AF14" s="1"/>
    </row>
    <row r="15" spans="1:32" ht="11.25" customHeight="1">
      <c r="A15" s="219">
        <v>13</v>
      </c>
      <c r="B15" s="211">
        <v>14.880000114440918</v>
      </c>
      <c r="C15" s="211">
        <v>15.180000305175781</v>
      </c>
      <c r="D15" s="211">
        <v>15.020000457763672</v>
      </c>
      <c r="E15" s="211">
        <v>14.640000343322754</v>
      </c>
      <c r="F15" s="211">
        <v>15.40999984741211</v>
      </c>
      <c r="G15" s="211">
        <v>16.799999237060547</v>
      </c>
      <c r="H15" s="211">
        <v>17.440000534057617</v>
      </c>
      <c r="I15" s="211">
        <v>18.739999771118164</v>
      </c>
      <c r="J15" s="211">
        <v>19.709999084472656</v>
      </c>
      <c r="K15" s="211">
        <v>20.760000228881836</v>
      </c>
      <c r="L15" s="211">
        <v>20.899999618530273</v>
      </c>
      <c r="M15" s="211">
        <v>21.950000762939453</v>
      </c>
      <c r="N15" s="211">
        <v>22.739999771118164</v>
      </c>
      <c r="O15" s="211">
        <v>22.530000686645508</v>
      </c>
      <c r="P15" s="211">
        <v>23.09000015258789</v>
      </c>
      <c r="Q15" s="211">
        <v>22.559999465942383</v>
      </c>
      <c r="R15" s="211">
        <v>21.020000457763672</v>
      </c>
      <c r="S15" s="211">
        <v>17.799999237060547</v>
      </c>
      <c r="T15" s="211">
        <v>16.3700008392334</v>
      </c>
      <c r="U15" s="211">
        <v>15.539999961853027</v>
      </c>
      <c r="V15" s="211">
        <v>15.40999984741211</v>
      </c>
      <c r="W15" s="211">
        <v>15.199999809265137</v>
      </c>
      <c r="X15" s="211">
        <v>15.449999809265137</v>
      </c>
      <c r="Y15" s="211">
        <v>15.59000015258789</v>
      </c>
      <c r="Z15" s="218">
        <f t="shared" si="0"/>
        <v>18.113750020662945</v>
      </c>
      <c r="AA15" s="151">
        <v>24.190000534057617</v>
      </c>
      <c r="AB15" s="257" t="s">
        <v>306</v>
      </c>
      <c r="AC15" s="2">
        <v>13</v>
      </c>
      <c r="AD15" s="151">
        <v>14.40999984741211</v>
      </c>
      <c r="AE15" s="257" t="s">
        <v>327</v>
      </c>
      <c r="AF15" s="1"/>
    </row>
    <row r="16" spans="1:32" ht="11.25" customHeight="1">
      <c r="A16" s="219">
        <v>14</v>
      </c>
      <c r="B16" s="211">
        <v>15.979999542236328</v>
      </c>
      <c r="C16" s="211">
        <v>16.90999984741211</v>
      </c>
      <c r="D16" s="211">
        <v>15.59000015258789</v>
      </c>
      <c r="E16" s="211">
        <v>15.170000076293945</v>
      </c>
      <c r="F16" s="211">
        <v>15</v>
      </c>
      <c r="G16" s="211">
        <v>15.819999694824219</v>
      </c>
      <c r="H16" s="211">
        <v>18.15999984741211</v>
      </c>
      <c r="I16" s="211">
        <v>17.280000686645508</v>
      </c>
      <c r="J16" s="211">
        <v>16.920000076293945</v>
      </c>
      <c r="K16" s="211">
        <v>18.979999542236328</v>
      </c>
      <c r="L16" s="211">
        <v>18.469999313354492</v>
      </c>
      <c r="M16" s="211">
        <v>17.479999542236328</v>
      </c>
      <c r="N16" s="211">
        <v>18.3700008392334</v>
      </c>
      <c r="O16" s="211">
        <v>18.219999313354492</v>
      </c>
      <c r="P16" s="211">
        <v>17.06999969482422</v>
      </c>
      <c r="Q16" s="211">
        <v>17.079999923706055</v>
      </c>
      <c r="R16" s="211">
        <v>16.670000076293945</v>
      </c>
      <c r="S16" s="211">
        <v>16.889999389648438</v>
      </c>
      <c r="T16" s="211">
        <v>16.610000610351562</v>
      </c>
      <c r="U16" s="211">
        <v>16.309999465942383</v>
      </c>
      <c r="V16" s="211">
        <v>15.9399995803833</v>
      </c>
      <c r="W16" s="211">
        <v>15.579999923706055</v>
      </c>
      <c r="X16" s="211">
        <v>15.609999656677246</v>
      </c>
      <c r="Y16" s="211">
        <v>15.430000305175781</v>
      </c>
      <c r="Z16" s="218">
        <f t="shared" si="0"/>
        <v>16.730833212534588</v>
      </c>
      <c r="AA16" s="151">
        <v>20.209999084472656</v>
      </c>
      <c r="AB16" s="257" t="s">
        <v>307</v>
      </c>
      <c r="AC16" s="2">
        <v>14</v>
      </c>
      <c r="AD16" s="151">
        <v>14.640000343322754</v>
      </c>
      <c r="AE16" s="257" t="s">
        <v>252</v>
      </c>
      <c r="AF16" s="1"/>
    </row>
    <row r="17" spans="1:32" ht="11.25" customHeight="1">
      <c r="A17" s="219">
        <v>15</v>
      </c>
      <c r="B17" s="211">
        <v>14.770000457763672</v>
      </c>
      <c r="C17" s="211">
        <v>14.579999923706055</v>
      </c>
      <c r="D17" s="211">
        <v>14.59000015258789</v>
      </c>
      <c r="E17" s="211">
        <v>14.460000038146973</v>
      </c>
      <c r="F17" s="211">
        <v>14.260000228881836</v>
      </c>
      <c r="G17" s="211">
        <v>15.029999732971191</v>
      </c>
      <c r="H17" s="211">
        <v>16.239999771118164</v>
      </c>
      <c r="I17" s="211">
        <v>16.709999084472656</v>
      </c>
      <c r="J17" s="211">
        <v>17.5</v>
      </c>
      <c r="K17" s="211">
        <v>17.329999923706055</v>
      </c>
      <c r="L17" s="211">
        <v>18</v>
      </c>
      <c r="M17" s="211">
        <v>19.600000381469727</v>
      </c>
      <c r="N17" s="211">
        <v>17.90999984741211</v>
      </c>
      <c r="O17" s="211">
        <v>17.389999389648438</v>
      </c>
      <c r="P17" s="211">
        <v>17.6299991607666</v>
      </c>
      <c r="Q17" s="211">
        <v>16.479999542236328</v>
      </c>
      <c r="R17" s="211">
        <v>15.59000015258789</v>
      </c>
      <c r="S17" s="211">
        <v>15.15999984741211</v>
      </c>
      <c r="T17" s="211">
        <v>14.59000015258789</v>
      </c>
      <c r="U17" s="211">
        <v>14.649999618530273</v>
      </c>
      <c r="V17" s="211">
        <v>14.520000457763672</v>
      </c>
      <c r="W17" s="211">
        <v>14.289999961853027</v>
      </c>
      <c r="X17" s="211">
        <v>14.210000038146973</v>
      </c>
      <c r="Y17" s="211">
        <v>13.420000076293945</v>
      </c>
      <c r="Z17" s="218">
        <f t="shared" si="0"/>
        <v>15.787916580835978</v>
      </c>
      <c r="AA17" s="151">
        <v>19.90999984741211</v>
      </c>
      <c r="AB17" s="257" t="s">
        <v>54</v>
      </c>
      <c r="AC17" s="2">
        <v>15</v>
      </c>
      <c r="AD17" s="151">
        <v>13.350000381469727</v>
      </c>
      <c r="AE17" s="257" t="s">
        <v>328</v>
      </c>
      <c r="AF17" s="1"/>
    </row>
    <row r="18" spans="1:32" ht="11.25" customHeight="1">
      <c r="A18" s="219">
        <v>16</v>
      </c>
      <c r="B18" s="211">
        <v>13.350000381469727</v>
      </c>
      <c r="C18" s="211">
        <v>13.289999961853027</v>
      </c>
      <c r="D18" s="211">
        <v>13.399999618530273</v>
      </c>
      <c r="E18" s="211">
        <v>13.600000381469727</v>
      </c>
      <c r="F18" s="211">
        <v>13.569999694824219</v>
      </c>
      <c r="G18" s="211">
        <v>13.729999542236328</v>
      </c>
      <c r="H18" s="211">
        <v>14.649999618530273</v>
      </c>
      <c r="I18" s="211">
        <v>15.369999885559082</v>
      </c>
      <c r="J18" s="211">
        <v>15.5600004196167</v>
      </c>
      <c r="K18" s="211">
        <v>15.84000015258789</v>
      </c>
      <c r="L18" s="211">
        <v>16.100000381469727</v>
      </c>
      <c r="M18" s="211">
        <v>17.520000457763672</v>
      </c>
      <c r="N18" s="211">
        <v>19.299999237060547</v>
      </c>
      <c r="O18" s="211">
        <v>19.049999237060547</v>
      </c>
      <c r="P18" s="211">
        <v>16.010000228881836</v>
      </c>
      <c r="Q18" s="211">
        <v>15.819999694824219</v>
      </c>
      <c r="R18" s="211">
        <v>16.43000030517578</v>
      </c>
      <c r="S18" s="211">
        <v>16.059999465942383</v>
      </c>
      <c r="T18" s="211">
        <v>16.040000915527344</v>
      </c>
      <c r="U18" s="211">
        <v>16.059999465942383</v>
      </c>
      <c r="V18" s="211">
        <v>15.989999771118164</v>
      </c>
      <c r="W18" s="211">
        <v>15.449999809265137</v>
      </c>
      <c r="X18" s="211">
        <v>15.520000457763672</v>
      </c>
      <c r="Y18" s="211">
        <v>15.470000267028809</v>
      </c>
      <c r="Z18" s="218">
        <f t="shared" si="0"/>
        <v>15.549166639645895</v>
      </c>
      <c r="AA18" s="151">
        <v>20.030000686645508</v>
      </c>
      <c r="AB18" s="257" t="s">
        <v>69</v>
      </c>
      <c r="AC18" s="2">
        <v>16</v>
      </c>
      <c r="AD18" s="151">
        <v>13.069999694824219</v>
      </c>
      <c r="AE18" s="257" t="s">
        <v>329</v>
      </c>
      <c r="AF18" s="1"/>
    </row>
    <row r="19" spans="1:32" ht="11.25" customHeight="1">
      <c r="A19" s="219">
        <v>17</v>
      </c>
      <c r="B19" s="211">
        <v>15.359999656677246</v>
      </c>
      <c r="C19" s="211">
        <v>15.369999885559082</v>
      </c>
      <c r="D19" s="211">
        <v>14.9399995803833</v>
      </c>
      <c r="E19" s="211">
        <v>14.8100004196167</v>
      </c>
      <c r="F19" s="211">
        <v>14.729999542236328</v>
      </c>
      <c r="G19" s="211">
        <v>14.729999542236328</v>
      </c>
      <c r="H19" s="211">
        <v>15.15999984741211</v>
      </c>
      <c r="I19" s="211">
        <v>15.720000267028809</v>
      </c>
      <c r="J19" s="211">
        <v>16.43000030517578</v>
      </c>
      <c r="K19" s="211">
        <v>15.819999694824219</v>
      </c>
      <c r="L19" s="211">
        <v>15.470000267028809</v>
      </c>
      <c r="M19" s="211">
        <v>15.829999923706055</v>
      </c>
      <c r="N19" s="211">
        <v>16.389999389648438</v>
      </c>
      <c r="O19" s="211">
        <v>16.3799991607666</v>
      </c>
      <c r="P19" s="211">
        <v>16.1299991607666</v>
      </c>
      <c r="Q19" s="211">
        <v>16.579999923706055</v>
      </c>
      <c r="R19" s="211">
        <v>16.420000076293945</v>
      </c>
      <c r="S19" s="211">
        <v>15.8100004196167</v>
      </c>
      <c r="T19" s="211">
        <v>15.119999885559082</v>
      </c>
      <c r="U19" s="211">
        <v>14.369999885559082</v>
      </c>
      <c r="V19" s="211">
        <v>14.279999732971191</v>
      </c>
      <c r="W19" s="211">
        <v>13.520000457763672</v>
      </c>
      <c r="X19" s="211">
        <v>13.640000343322754</v>
      </c>
      <c r="Y19" s="211">
        <v>13.850000381469727</v>
      </c>
      <c r="Z19" s="218">
        <f t="shared" si="0"/>
        <v>15.285833239555359</v>
      </c>
      <c r="AA19" s="151">
        <v>16.93000030517578</v>
      </c>
      <c r="AB19" s="257" t="s">
        <v>308</v>
      </c>
      <c r="AC19" s="2">
        <v>17</v>
      </c>
      <c r="AD19" s="151">
        <v>13.319999694824219</v>
      </c>
      <c r="AE19" s="257" t="s">
        <v>330</v>
      </c>
      <c r="AF19" s="1"/>
    </row>
    <row r="20" spans="1:32" ht="11.25" customHeight="1">
      <c r="A20" s="219">
        <v>18</v>
      </c>
      <c r="B20" s="211">
        <v>13.850000381469727</v>
      </c>
      <c r="C20" s="211">
        <v>14.029999732971191</v>
      </c>
      <c r="D20" s="211">
        <v>14.180000305175781</v>
      </c>
      <c r="E20" s="211">
        <v>14.270000457763672</v>
      </c>
      <c r="F20" s="211">
        <v>14.770000457763672</v>
      </c>
      <c r="G20" s="211">
        <v>15.149999618530273</v>
      </c>
      <c r="H20" s="211">
        <v>15.390000343322754</v>
      </c>
      <c r="I20" s="211">
        <v>15.630000114440918</v>
      </c>
      <c r="J20" s="211">
        <v>16.040000915527344</v>
      </c>
      <c r="K20" s="211">
        <v>16.3700008392334</v>
      </c>
      <c r="L20" s="211">
        <v>16.280000686645508</v>
      </c>
      <c r="M20" s="211">
        <v>16.399999618530273</v>
      </c>
      <c r="N20" s="211">
        <v>16.739999771118164</v>
      </c>
      <c r="O20" s="211">
        <v>17.09000015258789</v>
      </c>
      <c r="P20" s="211">
        <v>17.809999465942383</v>
      </c>
      <c r="Q20" s="211">
        <v>17.700000762939453</v>
      </c>
      <c r="R20" s="211">
        <v>17.559999465942383</v>
      </c>
      <c r="S20" s="211">
        <v>17.510000228881836</v>
      </c>
      <c r="T20" s="211">
        <v>17.15999984741211</v>
      </c>
      <c r="U20" s="211">
        <v>16.889999389648438</v>
      </c>
      <c r="V20" s="211">
        <v>16.760000228881836</v>
      </c>
      <c r="W20" s="211">
        <v>15.890000343322754</v>
      </c>
      <c r="X20" s="211">
        <v>16.420000076293945</v>
      </c>
      <c r="Y20" s="211">
        <v>15.8100004196167</v>
      </c>
      <c r="Z20" s="218">
        <f t="shared" si="0"/>
        <v>16.070833484331768</v>
      </c>
      <c r="AA20" s="151">
        <v>18.010000228881836</v>
      </c>
      <c r="AB20" s="257" t="s">
        <v>309</v>
      </c>
      <c r="AC20" s="2">
        <v>18</v>
      </c>
      <c r="AD20" s="151">
        <v>13.75</v>
      </c>
      <c r="AE20" s="257" t="s">
        <v>295</v>
      </c>
      <c r="AF20" s="1"/>
    </row>
    <row r="21" spans="1:32" ht="11.25" customHeight="1">
      <c r="A21" s="219">
        <v>19</v>
      </c>
      <c r="B21" s="211">
        <v>14.9399995803833</v>
      </c>
      <c r="C21" s="211">
        <v>14.729999542236328</v>
      </c>
      <c r="D21" s="211">
        <v>14.75</v>
      </c>
      <c r="E21" s="211">
        <v>14.5</v>
      </c>
      <c r="F21" s="211">
        <v>14.630000114440918</v>
      </c>
      <c r="G21" s="211">
        <v>15.390000343322754</v>
      </c>
      <c r="H21" s="211">
        <v>15.880000114440918</v>
      </c>
      <c r="I21" s="211">
        <v>16.270000457763672</v>
      </c>
      <c r="J21" s="211">
        <v>15.770000457763672</v>
      </c>
      <c r="K21" s="211">
        <v>15.789999961853027</v>
      </c>
      <c r="L21" s="211">
        <v>15.539999961853027</v>
      </c>
      <c r="M21" s="211">
        <v>15.239999771118164</v>
      </c>
      <c r="N21" s="211">
        <v>15.420000076293945</v>
      </c>
      <c r="O21" s="211">
        <v>16.229999542236328</v>
      </c>
      <c r="P21" s="211">
        <v>15.920000076293945</v>
      </c>
      <c r="Q21" s="211">
        <v>16.15999984741211</v>
      </c>
      <c r="R21" s="211">
        <v>15.789999961853027</v>
      </c>
      <c r="S21" s="211">
        <v>15.529999732971191</v>
      </c>
      <c r="T21" s="211">
        <v>15.149999618530273</v>
      </c>
      <c r="U21" s="211">
        <v>14.279999732971191</v>
      </c>
      <c r="V21" s="211">
        <v>13.84000015258789</v>
      </c>
      <c r="W21" s="211">
        <v>13.84000015258789</v>
      </c>
      <c r="X21" s="211">
        <v>14.420000076293945</v>
      </c>
      <c r="Y21" s="211">
        <v>14.739999771118164</v>
      </c>
      <c r="Z21" s="218">
        <f t="shared" si="0"/>
        <v>15.197916626930237</v>
      </c>
      <c r="AA21" s="151">
        <v>16.549999237060547</v>
      </c>
      <c r="AB21" s="257" t="s">
        <v>310</v>
      </c>
      <c r="AC21" s="2">
        <v>19</v>
      </c>
      <c r="AD21" s="151">
        <v>13.649999618530273</v>
      </c>
      <c r="AE21" s="257" t="s">
        <v>331</v>
      </c>
      <c r="AF21" s="1"/>
    </row>
    <row r="22" spans="1:32" ht="11.25" customHeight="1">
      <c r="A22" s="227">
        <v>20</v>
      </c>
      <c r="B22" s="213">
        <v>14.789999961853027</v>
      </c>
      <c r="C22" s="213">
        <v>14.699999809265137</v>
      </c>
      <c r="D22" s="213">
        <v>14.550000190734863</v>
      </c>
      <c r="E22" s="213">
        <v>14.59000015258789</v>
      </c>
      <c r="F22" s="213">
        <v>14.59000015258789</v>
      </c>
      <c r="G22" s="213">
        <v>14.779999732971191</v>
      </c>
      <c r="H22" s="213">
        <v>14.789999961853027</v>
      </c>
      <c r="I22" s="213">
        <v>15.619999885559082</v>
      </c>
      <c r="J22" s="213">
        <v>16.360000610351562</v>
      </c>
      <c r="K22" s="213">
        <v>16.790000915527344</v>
      </c>
      <c r="L22" s="213">
        <v>18</v>
      </c>
      <c r="M22" s="213">
        <v>22.25</v>
      </c>
      <c r="N22" s="213">
        <v>20.139999389648438</v>
      </c>
      <c r="O22" s="213">
        <v>20.34000015258789</v>
      </c>
      <c r="P22" s="213">
        <v>20.5</v>
      </c>
      <c r="Q22" s="213">
        <v>20.329999923706055</v>
      </c>
      <c r="R22" s="213">
        <v>19.299999237060547</v>
      </c>
      <c r="S22" s="213">
        <v>18.889999389648438</v>
      </c>
      <c r="T22" s="213">
        <v>18.229999542236328</v>
      </c>
      <c r="U22" s="213">
        <v>18.469999313354492</v>
      </c>
      <c r="V22" s="213">
        <v>18.799999237060547</v>
      </c>
      <c r="W22" s="213">
        <v>19.65999984741211</v>
      </c>
      <c r="X22" s="213">
        <v>19.3799991607666</v>
      </c>
      <c r="Y22" s="213">
        <v>19.43000030517578</v>
      </c>
      <c r="Z22" s="228">
        <f t="shared" si="0"/>
        <v>17.71999986966451</v>
      </c>
      <c r="AA22" s="157">
        <v>22.600000381469727</v>
      </c>
      <c r="AB22" s="258" t="s">
        <v>311</v>
      </c>
      <c r="AC22" s="215">
        <v>20</v>
      </c>
      <c r="AD22" s="157">
        <v>14.460000038146973</v>
      </c>
      <c r="AE22" s="258" t="s">
        <v>332</v>
      </c>
      <c r="AF22" s="1"/>
    </row>
    <row r="23" spans="1:32" ht="11.25" customHeight="1">
      <c r="A23" s="219">
        <v>21</v>
      </c>
      <c r="B23" s="211">
        <v>19.479999542236328</v>
      </c>
      <c r="C23" s="211">
        <v>19.209999084472656</v>
      </c>
      <c r="D23" s="211">
        <v>19.489999771118164</v>
      </c>
      <c r="E23" s="211">
        <v>19.520000457763672</v>
      </c>
      <c r="F23" s="211">
        <v>19.56999969482422</v>
      </c>
      <c r="G23" s="211">
        <v>19.450000762939453</v>
      </c>
      <c r="H23" s="211">
        <v>19.43000030517578</v>
      </c>
      <c r="I23" s="211">
        <v>19.350000381469727</v>
      </c>
      <c r="J23" s="211">
        <v>19.040000915527344</v>
      </c>
      <c r="K23" s="211">
        <v>19.190000534057617</v>
      </c>
      <c r="L23" s="211">
        <v>19.530000686645508</v>
      </c>
      <c r="M23" s="211">
        <v>20</v>
      </c>
      <c r="N23" s="211">
        <v>21.3700008392334</v>
      </c>
      <c r="O23" s="211">
        <v>20.790000915527344</v>
      </c>
      <c r="P23" s="211">
        <v>20.43000030517578</v>
      </c>
      <c r="Q23" s="211">
        <v>20.670000076293945</v>
      </c>
      <c r="R23" s="211">
        <v>20.75</v>
      </c>
      <c r="S23" s="211">
        <v>20.350000381469727</v>
      </c>
      <c r="T23" s="211">
        <v>19.93000030517578</v>
      </c>
      <c r="U23" s="211">
        <v>19.579999923706055</v>
      </c>
      <c r="V23" s="211">
        <v>19.360000610351562</v>
      </c>
      <c r="W23" s="211">
        <v>19.34000015258789</v>
      </c>
      <c r="X23" s="211">
        <v>19.31999969482422</v>
      </c>
      <c r="Y23" s="211">
        <v>19.299999237060547</v>
      </c>
      <c r="Z23" s="218">
        <f t="shared" si="0"/>
        <v>19.768750190734863</v>
      </c>
      <c r="AA23" s="151">
        <v>21.809999465942383</v>
      </c>
      <c r="AB23" s="257" t="s">
        <v>312</v>
      </c>
      <c r="AC23" s="2">
        <v>21</v>
      </c>
      <c r="AD23" s="151">
        <v>18.93000030517578</v>
      </c>
      <c r="AE23" s="257" t="s">
        <v>333</v>
      </c>
      <c r="AF23" s="1"/>
    </row>
    <row r="24" spans="1:32" ht="11.25" customHeight="1">
      <c r="A24" s="219">
        <v>22</v>
      </c>
      <c r="B24" s="211">
        <v>18.940000534057617</v>
      </c>
      <c r="C24" s="211">
        <v>19.170000076293945</v>
      </c>
      <c r="D24" s="211">
        <v>19.309999465942383</v>
      </c>
      <c r="E24" s="211">
        <v>19.290000915527344</v>
      </c>
      <c r="F24" s="211">
        <v>19.299999237060547</v>
      </c>
      <c r="G24" s="211">
        <v>19.709999084472656</v>
      </c>
      <c r="H24" s="211">
        <v>20.469999313354492</v>
      </c>
      <c r="I24" s="211">
        <v>21.059999465942383</v>
      </c>
      <c r="J24" s="211">
        <v>21.309999465942383</v>
      </c>
      <c r="K24" s="211">
        <v>21.31999969482422</v>
      </c>
      <c r="L24" s="211">
        <v>21.09000015258789</v>
      </c>
      <c r="M24" s="211">
        <v>21.139999389648438</v>
      </c>
      <c r="N24" s="211">
        <v>19.90999984741211</v>
      </c>
      <c r="O24" s="211">
        <v>19.690000534057617</v>
      </c>
      <c r="P24" s="211">
        <v>19.540000915527344</v>
      </c>
      <c r="Q24" s="211">
        <v>19.43000030517578</v>
      </c>
      <c r="R24" s="211">
        <v>18.68000030517578</v>
      </c>
      <c r="S24" s="211">
        <v>18.8700008392334</v>
      </c>
      <c r="T24" s="211">
        <v>19.639999389648438</v>
      </c>
      <c r="U24" s="211">
        <v>19.729999542236328</v>
      </c>
      <c r="V24" s="211">
        <v>20.309999465942383</v>
      </c>
      <c r="W24" s="211">
        <v>20.670000076293945</v>
      </c>
      <c r="X24" s="211">
        <v>20.6299991607666</v>
      </c>
      <c r="Y24" s="211">
        <v>20.479999542236328</v>
      </c>
      <c r="Z24" s="218">
        <f t="shared" si="0"/>
        <v>19.987083196640015</v>
      </c>
      <c r="AA24" s="151">
        <v>21.649999618530273</v>
      </c>
      <c r="AB24" s="257" t="s">
        <v>313</v>
      </c>
      <c r="AC24" s="2">
        <v>22</v>
      </c>
      <c r="AD24" s="151">
        <v>18.600000381469727</v>
      </c>
      <c r="AE24" s="257" t="s">
        <v>334</v>
      </c>
      <c r="AF24" s="1"/>
    </row>
    <row r="25" spans="1:32" ht="11.25" customHeight="1">
      <c r="A25" s="219">
        <v>23</v>
      </c>
      <c r="B25" s="211">
        <v>21.059999465942383</v>
      </c>
      <c r="C25" s="211">
        <v>21.8700008392334</v>
      </c>
      <c r="D25" s="211">
        <v>21.299999237060547</v>
      </c>
      <c r="E25" s="211">
        <v>20.360000610351562</v>
      </c>
      <c r="F25" s="211">
        <v>20.309999465942383</v>
      </c>
      <c r="G25" s="211">
        <v>20.989999771118164</v>
      </c>
      <c r="H25" s="211">
        <v>21.90999984741211</v>
      </c>
      <c r="I25" s="211">
        <v>22.639999389648438</v>
      </c>
      <c r="J25" s="211">
        <v>24.950000762939453</v>
      </c>
      <c r="K25" s="211">
        <v>25.219999313354492</v>
      </c>
      <c r="L25" s="211">
        <v>27.290000915527344</v>
      </c>
      <c r="M25" s="211">
        <v>28.65999984741211</v>
      </c>
      <c r="N25" s="211">
        <v>27.969999313354492</v>
      </c>
      <c r="O25" s="211">
        <v>26.34000015258789</v>
      </c>
      <c r="P25" s="211">
        <v>27.209999084472656</v>
      </c>
      <c r="Q25" s="211">
        <v>26.40999984741211</v>
      </c>
      <c r="R25" s="211">
        <v>25.40999984741211</v>
      </c>
      <c r="S25" s="211">
        <v>23.219999313354492</v>
      </c>
      <c r="T25" s="211">
        <v>22.190000534057617</v>
      </c>
      <c r="U25" s="211">
        <v>21.520000457763672</v>
      </c>
      <c r="V25" s="211">
        <v>21.31999969482422</v>
      </c>
      <c r="W25" s="211">
        <v>20.65999984741211</v>
      </c>
      <c r="X25" s="211">
        <v>20.579999923706055</v>
      </c>
      <c r="Y25" s="211">
        <v>19.959999084472656</v>
      </c>
      <c r="Z25" s="218">
        <f t="shared" si="0"/>
        <v>23.306249856948853</v>
      </c>
      <c r="AA25" s="151">
        <v>29.389999389648438</v>
      </c>
      <c r="AB25" s="257" t="s">
        <v>314</v>
      </c>
      <c r="AC25" s="2">
        <v>23</v>
      </c>
      <c r="AD25" s="151">
        <v>19.93000030517578</v>
      </c>
      <c r="AE25" s="257" t="s">
        <v>100</v>
      </c>
      <c r="AF25" s="1"/>
    </row>
    <row r="26" spans="1:32" ht="11.25" customHeight="1">
      <c r="A26" s="219">
        <v>24</v>
      </c>
      <c r="B26" s="211">
        <v>19.59000015258789</v>
      </c>
      <c r="C26" s="211">
        <v>19.969999313354492</v>
      </c>
      <c r="D26" s="211">
        <v>19.59000015258789</v>
      </c>
      <c r="E26" s="211">
        <v>18.649999618530273</v>
      </c>
      <c r="F26" s="211">
        <v>18.729999542236328</v>
      </c>
      <c r="G26" s="211">
        <v>18.920000076293945</v>
      </c>
      <c r="H26" s="211">
        <v>19.15999984741211</v>
      </c>
      <c r="I26" s="211">
        <v>18.420000076293945</v>
      </c>
      <c r="J26" s="211">
        <v>18.299999237060547</v>
      </c>
      <c r="K26" s="211">
        <v>18.010000228881836</v>
      </c>
      <c r="L26" s="211">
        <v>18.399999618530273</v>
      </c>
      <c r="M26" s="211">
        <v>18.8799991607666</v>
      </c>
      <c r="N26" s="211">
        <v>20.959999084472656</v>
      </c>
      <c r="O26" s="211">
        <v>22.459999084472656</v>
      </c>
      <c r="P26" s="211">
        <v>21.59000015258789</v>
      </c>
      <c r="Q26" s="211">
        <v>20.75</v>
      </c>
      <c r="R26" s="211">
        <v>19.389999389648438</v>
      </c>
      <c r="S26" s="211">
        <v>18.209999084472656</v>
      </c>
      <c r="T26" s="211">
        <v>17.479999542236328</v>
      </c>
      <c r="U26" s="211">
        <v>16.979999542236328</v>
      </c>
      <c r="V26" s="211">
        <v>17.309999465942383</v>
      </c>
      <c r="W26" s="211">
        <v>17.530000686645508</v>
      </c>
      <c r="X26" s="211">
        <v>17.739999771118164</v>
      </c>
      <c r="Y26" s="211">
        <v>17.389999389648438</v>
      </c>
      <c r="Z26" s="218">
        <f t="shared" si="0"/>
        <v>18.933749675750732</v>
      </c>
      <c r="AA26" s="151">
        <v>23.65999984741211</v>
      </c>
      <c r="AB26" s="257" t="s">
        <v>181</v>
      </c>
      <c r="AC26" s="2">
        <v>24</v>
      </c>
      <c r="AD26" s="151">
        <v>16.8799991607666</v>
      </c>
      <c r="AE26" s="257" t="s">
        <v>335</v>
      </c>
      <c r="AF26" s="1"/>
    </row>
    <row r="27" spans="1:32" ht="11.25" customHeight="1">
      <c r="A27" s="219">
        <v>25</v>
      </c>
      <c r="B27" s="211">
        <v>17.670000076293945</v>
      </c>
      <c r="C27" s="211">
        <v>17.530000686645508</v>
      </c>
      <c r="D27" s="211">
        <v>18.43000030517578</v>
      </c>
      <c r="E27" s="211">
        <v>18.049999237060547</v>
      </c>
      <c r="F27" s="211">
        <v>18.309999465942383</v>
      </c>
      <c r="G27" s="211">
        <v>19.06999969482422</v>
      </c>
      <c r="H27" s="211">
        <v>19.6299991607666</v>
      </c>
      <c r="I27" s="211">
        <v>21.170000076293945</v>
      </c>
      <c r="J27" s="211">
        <v>21.690000534057617</v>
      </c>
      <c r="K27" s="211">
        <v>23.549999237060547</v>
      </c>
      <c r="L27" s="211">
        <v>25.229999542236328</v>
      </c>
      <c r="M27" s="211">
        <v>24.079999923706055</v>
      </c>
      <c r="N27" s="211">
        <v>24.68000030517578</v>
      </c>
      <c r="O27" s="211">
        <v>24.860000610351562</v>
      </c>
      <c r="P27" s="211">
        <v>24.309999465942383</v>
      </c>
      <c r="Q27" s="211">
        <v>24.09000015258789</v>
      </c>
      <c r="R27" s="211">
        <v>21.520000457763672</v>
      </c>
      <c r="S27" s="211">
        <v>20.389999389648438</v>
      </c>
      <c r="T27" s="211">
        <v>18.93000030517578</v>
      </c>
      <c r="U27" s="211">
        <v>18.059999465942383</v>
      </c>
      <c r="V27" s="211">
        <v>17.520000457763672</v>
      </c>
      <c r="W27" s="211">
        <v>18.709999084472656</v>
      </c>
      <c r="X27" s="211">
        <v>19.479999542236328</v>
      </c>
      <c r="Y27" s="211">
        <v>19.219999313354492</v>
      </c>
      <c r="Z27" s="218">
        <f t="shared" si="0"/>
        <v>20.674166520436604</v>
      </c>
      <c r="AA27" s="151">
        <v>25.899999618530273</v>
      </c>
      <c r="AB27" s="257" t="s">
        <v>315</v>
      </c>
      <c r="AC27" s="2">
        <v>25</v>
      </c>
      <c r="AD27" s="151">
        <v>17.309999465942383</v>
      </c>
      <c r="AE27" s="257" t="s">
        <v>336</v>
      </c>
      <c r="AF27" s="1"/>
    </row>
    <row r="28" spans="1:32" ht="11.25" customHeight="1">
      <c r="A28" s="219">
        <v>26</v>
      </c>
      <c r="B28" s="211">
        <v>18.729999542236328</v>
      </c>
      <c r="C28" s="211">
        <v>18.920000076293945</v>
      </c>
      <c r="D28" s="211">
        <v>18.889999389648438</v>
      </c>
      <c r="E28" s="211">
        <v>19</v>
      </c>
      <c r="F28" s="211">
        <v>19.3799991607666</v>
      </c>
      <c r="G28" s="211">
        <v>19.639999389648438</v>
      </c>
      <c r="H28" s="211">
        <v>21.260000228881836</v>
      </c>
      <c r="I28" s="211">
        <v>23.40999984741211</v>
      </c>
      <c r="J28" s="211">
        <v>26.280000686645508</v>
      </c>
      <c r="K28" s="211">
        <v>27.700000762939453</v>
      </c>
      <c r="L28" s="211">
        <v>29.40999984741211</v>
      </c>
      <c r="M28" s="211">
        <v>30.209999084472656</v>
      </c>
      <c r="N28" s="211">
        <v>30.6299991607666</v>
      </c>
      <c r="O28" s="211">
        <v>28.639999389648438</v>
      </c>
      <c r="P28" s="211">
        <v>26.950000762939453</v>
      </c>
      <c r="Q28" s="211">
        <v>25.670000076293945</v>
      </c>
      <c r="R28" s="211">
        <v>24.84000015258789</v>
      </c>
      <c r="S28" s="211">
        <v>23.290000915527344</v>
      </c>
      <c r="T28" s="211">
        <v>22.149999618530273</v>
      </c>
      <c r="U28" s="211">
        <v>21.549999237060547</v>
      </c>
      <c r="V28" s="211">
        <v>20.59000015258789</v>
      </c>
      <c r="W28" s="211">
        <v>19.3799991607666</v>
      </c>
      <c r="X28" s="211">
        <v>18.770000457763672</v>
      </c>
      <c r="Y28" s="211">
        <v>18.6299991607666</v>
      </c>
      <c r="Z28" s="218">
        <f t="shared" si="0"/>
        <v>23.079999844233196</v>
      </c>
      <c r="AA28" s="151">
        <v>31.219999313354492</v>
      </c>
      <c r="AB28" s="257" t="s">
        <v>168</v>
      </c>
      <c r="AC28" s="2">
        <v>26</v>
      </c>
      <c r="AD28" s="151">
        <v>18.40999984741211</v>
      </c>
      <c r="AE28" s="257" t="s">
        <v>337</v>
      </c>
      <c r="AF28" s="1"/>
    </row>
    <row r="29" spans="1:32" ht="11.25" customHeight="1">
      <c r="A29" s="219">
        <v>27</v>
      </c>
      <c r="B29" s="211">
        <v>19.059999465942383</v>
      </c>
      <c r="C29" s="211">
        <v>18.600000381469727</v>
      </c>
      <c r="D29" s="211">
        <v>19.139999389648438</v>
      </c>
      <c r="E29" s="211">
        <v>17.989999771118164</v>
      </c>
      <c r="F29" s="211">
        <v>17.850000381469727</v>
      </c>
      <c r="G29" s="211">
        <v>19.020000457763672</v>
      </c>
      <c r="H29" s="211">
        <v>22.170000076293945</v>
      </c>
      <c r="I29" s="211">
        <v>25.170000076293945</v>
      </c>
      <c r="J29" s="211">
        <v>28.799999237060547</v>
      </c>
      <c r="K29" s="211">
        <v>30.209999084472656</v>
      </c>
      <c r="L29" s="211">
        <v>30.350000381469727</v>
      </c>
      <c r="M29" s="211">
        <v>30.780000686645508</v>
      </c>
      <c r="N29" s="211">
        <v>29.549999237060547</v>
      </c>
      <c r="O29" s="211">
        <v>29.350000381469727</v>
      </c>
      <c r="P29" s="211">
        <v>29.100000381469727</v>
      </c>
      <c r="Q29" s="211">
        <v>26.989999771118164</v>
      </c>
      <c r="R29" s="211">
        <v>25.709999084472656</v>
      </c>
      <c r="S29" s="211">
        <v>24.299999237060547</v>
      </c>
      <c r="T29" s="211">
        <v>23.780000686645508</v>
      </c>
      <c r="U29" s="211">
        <v>23.299999237060547</v>
      </c>
      <c r="V29" s="211">
        <v>22.479999542236328</v>
      </c>
      <c r="W29" s="211">
        <v>21.920000076293945</v>
      </c>
      <c r="X29" s="211">
        <v>21.729999542236328</v>
      </c>
      <c r="Y29" s="211">
        <v>20.969999313354492</v>
      </c>
      <c r="Z29" s="218">
        <f t="shared" si="0"/>
        <v>24.09666649500529</v>
      </c>
      <c r="AA29" s="151">
        <v>31.3700008392334</v>
      </c>
      <c r="AB29" s="257" t="s">
        <v>316</v>
      </c>
      <c r="AC29" s="2">
        <v>27</v>
      </c>
      <c r="AD29" s="151">
        <v>17.649999618530273</v>
      </c>
      <c r="AE29" s="257" t="s">
        <v>254</v>
      </c>
      <c r="AF29" s="1"/>
    </row>
    <row r="30" spans="1:32" ht="11.25" customHeight="1">
      <c r="A30" s="219">
        <v>28</v>
      </c>
      <c r="B30" s="211">
        <v>20.780000686645508</v>
      </c>
      <c r="C30" s="211">
        <v>19.829999923706055</v>
      </c>
      <c r="D30" s="211">
        <v>19.75</v>
      </c>
      <c r="E30" s="211">
        <v>19.1200008392334</v>
      </c>
      <c r="F30" s="211">
        <v>19.700000762939453</v>
      </c>
      <c r="G30" s="211">
        <v>20.639999389648438</v>
      </c>
      <c r="H30" s="211">
        <v>21.690000534057617</v>
      </c>
      <c r="I30" s="211">
        <v>23.489999771118164</v>
      </c>
      <c r="J30" s="211">
        <v>24.200000762939453</v>
      </c>
      <c r="K30" s="211">
        <v>24.649999618530273</v>
      </c>
      <c r="L30" s="211">
        <v>23.670000076293945</v>
      </c>
      <c r="M30" s="211">
        <v>24.219999313354492</v>
      </c>
      <c r="N30" s="211">
        <v>23.559999465942383</v>
      </c>
      <c r="O30" s="211">
        <v>23.450000762939453</v>
      </c>
      <c r="P30" s="211">
        <v>23.639999389648438</v>
      </c>
      <c r="Q30" s="211">
        <v>22.65999984741211</v>
      </c>
      <c r="R30" s="211">
        <v>21.889999389648438</v>
      </c>
      <c r="S30" s="211">
        <v>21.65999984741211</v>
      </c>
      <c r="T30" s="211">
        <v>21.450000762939453</v>
      </c>
      <c r="U30" s="211">
        <v>20.100000381469727</v>
      </c>
      <c r="V30" s="211">
        <v>19.489999771118164</v>
      </c>
      <c r="W30" s="211">
        <v>18.860000610351562</v>
      </c>
      <c r="X30" s="211">
        <v>18.420000076293945</v>
      </c>
      <c r="Y30" s="211">
        <v>18.6200008392334</v>
      </c>
      <c r="Z30" s="218">
        <f t="shared" si="0"/>
        <v>21.480833450953167</v>
      </c>
      <c r="AA30" s="151">
        <v>25.43000030517578</v>
      </c>
      <c r="AB30" s="257" t="s">
        <v>317</v>
      </c>
      <c r="AC30" s="2">
        <v>28</v>
      </c>
      <c r="AD30" s="151">
        <v>18.219999313354492</v>
      </c>
      <c r="AE30" s="257" t="s">
        <v>338</v>
      </c>
      <c r="AF30" s="1"/>
    </row>
    <row r="31" spans="1:32" ht="11.25" customHeight="1">
      <c r="A31" s="219">
        <v>29</v>
      </c>
      <c r="B31" s="211">
        <v>19.229999542236328</v>
      </c>
      <c r="C31" s="211">
        <v>18.829999923706055</v>
      </c>
      <c r="D31" s="211">
        <v>18.40999984741211</v>
      </c>
      <c r="E31" s="211">
        <v>18.489999771118164</v>
      </c>
      <c r="F31" s="211">
        <v>17.760000228881836</v>
      </c>
      <c r="G31" s="211">
        <v>18.610000610351562</v>
      </c>
      <c r="H31" s="211">
        <v>20.139999389648438</v>
      </c>
      <c r="I31" s="211">
        <v>22.850000381469727</v>
      </c>
      <c r="J31" s="211">
        <v>23.3799991607666</v>
      </c>
      <c r="K31" s="211">
        <v>24</v>
      </c>
      <c r="L31" s="211">
        <v>23.899999618530273</v>
      </c>
      <c r="M31" s="211">
        <v>23.3799991607666</v>
      </c>
      <c r="N31" s="211">
        <v>23.969999313354492</v>
      </c>
      <c r="O31" s="211">
        <v>23.020000457763672</v>
      </c>
      <c r="P31" s="211">
        <v>23.260000228881836</v>
      </c>
      <c r="Q31" s="211">
        <v>23.889999389648438</v>
      </c>
      <c r="R31" s="211">
        <v>22.59000015258789</v>
      </c>
      <c r="S31" s="211">
        <v>20.790000915527344</v>
      </c>
      <c r="T31" s="211">
        <v>19.899999618530273</v>
      </c>
      <c r="U31" s="211">
        <v>19</v>
      </c>
      <c r="V31" s="211">
        <v>19.290000915527344</v>
      </c>
      <c r="W31" s="211">
        <v>19.5</v>
      </c>
      <c r="X31" s="211">
        <v>18.940000534057617</v>
      </c>
      <c r="Y31" s="211">
        <v>18.670000076293945</v>
      </c>
      <c r="Z31" s="218">
        <f t="shared" si="0"/>
        <v>20.90833330154419</v>
      </c>
      <c r="AA31" s="151">
        <v>24.829999923706055</v>
      </c>
      <c r="AB31" s="257" t="s">
        <v>318</v>
      </c>
      <c r="AC31" s="2">
        <v>29</v>
      </c>
      <c r="AD31" s="151">
        <v>17.530000686645508</v>
      </c>
      <c r="AE31" s="257" t="s">
        <v>205</v>
      </c>
      <c r="AF31" s="1"/>
    </row>
    <row r="32" spans="1:32" ht="11.25" customHeight="1">
      <c r="A32" s="219">
        <v>30</v>
      </c>
      <c r="B32" s="211">
        <v>18.829999923706055</v>
      </c>
      <c r="C32" s="211">
        <v>18.65999984741211</v>
      </c>
      <c r="D32" s="211">
        <v>18.6200008392334</v>
      </c>
      <c r="E32" s="211">
        <v>18.709999084472656</v>
      </c>
      <c r="F32" s="211">
        <v>18.200000762939453</v>
      </c>
      <c r="G32" s="211">
        <v>17.84000015258789</v>
      </c>
      <c r="H32" s="211">
        <v>17.940000534057617</v>
      </c>
      <c r="I32" s="211">
        <v>17.350000381469727</v>
      </c>
      <c r="J32" s="211">
        <v>17.43000030517578</v>
      </c>
      <c r="K32" s="211">
        <v>18.09000015258789</v>
      </c>
      <c r="L32" s="211">
        <v>18.219999313354492</v>
      </c>
      <c r="M32" s="211">
        <v>18.239999771118164</v>
      </c>
      <c r="N32" s="211">
        <v>18.5</v>
      </c>
      <c r="O32" s="211">
        <v>18.899999618530273</v>
      </c>
      <c r="P32" s="211">
        <v>19.3799991607666</v>
      </c>
      <c r="Q32" s="211">
        <v>19.299999237060547</v>
      </c>
      <c r="R32" s="211">
        <v>19.899999618530273</v>
      </c>
      <c r="S32" s="211">
        <v>19.579999923706055</v>
      </c>
      <c r="T32" s="211">
        <v>19.40999984741211</v>
      </c>
      <c r="U32" s="211">
        <v>19.040000915527344</v>
      </c>
      <c r="V32" s="211">
        <v>18.770000457763672</v>
      </c>
      <c r="W32" s="211">
        <v>18.84000015258789</v>
      </c>
      <c r="X32" s="211">
        <v>18.799999237060547</v>
      </c>
      <c r="Y32" s="211">
        <v>18.75</v>
      </c>
      <c r="Z32" s="218">
        <f t="shared" si="0"/>
        <v>18.637499968210857</v>
      </c>
      <c r="AA32" s="151">
        <v>20.25</v>
      </c>
      <c r="AB32" s="257" t="s">
        <v>319</v>
      </c>
      <c r="AC32" s="2">
        <v>30</v>
      </c>
      <c r="AD32" s="151">
        <v>17.260000228881836</v>
      </c>
      <c r="AE32" s="257" t="s">
        <v>339</v>
      </c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260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16.431999905904135</v>
      </c>
      <c r="C34" s="221">
        <f t="shared" si="1"/>
        <v>16.391333230336507</v>
      </c>
      <c r="D34" s="221">
        <f t="shared" si="1"/>
        <v>16.32433334986369</v>
      </c>
      <c r="E34" s="221">
        <f t="shared" si="1"/>
        <v>16.02333339055379</v>
      </c>
      <c r="F34" s="221">
        <f t="shared" si="1"/>
        <v>15.99499994913737</v>
      </c>
      <c r="G34" s="221">
        <f t="shared" si="1"/>
        <v>16.57699991861979</v>
      </c>
      <c r="H34" s="221">
        <f t="shared" si="1"/>
        <v>17.532666651407876</v>
      </c>
      <c r="I34" s="221">
        <f t="shared" si="1"/>
        <v>18.385333442687987</v>
      </c>
      <c r="J34" s="221">
        <f t="shared" si="1"/>
        <v>19.06600014368693</v>
      </c>
      <c r="K34" s="221">
        <f t="shared" si="1"/>
        <v>19.652999877929688</v>
      </c>
      <c r="L34" s="221">
        <f t="shared" si="1"/>
        <v>20.082333374023438</v>
      </c>
      <c r="M34" s="221">
        <f t="shared" si="1"/>
        <v>20.562333170572916</v>
      </c>
      <c r="N34" s="221">
        <f t="shared" si="1"/>
        <v>20.798666540781657</v>
      </c>
      <c r="O34" s="221">
        <f t="shared" si="1"/>
        <v>20.64199997584025</v>
      </c>
      <c r="P34" s="221">
        <f t="shared" si="1"/>
        <v>20.313333320617676</v>
      </c>
      <c r="Q34" s="221">
        <f t="shared" si="1"/>
        <v>19.964999866485595</v>
      </c>
      <c r="R34" s="221">
        <f>AVERAGE(R3:R33)</f>
        <v>19.14933338165283</v>
      </c>
      <c r="S34" s="221">
        <f aca="true" t="shared" si="2" ref="S34:Y34">AVERAGE(S3:S33)</f>
        <v>18.39766654968262</v>
      </c>
      <c r="T34" s="221">
        <f t="shared" si="2"/>
        <v>17.724333381652833</v>
      </c>
      <c r="U34" s="221">
        <f t="shared" si="2"/>
        <v>17.270333162943523</v>
      </c>
      <c r="V34" s="221">
        <f t="shared" si="2"/>
        <v>17.075</v>
      </c>
      <c r="W34" s="221">
        <f t="shared" si="2"/>
        <v>16.890666739145914</v>
      </c>
      <c r="X34" s="221">
        <f t="shared" si="2"/>
        <v>16.826333236694335</v>
      </c>
      <c r="Y34" s="221">
        <f t="shared" si="2"/>
        <v>16.651999855041502</v>
      </c>
      <c r="Z34" s="221">
        <f>AVERAGE(B3:Y33)</f>
        <v>18.113722183969287</v>
      </c>
      <c r="AA34" s="222">
        <f>(AVERAGE(最高))</f>
        <v>22.16099999745687</v>
      </c>
      <c r="AB34" s="223"/>
      <c r="AC34" s="224"/>
      <c r="AD34" s="222">
        <f>(AVERAGE(最低))</f>
        <v>15.067666657765706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6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2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31.3700008392334</v>
      </c>
      <c r="C46" s="3">
        <v>27</v>
      </c>
      <c r="D46" s="259" t="s">
        <v>316</v>
      </c>
      <c r="E46" s="201"/>
      <c r="F46" s="156"/>
      <c r="G46" s="157">
        <f>MIN(最低)</f>
        <v>10.449999809265137</v>
      </c>
      <c r="H46" s="3">
        <v>2</v>
      </c>
      <c r="I46" s="259" t="s">
        <v>320</v>
      </c>
    </row>
    <row r="47" spans="1:9" ht="11.25" customHeight="1">
      <c r="A47" s="160"/>
      <c r="B47" s="161"/>
      <c r="C47" s="3"/>
      <c r="D47" s="159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7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18.81999969482422</v>
      </c>
      <c r="C3" s="211">
        <v>18.719999313354492</v>
      </c>
      <c r="D3" s="211">
        <v>18.809999465942383</v>
      </c>
      <c r="E3" s="211">
        <v>19.25</v>
      </c>
      <c r="F3" s="211">
        <v>19.260000228881836</v>
      </c>
      <c r="G3" s="211">
        <v>18.6299991607666</v>
      </c>
      <c r="H3" s="211">
        <v>20.420000076293945</v>
      </c>
      <c r="I3" s="211">
        <v>22.1200008392334</v>
      </c>
      <c r="J3" s="211">
        <v>21.219999313354492</v>
      </c>
      <c r="K3" s="211">
        <v>22.09000015258789</v>
      </c>
      <c r="L3" s="211">
        <v>23.25</v>
      </c>
      <c r="M3" s="211">
        <v>23.280000686645508</v>
      </c>
      <c r="N3" s="211">
        <v>22.68000030517578</v>
      </c>
      <c r="O3" s="211">
        <v>20.290000915527344</v>
      </c>
      <c r="P3" s="211">
        <v>20.309999465942383</v>
      </c>
      <c r="Q3" s="211">
        <v>19.8700008392334</v>
      </c>
      <c r="R3" s="211">
        <v>19.31999969482422</v>
      </c>
      <c r="S3" s="211">
        <v>19.200000762939453</v>
      </c>
      <c r="T3" s="211">
        <v>18.440000534057617</v>
      </c>
      <c r="U3" s="211">
        <v>18.059999465942383</v>
      </c>
      <c r="V3" s="211">
        <v>17.959999084472656</v>
      </c>
      <c r="W3" s="211">
        <v>18.219999313354492</v>
      </c>
      <c r="X3" s="211">
        <v>18.549999237060547</v>
      </c>
      <c r="Y3" s="211">
        <v>18.56999969482422</v>
      </c>
      <c r="Z3" s="218">
        <f aca="true" t="shared" si="0" ref="Z3:Z33">AVERAGE(B3:Y3)</f>
        <v>19.889166593551636</v>
      </c>
      <c r="AA3" s="151">
        <v>24.15999984741211</v>
      </c>
      <c r="AB3" s="152" t="s">
        <v>340</v>
      </c>
      <c r="AC3" s="2">
        <v>1</v>
      </c>
      <c r="AD3" s="151">
        <v>17.850000381469727</v>
      </c>
      <c r="AE3" s="257" t="s">
        <v>361</v>
      </c>
      <c r="AF3" s="1"/>
    </row>
    <row r="4" spans="1:32" ht="11.25" customHeight="1">
      <c r="A4" s="219">
        <v>2</v>
      </c>
      <c r="B4" s="211">
        <v>18.940000534057617</v>
      </c>
      <c r="C4" s="211">
        <v>18.719999313354492</v>
      </c>
      <c r="D4" s="211">
        <v>18.469999313354492</v>
      </c>
      <c r="E4" s="211">
        <v>18.43000030517578</v>
      </c>
      <c r="F4" s="211">
        <v>18.65999984741211</v>
      </c>
      <c r="G4" s="211">
        <v>18.760000228881836</v>
      </c>
      <c r="H4" s="211">
        <v>19.389999389648438</v>
      </c>
      <c r="I4" s="211">
        <v>19.350000381469727</v>
      </c>
      <c r="J4" s="211">
        <v>19.639999389648438</v>
      </c>
      <c r="K4" s="211">
        <v>19.850000381469727</v>
      </c>
      <c r="L4" s="211">
        <v>19.229999542236328</v>
      </c>
      <c r="M4" s="211">
        <v>18.75</v>
      </c>
      <c r="N4" s="211">
        <v>18.020000457763672</v>
      </c>
      <c r="O4" s="211">
        <v>17.530000686645508</v>
      </c>
      <c r="P4" s="211">
        <v>17.15999984741211</v>
      </c>
      <c r="Q4" s="211">
        <v>16.530000686645508</v>
      </c>
      <c r="R4" s="211">
        <v>16.670000076293945</v>
      </c>
      <c r="S4" s="212">
        <v>16.760000228881836</v>
      </c>
      <c r="T4" s="211">
        <v>16.889999389648438</v>
      </c>
      <c r="U4" s="211">
        <v>17</v>
      </c>
      <c r="V4" s="211">
        <v>16.790000915527344</v>
      </c>
      <c r="W4" s="211">
        <v>17.1299991607666</v>
      </c>
      <c r="X4" s="211">
        <v>17.1299991607666</v>
      </c>
      <c r="Y4" s="211">
        <v>17.1299991607666</v>
      </c>
      <c r="Z4" s="218">
        <f t="shared" si="0"/>
        <v>18.038749933242798</v>
      </c>
      <c r="AA4" s="151">
        <v>20.65999984741211</v>
      </c>
      <c r="AB4" s="152" t="s">
        <v>341</v>
      </c>
      <c r="AC4" s="2">
        <v>2</v>
      </c>
      <c r="AD4" s="151">
        <v>16.479999542236328</v>
      </c>
      <c r="AE4" s="257" t="s">
        <v>362</v>
      </c>
      <c r="AF4" s="1"/>
    </row>
    <row r="5" spans="1:32" ht="11.25" customHeight="1">
      <c r="A5" s="219">
        <v>3</v>
      </c>
      <c r="B5" s="211">
        <v>17.670000076293945</v>
      </c>
      <c r="C5" s="211">
        <v>17.809999465942383</v>
      </c>
      <c r="D5" s="211">
        <v>17.450000762939453</v>
      </c>
      <c r="E5" s="211">
        <v>17.18000030517578</v>
      </c>
      <c r="F5" s="211">
        <v>16.450000762939453</v>
      </c>
      <c r="G5" s="211">
        <v>17.219999313354492</v>
      </c>
      <c r="H5" s="211">
        <v>19.579999923706055</v>
      </c>
      <c r="I5" s="211">
        <v>21.389999389648438</v>
      </c>
      <c r="J5" s="211">
        <v>22.149999618530273</v>
      </c>
      <c r="K5" s="211">
        <v>22.049999237060547</v>
      </c>
      <c r="L5" s="211">
        <v>21.579999923706055</v>
      </c>
      <c r="M5" s="211">
        <v>20.489999771118164</v>
      </c>
      <c r="N5" s="211">
        <v>21.239999771118164</v>
      </c>
      <c r="O5" s="211">
        <v>21.420000076293945</v>
      </c>
      <c r="P5" s="211">
        <v>21.65999984741211</v>
      </c>
      <c r="Q5" s="211">
        <v>20.8799991607666</v>
      </c>
      <c r="R5" s="211">
        <v>19.139999389648438</v>
      </c>
      <c r="S5" s="211">
        <v>18.25</v>
      </c>
      <c r="T5" s="211">
        <v>18.25</v>
      </c>
      <c r="U5" s="211">
        <v>18.3799991607666</v>
      </c>
      <c r="V5" s="211">
        <v>18.040000915527344</v>
      </c>
      <c r="W5" s="211">
        <v>18.020000457763672</v>
      </c>
      <c r="X5" s="211">
        <v>18.200000762939453</v>
      </c>
      <c r="Y5" s="211">
        <v>18.56999969482422</v>
      </c>
      <c r="Z5" s="218">
        <f t="shared" si="0"/>
        <v>19.294583241144817</v>
      </c>
      <c r="AA5" s="151">
        <v>22.510000228881836</v>
      </c>
      <c r="AB5" s="152" t="s">
        <v>342</v>
      </c>
      <c r="AC5" s="2">
        <v>3</v>
      </c>
      <c r="AD5" s="151">
        <v>16.34000015258789</v>
      </c>
      <c r="AE5" s="257" t="s">
        <v>363</v>
      </c>
      <c r="AF5" s="1"/>
    </row>
    <row r="6" spans="1:32" ht="11.25" customHeight="1">
      <c r="A6" s="219">
        <v>4</v>
      </c>
      <c r="B6" s="211">
        <v>18.760000228881836</v>
      </c>
      <c r="C6" s="211">
        <v>18.6200008392334</v>
      </c>
      <c r="D6" s="211">
        <v>18.850000381469727</v>
      </c>
      <c r="E6" s="211">
        <v>18.6200008392334</v>
      </c>
      <c r="F6" s="211">
        <v>18.75</v>
      </c>
      <c r="G6" s="211">
        <v>18.899999618530273</v>
      </c>
      <c r="H6" s="211">
        <v>18.639999389648438</v>
      </c>
      <c r="I6" s="211">
        <v>19.010000228881836</v>
      </c>
      <c r="J6" s="211">
        <v>20.1299991607666</v>
      </c>
      <c r="K6" s="211">
        <v>20.790000915527344</v>
      </c>
      <c r="L6" s="211">
        <v>20.3700008392334</v>
      </c>
      <c r="M6" s="211">
        <v>21.6200008392334</v>
      </c>
      <c r="N6" s="211">
        <v>22.479999542236328</v>
      </c>
      <c r="O6" s="211">
        <v>21.899999618530273</v>
      </c>
      <c r="P6" s="211">
        <v>20.190000534057617</v>
      </c>
      <c r="Q6" s="211">
        <v>21.25</v>
      </c>
      <c r="R6" s="211">
        <v>20.489999771118164</v>
      </c>
      <c r="S6" s="211">
        <v>20.110000610351562</v>
      </c>
      <c r="T6" s="211">
        <v>19.309999465942383</v>
      </c>
      <c r="U6" s="211">
        <v>18.31999969482422</v>
      </c>
      <c r="V6" s="211">
        <v>17.950000762939453</v>
      </c>
      <c r="W6" s="211">
        <v>18.690000534057617</v>
      </c>
      <c r="X6" s="211">
        <v>18.760000228881836</v>
      </c>
      <c r="Y6" s="211">
        <v>18.15999984741211</v>
      </c>
      <c r="Z6" s="218">
        <f t="shared" si="0"/>
        <v>19.611250162124634</v>
      </c>
      <c r="AA6" s="151">
        <v>22.68000030517578</v>
      </c>
      <c r="AB6" s="152" t="s">
        <v>343</v>
      </c>
      <c r="AC6" s="2">
        <v>4</v>
      </c>
      <c r="AD6" s="151">
        <v>17.860000610351562</v>
      </c>
      <c r="AE6" s="257" t="s">
        <v>364</v>
      </c>
      <c r="AF6" s="1"/>
    </row>
    <row r="7" spans="1:32" ht="11.25" customHeight="1">
      <c r="A7" s="219">
        <v>5</v>
      </c>
      <c r="B7" s="211">
        <v>17.40999984741211</v>
      </c>
      <c r="C7" s="211">
        <v>17.979999542236328</v>
      </c>
      <c r="D7" s="211">
        <v>17.90999984741211</v>
      </c>
      <c r="E7" s="211">
        <v>17.639999389648438</v>
      </c>
      <c r="F7" s="211">
        <v>17.329999923706055</v>
      </c>
      <c r="G7" s="211">
        <v>18.049999237060547</v>
      </c>
      <c r="H7" s="211">
        <v>18.950000762939453</v>
      </c>
      <c r="I7" s="211">
        <v>20.639999389648438</v>
      </c>
      <c r="J7" s="211">
        <v>20.790000915527344</v>
      </c>
      <c r="K7" s="211">
        <v>18.969999313354492</v>
      </c>
      <c r="L7" s="211">
        <v>20.670000076293945</v>
      </c>
      <c r="M7" s="211">
        <v>20.139999389648438</v>
      </c>
      <c r="N7" s="211">
        <v>20.6200008392334</v>
      </c>
      <c r="O7" s="211">
        <v>20.809999465942383</v>
      </c>
      <c r="P7" s="211">
        <v>21.260000228881836</v>
      </c>
      <c r="Q7" s="211">
        <v>21.40999984741211</v>
      </c>
      <c r="R7" s="211">
        <v>20.329999923706055</v>
      </c>
      <c r="S7" s="211">
        <v>20.030000686645508</v>
      </c>
      <c r="T7" s="211">
        <v>19.889999389648438</v>
      </c>
      <c r="U7" s="211">
        <v>19.280000686645508</v>
      </c>
      <c r="V7" s="211">
        <v>18.610000610351562</v>
      </c>
      <c r="W7" s="211">
        <v>18.829999923706055</v>
      </c>
      <c r="X7" s="211">
        <v>18.690000534057617</v>
      </c>
      <c r="Y7" s="211">
        <v>19.290000915527344</v>
      </c>
      <c r="Z7" s="218">
        <f t="shared" si="0"/>
        <v>19.39708336194356</v>
      </c>
      <c r="AA7" s="151">
        <v>22.09000015258789</v>
      </c>
      <c r="AB7" s="152" t="s">
        <v>344</v>
      </c>
      <c r="AC7" s="2">
        <v>5</v>
      </c>
      <c r="AD7" s="151">
        <v>17.209999084472656</v>
      </c>
      <c r="AE7" s="257" t="s">
        <v>365</v>
      </c>
      <c r="AF7" s="1"/>
    </row>
    <row r="8" spans="1:32" ht="11.25" customHeight="1">
      <c r="A8" s="219">
        <v>6</v>
      </c>
      <c r="B8" s="211">
        <v>19.18000030517578</v>
      </c>
      <c r="C8" s="211">
        <v>18.760000228881836</v>
      </c>
      <c r="D8" s="211">
        <v>19.110000610351562</v>
      </c>
      <c r="E8" s="211">
        <v>18.950000762939453</v>
      </c>
      <c r="F8" s="211">
        <v>19.09000015258789</v>
      </c>
      <c r="G8" s="211">
        <v>20.280000686645508</v>
      </c>
      <c r="H8" s="211">
        <v>21.610000610351562</v>
      </c>
      <c r="I8" s="211">
        <v>22.100000381469727</v>
      </c>
      <c r="J8" s="211">
        <v>23.350000381469727</v>
      </c>
      <c r="K8" s="211">
        <v>22.190000534057617</v>
      </c>
      <c r="L8" s="211">
        <v>22.6299991607666</v>
      </c>
      <c r="M8" s="211">
        <v>26.030000686645508</v>
      </c>
      <c r="N8" s="211">
        <v>23.389999389648438</v>
      </c>
      <c r="O8" s="211">
        <v>24.829999923706055</v>
      </c>
      <c r="P8" s="211">
        <v>24.809999465942383</v>
      </c>
      <c r="Q8" s="211">
        <v>23.510000228881836</v>
      </c>
      <c r="R8" s="211">
        <v>22.809999465942383</v>
      </c>
      <c r="S8" s="211">
        <v>22.31999969482422</v>
      </c>
      <c r="T8" s="211">
        <v>21.829999923706055</v>
      </c>
      <c r="U8" s="211">
        <v>21.520000457763672</v>
      </c>
      <c r="V8" s="211">
        <v>21.729999542236328</v>
      </c>
      <c r="W8" s="211">
        <v>21.440000534057617</v>
      </c>
      <c r="X8" s="211">
        <v>21.510000228881836</v>
      </c>
      <c r="Y8" s="211">
        <v>21.579999923706055</v>
      </c>
      <c r="Z8" s="218">
        <f t="shared" si="0"/>
        <v>21.856666803359985</v>
      </c>
      <c r="AA8" s="151">
        <v>26.09000015258789</v>
      </c>
      <c r="AB8" s="152" t="s">
        <v>345</v>
      </c>
      <c r="AC8" s="2">
        <v>6</v>
      </c>
      <c r="AD8" s="151">
        <v>18.520000457763672</v>
      </c>
      <c r="AE8" s="257" t="s">
        <v>366</v>
      </c>
      <c r="AF8" s="1"/>
    </row>
    <row r="9" spans="1:32" ht="11.25" customHeight="1">
      <c r="A9" s="219">
        <v>7</v>
      </c>
      <c r="B9" s="211">
        <v>21.420000076293945</v>
      </c>
      <c r="C9" s="211">
        <v>21.360000610351562</v>
      </c>
      <c r="D9" s="211">
        <v>21.290000915527344</v>
      </c>
      <c r="E9" s="211">
        <v>21.1299991607666</v>
      </c>
      <c r="F9" s="211">
        <v>20.899999618530273</v>
      </c>
      <c r="G9" s="211">
        <v>21.3799991607666</v>
      </c>
      <c r="H9" s="211">
        <v>22.93000030517578</v>
      </c>
      <c r="I9" s="211">
        <v>24.350000381469727</v>
      </c>
      <c r="J9" s="211">
        <v>25.770000457763672</v>
      </c>
      <c r="K9" s="211">
        <v>26.979999542236328</v>
      </c>
      <c r="L9" s="211">
        <v>27.110000610351562</v>
      </c>
      <c r="M9" s="211">
        <v>28.6200008392334</v>
      </c>
      <c r="N9" s="211">
        <v>28.450000762939453</v>
      </c>
      <c r="O9" s="211">
        <v>29.809999465942383</v>
      </c>
      <c r="P9" s="211">
        <v>27.489999771118164</v>
      </c>
      <c r="Q9" s="211">
        <v>27.329999923706055</v>
      </c>
      <c r="R9" s="211">
        <v>26.09000015258789</v>
      </c>
      <c r="S9" s="211">
        <v>25.170000076293945</v>
      </c>
      <c r="T9" s="211">
        <v>23.260000228881836</v>
      </c>
      <c r="U9" s="211">
        <v>23.770000457763672</v>
      </c>
      <c r="V9" s="211">
        <v>23.489999771118164</v>
      </c>
      <c r="W9" s="211">
        <v>23.239999771118164</v>
      </c>
      <c r="X9" s="211">
        <v>22.6299991607666</v>
      </c>
      <c r="Y9" s="211">
        <v>22.889999389648438</v>
      </c>
      <c r="Z9" s="218">
        <f t="shared" si="0"/>
        <v>24.452500025431316</v>
      </c>
      <c r="AA9" s="151">
        <v>30.079999923706055</v>
      </c>
      <c r="AB9" s="152" t="s">
        <v>346</v>
      </c>
      <c r="AC9" s="2">
        <v>7</v>
      </c>
      <c r="AD9" s="151">
        <v>20.829999923706055</v>
      </c>
      <c r="AE9" s="257" t="s">
        <v>197</v>
      </c>
      <c r="AF9" s="1"/>
    </row>
    <row r="10" spans="1:32" ht="11.25" customHeight="1">
      <c r="A10" s="219">
        <v>8</v>
      </c>
      <c r="B10" s="211">
        <v>22.940000534057617</v>
      </c>
      <c r="C10" s="211">
        <v>22.93000030517578</v>
      </c>
      <c r="D10" s="211">
        <v>22.81999969482422</v>
      </c>
      <c r="E10" s="211">
        <v>22.739999771118164</v>
      </c>
      <c r="F10" s="211">
        <v>23.219999313354492</v>
      </c>
      <c r="G10" s="211">
        <v>22.979999542236328</v>
      </c>
      <c r="H10" s="211">
        <v>23.059999465942383</v>
      </c>
      <c r="I10" s="211">
        <v>23.31999969482422</v>
      </c>
      <c r="J10" s="211">
        <v>22.790000915527344</v>
      </c>
      <c r="K10" s="211">
        <v>23.15999984741211</v>
      </c>
      <c r="L10" s="211">
        <v>23.09000015258789</v>
      </c>
      <c r="M10" s="211">
        <v>24.770000457763672</v>
      </c>
      <c r="N10" s="211">
        <v>24.469999313354492</v>
      </c>
      <c r="O10" s="211">
        <v>24.549999237060547</v>
      </c>
      <c r="P10" s="211">
        <v>25.059999465942383</v>
      </c>
      <c r="Q10" s="211">
        <v>25.700000762939453</v>
      </c>
      <c r="R10" s="211">
        <v>25.239999771118164</v>
      </c>
      <c r="S10" s="211">
        <v>24.860000610351562</v>
      </c>
      <c r="T10" s="211">
        <v>23.829999923706055</v>
      </c>
      <c r="U10" s="211">
        <v>23.860000610351562</v>
      </c>
      <c r="V10" s="211">
        <v>23.440000534057617</v>
      </c>
      <c r="W10" s="211">
        <v>22.549999237060547</v>
      </c>
      <c r="X10" s="211">
        <v>21.969999313354492</v>
      </c>
      <c r="Y10" s="211">
        <v>21.700000762939453</v>
      </c>
      <c r="Z10" s="218">
        <f t="shared" si="0"/>
        <v>23.543749968210857</v>
      </c>
      <c r="AA10" s="151">
        <v>25.90999984741211</v>
      </c>
      <c r="AB10" s="152" t="s">
        <v>347</v>
      </c>
      <c r="AC10" s="2">
        <v>8</v>
      </c>
      <c r="AD10" s="151">
        <v>21.540000915527344</v>
      </c>
      <c r="AE10" s="257" t="s">
        <v>133</v>
      </c>
      <c r="AF10" s="1"/>
    </row>
    <row r="11" spans="1:32" ht="11.25" customHeight="1">
      <c r="A11" s="219">
        <v>9</v>
      </c>
      <c r="B11" s="211">
        <v>21.31999969482422</v>
      </c>
      <c r="C11" s="211">
        <v>21.229999542236328</v>
      </c>
      <c r="D11" s="211">
        <v>21.6200008392334</v>
      </c>
      <c r="E11" s="211">
        <v>21.440000534057617</v>
      </c>
      <c r="F11" s="211">
        <v>21.219999313354492</v>
      </c>
      <c r="G11" s="211">
        <v>21.829999923706055</v>
      </c>
      <c r="H11" s="211">
        <v>21.940000534057617</v>
      </c>
      <c r="I11" s="211">
        <v>22.889999389648438</v>
      </c>
      <c r="J11" s="211">
        <v>23.5</v>
      </c>
      <c r="K11" s="211">
        <v>23.639999389648438</v>
      </c>
      <c r="L11" s="211">
        <v>24.049999237060547</v>
      </c>
      <c r="M11" s="211">
        <v>25.6299991607666</v>
      </c>
      <c r="N11" s="211">
        <v>26.3700008392334</v>
      </c>
      <c r="O11" s="211">
        <v>25.81999969482422</v>
      </c>
      <c r="P11" s="211">
        <v>24.6299991607666</v>
      </c>
      <c r="Q11" s="211">
        <v>25.1299991607666</v>
      </c>
      <c r="R11" s="211">
        <v>23.809999465942383</v>
      </c>
      <c r="S11" s="211">
        <v>23.65999984741211</v>
      </c>
      <c r="T11" s="211">
        <v>23.149999618530273</v>
      </c>
      <c r="U11" s="211">
        <v>22.950000762939453</v>
      </c>
      <c r="V11" s="211">
        <v>22.290000915527344</v>
      </c>
      <c r="W11" s="211">
        <v>22.440000534057617</v>
      </c>
      <c r="X11" s="211">
        <v>22.239999771118164</v>
      </c>
      <c r="Y11" s="211">
        <v>22.940000534057617</v>
      </c>
      <c r="Z11" s="218">
        <f t="shared" si="0"/>
        <v>23.15583324432373</v>
      </c>
      <c r="AA11" s="151">
        <v>27.09000015258789</v>
      </c>
      <c r="AB11" s="152" t="s">
        <v>348</v>
      </c>
      <c r="AC11" s="2">
        <v>9</v>
      </c>
      <c r="AD11" s="151">
        <v>21.059999465942383</v>
      </c>
      <c r="AE11" s="257" t="s">
        <v>333</v>
      </c>
      <c r="AF11" s="1"/>
    </row>
    <row r="12" spans="1:32" ht="11.25" customHeight="1">
      <c r="A12" s="227">
        <v>10</v>
      </c>
      <c r="B12" s="213">
        <v>22.68000030517578</v>
      </c>
      <c r="C12" s="213">
        <v>22.940000534057617</v>
      </c>
      <c r="D12" s="213">
        <v>22.8799991607666</v>
      </c>
      <c r="E12" s="213">
        <v>22.719999313354492</v>
      </c>
      <c r="F12" s="213">
        <v>22.81999969482422</v>
      </c>
      <c r="G12" s="213">
        <v>23.010000228881836</v>
      </c>
      <c r="H12" s="213">
        <v>23.729999542236328</v>
      </c>
      <c r="I12" s="213">
        <v>24.600000381469727</v>
      </c>
      <c r="J12" s="213">
        <v>25.360000610351562</v>
      </c>
      <c r="K12" s="213">
        <v>25.639999389648438</v>
      </c>
      <c r="L12" s="213">
        <v>25.459999084472656</v>
      </c>
      <c r="M12" s="213">
        <v>25.790000915527344</v>
      </c>
      <c r="N12" s="213">
        <v>26.950000762939453</v>
      </c>
      <c r="O12" s="213">
        <v>27.200000762939453</v>
      </c>
      <c r="P12" s="213">
        <v>27.579999923706055</v>
      </c>
      <c r="Q12" s="213">
        <v>26.719999313354492</v>
      </c>
      <c r="R12" s="213">
        <v>24.530000686645508</v>
      </c>
      <c r="S12" s="213">
        <v>23.1200008392334</v>
      </c>
      <c r="T12" s="213">
        <v>21.989999771118164</v>
      </c>
      <c r="U12" s="213">
        <v>21.459999084472656</v>
      </c>
      <c r="V12" s="213">
        <v>19.93000030517578</v>
      </c>
      <c r="W12" s="213">
        <v>19.93000030517578</v>
      </c>
      <c r="X12" s="213">
        <v>19.43000030517578</v>
      </c>
      <c r="Y12" s="213">
        <v>18.670000076293945</v>
      </c>
      <c r="Z12" s="228">
        <f t="shared" si="0"/>
        <v>23.547500054041546</v>
      </c>
      <c r="AA12" s="157">
        <v>29.229999542236328</v>
      </c>
      <c r="AB12" s="214" t="s">
        <v>349</v>
      </c>
      <c r="AC12" s="215">
        <v>10</v>
      </c>
      <c r="AD12" s="157">
        <v>18.670000076293945</v>
      </c>
      <c r="AE12" s="258" t="s">
        <v>100</v>
      </c>
      <c r="AF12" s="1"/>
    </row>
    <row r="13" spans="1:32" ht="11.25" customHeight="1">
      <c r="A13" s="219">
        <v>11</v>
      </c>
      <c r="B13" s="211">
        <v>17.889999389648438</v>
      </c>
      <c r="C13" s="211">
        <v>18.6200008392334</v>
      </c>
      <c r="D13" s="211">
        <v>17.719999313354492</v>
      </c>
      <c r="E13" s="211">
        <v>17.549999237060547</v>
      </c>
      <c r="F13" s="211">
        <v>17.90999984741211</v>
      </c>
      <c r="G13" s="211">
        <v>18.540000915527344</v>
      </c>
      <c r="H13" s="211">
        <v>19.899999618530273</v>
      </c>
      <c r="I13" s="211">
        <v>20.940000534057617</v>
      </c>
      <c r="J13" s="211">
        <v>22.209999084472656</v>
      </c>
      <c r="K13" s="211">
        <v>23.040000915527344</v>
      </c>
      <c r="L13" s="211">
        <v>22.520000457763672</v>
      </c>
      <c r="M13" s="211">
        <v>22.75</v>
      </c>
      <c r="N13" s="211">
        <v>22.030000686645508</v>
      </c>
      <c r="O13" s="211">
        <v>21.979999542236328</v>
      </c>
      <c r="P13" s="211">
        <v>22.459999084472656</v>
      </c>
      <c r="Q13" s="211">
        <v>22</v>
      </c>
      <c r="R13" s="211">
        <v>21.079999923706055</v>
      </c>
      <c r="S13" s="211">
        <v>20.889999389648438</v>
      </c>
      <c r="T13" s="211">
        <v>19.479999542236328</v>
      </c>
      <c r="U13" s="211">
        <v>18.6200008392334</v>
      </c>
      <c r="V13" s="211">
        <v>18.90999984741211</v>
      </c>
      <c r="W13" s="211">
        <v>18.190000534057617</v>
      </c>
      <c r="X13" s="211">
        <v>18.06999969482422</v>
      </c>
      <c r="Y13" s="211">
        <v>17.780000686645508</v>
      </c>
      <c r="Z13" s="218">
        <f t="shared" si="0"/>
        <v>20.044999996821087</v>
      </c>
      <c r="AA13" s="151">
        <v>24.489999771118164</v>
      </c>
      <c r="AB13" s="152" t="s">
        <v>350</v>
      </c>
      <c r="AC13" s="2">
        <v>11</v>
      </c>
      <c r="AD13" s="151">
        <v>17.079999923706055</v>
      </c>
      <c r="AE13" s="257" t="s">
        <v>367</v>
      </c>
      <c r="AF13" s="1"/>
    </row>
    <row r="14" spans="1:32" ht="11.25" customHeight="1">
      <c r="A14" s="219">
        <v>12</v>
      </c>
      <c r="B14" s="211">
        <v>18.170000076293945</v>
      </c>
      <c r="C14" s="211">
        <v>17.59000015258789</v>
      </c>
      <c r="D14" s="211">
        <v>17.56999969482422</v>
      </c>
      <c r="E14" s="211">
        <v>17.6200008392334</v>
      </c>
      <c r="F14" s="211">
        <v>18.420000076293945</v>
      </c>
      <c r="G14" s="211">
        <v>20.200000762939453</v>
      </c>
      <c r="H14" s="211">
        <v>21.520000457763672</v>
      </c>
      <c r="I14" s="211">
        <v>22.760000228881836</v>
      </c>
      <c r="J14" s="211">
        <v>24.389999389648438</v>
      </c>
      <c r="K14" s="211">
        <v>24.649999618530273</v>
      </c>
      <c r="L14" s="211">
        <v>23.6200008392334</v>
      </c>
      <c r="M14" s="211">
        <v>24.420000076293945</v>
      </c>
      <c r="N14" s="211">
        <v>24.260000228881836</v>
      </c>
      <c r="O14" s="211">
        <v>23.440000534057617</v>
      </c>
      <c r="P14" s="211">
        <v>23.5</v>
      </c>
      <c r="Q14" s="211">
        <v>22.700000762939453</v>
      </c>
      <c r="R14" s="211">
        <v>21.959999084472656</v>
      </c>
      <c r="S14" s="211">
        <v>20.280000686645508</v>
      </c>
      <c r="T14" s="211">
        <v>18.739999771118164</v>
      </c>
      <c r="U14" s="211">
        <v>18.110000610351562</v>
      </c>
      <c r="V14" s="211">
        <v>17.229999542236328</v>
      </c>
      <c r="W14" s="211">
        <v>17.809999465942383</v>
      </c>
      <c r="X14" s="211">
        <v>17.280000686645508</v>
      </c>
      <c r="Y14" s="211">
        <v>17.670000076293945</v>
      </c>
      <c r="Z14" s="218">
        <f t="shared" si="0"/>
        <v>20.579583485921223</v>
      </c>
      <c r="AA14" s="151">
        <v>25.079999923706055</v>
      </c>
      <c r="AB14" s="152" t="s">
        <v>351</v>
      </c>
      <c r="AC14" s="2">
        <v>12</v>
      </c>
      <c r="AD14" s="151">
        <v>17.1200008392334</v>
      </c>
      <c r="AE14" s="257" t="s">
        <v>368</v>
      </c>
      <c r="AF14" s="1"/>
    </row>
    <row r="15" spans="1:32" ht="11.25" customHeight="1">
      <c r="A15" s="219">
        <v>13</v>
      </c>
      <c r="B15" s="211">
        <v>18.1200008392334</v>
      </c>
      <c r="C15" s="211">
        <v>18.65999984741211</v>
      </c>
      <c r="D15" s="211">
        <v>19.739999771118164</v>
      </c>
      <c r="E15" s="211">
        <v>20.760000228881836</v>
      </c>
      <c r="F15" s="211">
        <v>20.559999465942383</v>
      </c>
      <c r="G15" s="211">
        <v>21.09000015258789</v>
      </c>
      <c r="H15" s="211">
        <v>22.149999618530273</v>
      </c>
      <c r="I15" s="211">
        <v>22.770000457763672</v>
      </c>
      <c r="J15" s="211">
        <v>23.899999618530273</v>
      </c>
      <c r="K15" s="211">
        <v>26.75</v>
      </c>
      <c r="L15" s="211">
        <v>27.100000381469727</v>
      </c>
      <c r="M15" s="211">
        <v>28.510000228881836</v>
      </c>
      <c r="N15" s="211">
        <v>31.059999465942383</v>
      </c>
      <c r="O15" s="211">
        <v>29.68000030517578</v>
      </c>
      <c r="P15" s="211">
        <v>29.6200008392334</v>
      </c>
      <c r="Q15" s="211">
        <v>26.81999969482422</v>
      </c>
      <c r="R15" s="211">
        <v>26.1200008392334</v>
      </c>
      <c r="S15" s="211">
        <v>24.84000015258789</v>
      </c>
      <c r="T15" s="211">
        <v>23.190000534057617</v>
      </c>
      <c r="U15" s="211">
        <v>22.190000534057617</v>
      </c>
      <c r="V15" s="211">
        <v>21.770000457763672</v>
      </c>
      <c r="W15" s="211">
        <v>20.979999542236328</v>
      </c>
      <c r="X15" s="211">
        <v>20.709999084472656</v>
      </c>
      <c r="Y15" s="211">
        <v>20.25</v>
      </c>
      <c r="Z15" s="218">
        <f t="shared" si="0"/>
        <v>23.639166752497356</v>
      </c>
      <c r="AA15" s="151">
        <v>31.90999984741211</v>
      </c>
      <c r="AB15" s="152" t="s">
        <v>352</v>
      </c>
      <c r="AC15" s="2">
        <v>13</v>
      </c>
      <c r="AD15" s="151">
        <v>17.649999618530273</v>
      </c>
      <c r="AE15" s="257" t="s">
        <v>75</v>
      </c>
      <c r="AF15" s="1"/>
    </row>
    <row r="16" spans="1:32" ht="11.25" customHeight="1">
      <c r="A16" s="219">
        <v>14</v>
      </c>
      <c r="B16" s="211">
        <v>20.149999618530273</v>
      </c>
      <c r="C16" s="211">
        <v>20.920000076293945</v>
      </c>
      <c r="D16" s="211">
        <v>20.389999389648438</v>
      </c>
      <c r="E16" s="211">
        <v>20.610000610351562</v>
      </c>
      <c r="F16" s="211">
        <v>20.959999084472656</v>
      </c>
      <c r="G16" s="211">
        <v>20.229999542236328</v>
      </c>
      <c r="H16" s="211">
        <v>21.229999542236328</v>
      </c>
      <c r="I16" s="211">
        <v>23.3799991607666</v>
      </c>
      <c r="J16" s="211">
        <v>26.729999542236328</v>
      </c>
      <c r="K16" s="211">
        <v>23.729999542236328</v>
      </c>
      <c r="L16" s="211">
        <v>25.399999618530273</v>
      </c>
      <c r="M16" s="211">
        <v>25.809999465942383</v>
      </c>
      <c r="N16" s="211">
        <v>26.440000534057617</v>
      </c>
      <c r="O16" s="211">
        <v>26.139999389648438</v>
      </c>
      <c r="P16" s="211">
        <v>26.1200008392334</v>
      </c>
      <c r="Q16" s="211">
        <v>23.649999618530273</v>
      </c>
      <c r="R16" s="211">
        <v>22.760000228881836</v>
      </c>
      <c r="S16" s="211">
        <v>21.93000030517578</v>
      </c>
      <c r="T16" s="211">
        <v>20.709999084472656</v>
      </c>
      <c r="U16" s="211">
        <v>19.93000030517578</v>
      </c>
      <c r="V16" s="211">
        <v>19.889999389648438</v>
      </c>
      <c r="W16" s="211">
        <v>20</v>
      </c>
      <c r="X16" s="211">
        <v>20.450000762939453</v>
      </c>
      <c r="Y16" s="211">
        <v>20.329999923706055</v>
      </c>
      <c r="Z16" s="218">
        <f t="shared" si="0"/>
        <v>22.4120831489563</v>
      </c>
      <c r="AA16" s="151">
        <v>28.260000228881836</v>
      </c>
      <c r="AB16" s="152" t="s">
        <v>353</v>
      </c>
      <c r="AC16" s="2">
        <v>14</v>
      </c>
      <c r="AD16" s="151">
        <v>19.700000762939453</v>
      </c>
      <c r="AE16" s="257" t="s">
        <v>369</v>
      </c>
      <c r="AF16" s="1"/>
    </row>
    <row r="17" spans="1:32" ht="11.25" customHeight="1">
      <c r="A17" s="219">
        <v>15</v>
      </c>
      <c r="B17" s="211">
        <v>21.739999771118164</v>
      </c>
      <c r="C17" s="211">
        <v>21.149999618530273</v>
      </c>
      <c r="D17" s="211">
        <v>21.450000762939453</v>
      </c>
      <c r="E17" s="211">
        <v>21.690000534057617</v>
      </c>
      <c r="F17" s="211">
        <v>22.18000030517578</v>
      </c>
      <c r="G17" s="211">
        <v>22.15999984741211</v>
      </c>
      <c r="H17" s="211">
        <v>22.8700008392334</v>
      </c>
      <c r="I17" s="211">
        <v>23.68000030517578</v>
      </c>
      <c r="J17" s="211">
        <v>26.110000610351562</v>
      </c>
      <c r="K17" s="211">
        <v>27.530000686645508</v>
      </c>
      <c r="L17" s="211">
        <v>29.399999618530273</v>
      </c>
      <c r="M17" s="211">
        <v>30.329999923706055</v>
      </c>
      <c r="N17" s="211">
        <v>30.709999084472656</v>
      </c>
      <c r="O17" s="211">
        <v>32.27000045776367</v>
      </c>
      <c r="P17" s="211">
        <v>31.700000762939453</v>
      </c>
      <c r="Q17" s="211">
        <v>29.350000381469727</v>
      </c>
      <c r="R17" s="211">
        <v>27.309999465942383</v>
      </c>
      <c r="S17" s="211">
        <v>26.479999542236328</v>
      </c>
      <c r="T17" s="211">
        <v>26.049999237060547</v>
      </c>
      <c r="U17" s="211">
        <v>25.399999618530273</v>
      </c>
      <c r="V17" s="211">
        <v>24.31999969482422</v>
      </c>
      <c r="W17" s="211">
        <v>23.100000381469727</v>
      </c>
      <c r="X17" s="211">
        <v>22.389999389648438</v>
      </c>
      <c r="Y17" s="211">
        <v>21.729999542236328</v>
      </c>
      <c r="Z17" s="218">
        <f t="shared" si="0"/>
        <v>25.462500015894573</v>
      </c>
      <c r="AA17" s="151">
        <v>33.0099983215332</v>
      </c>
      <c r="AB17" s="152" t="s">
        <v>354</v>
      </c>
      <c r="AC17" s="2">
        <v>15</v>
      </c>
      <c r="AD17" s="151">
        <v>20.280000686645508</v>
      </c>
      <c r="AE17" s="257" t="s">
        <v>75</v>
      </c>
      <c r="AF17" s="1"/>
    </row>
    <row r="18" spans="1:32" ht="11.25" customHeight="1">
      <c r="A18" s="219">
        <v>16</v>
      </c>
      <c r="B18" s="211">
        <v>20.979999542236328</v>
      </c>
      <c r="C18" s="211">
        <v>20.010000228881836</v>
      </c>
      <c r="D18" s="211">
        <v>19.68000030517578</v>
      </c>
      <c r="E18" s="211">
        <v>19.459999084472656</v>
      </c>
      <c r="F18" s="211">
        <v>20.700000762939453</v>
      </c>
      <c r="G18" s="211">
        <v>21.6299991607666</v>
      </c>
      <c r="H18" s="211">
        <v>23.549999237060547</v>
      </c>
      <c r="I18" s="211">
        <v>25.959999084472656</v>
      </c>
      <c r="J18" s="211">
        <v>28.209999084472656</v>
      </c>
      <c r="K18" s="211">
        <v>27.399999618530273</v>
      </c>
      <c r="L18" s="211">
        <v>27.6200008392334</v>
      </c>
      <c r="M18" s="211">
        <v>27.8700008392334</v>
      </c>
      <c r="N18" s="211">
        <v>28.56999969482422</v>
      </c>
      <c r="O18" s="211">
        <v>28.459999084472656</v>
      </c>
      <c r="P18" s="211">
        <v>28.760000228881836</v>
      </c>
      <c r="Q18" s="211">
        <v>27.65999984741211</v>
      </c>
      <c r="R18" s="211">
        <v>25.40999984741211</v>
      </c>
      <c r="S18" s="211">
        <v>23.440000534057617</v>
      </c>
      <c r="T18" s="211">
        <v>22.020000457763672</v>
      </c>
      <c r="U18" s="211">
        <v>22.06999969482422</v>
      </c>
      <c r="V18" s="211">
        <v>21.729999542236328</v>
      </c>
      <c r="W18" s="211">
        <v>21.530000686645508</v>
      </c>
      <c r="X18" s="211">
        <v>19.489999771118164</v>
      </c>
      <c r="Y18" s="211">
        <v>19.5</v>
      </c>
      <c r="Z18" s="218">
        <f t="shared" si="0"/>
        <v>23.82124988238017</v>
      </c>
      <c r="AA18" s="151">
        <v>29.440000534057617</v>
      </c>
      <c r="AB18" s="152" t="s">
        <v>226</v>
      </c>
      <c r="AC18" s="2">
        <v>16</v>
      </c>
      <c r="AD18" s="151">
        <v>19.079999923706055</v>
      </c>
      <c r="AE18" s="257" t="s">
        <v>145</v>
      </c>
      <c r="AF18" s="1"/>
    </row>
    <row r="19" spans="1:32" ht="11.25" customHeight="1">
      <c r="A19" s="219">
        <v>17</v>
      </c>
      <c r="B19" s="211">
        <v>20.020000457763672</v>
      </c>
      <c r="C19" s="211">
        <v>20.100000381469727</v>
      </c>
      <c r="D19" s="211">
        <v>19.959999084472656</v>
      </c>
      <c r="E19" s="211">
        <v>19.940000534057617</v>
      </c>
      <c r="F19" s="211">
        <v>19.75</v>
      </c>
      <c r="G19" s="211">
        <v>19.809999465942383</v>
      </c>
      <c r="H19" s="211">
        <v>20.1200008392334</v>
      </c>
      <c r="I19" s="211">
        <v>20.59000015258789</v>
      </c>
      <c r="J19" s="211">
        <v>21.989999771118164</v>
      </c>
      <c r="K19" s="211">
        <v>22.540000915527344</v>
      </c>
      <c r="L19" s="211">
        <v>23.850000381469727</v>
      </c>
      <c r="M19" s="211">
        <v>25.229999542236328</v>
      </c>
      <c r="N19" s="211">
        <v>26.239999771118164</v>
      </c>
      <c r="O19" s="211">
        <v>25.649999618530273</v>
      </c>
      <c r="P19" s="211">
        <v>26.5</v>
      </c>
      <c r="Q19" s="211">
        <v>26.770000457763672</v>
      </c>
      <c r="R19" s="211">
        <v>25.899999618530273</v>
      </c>
      <c r="S19" s="211">
        <v>23.65999984741211</v>
      </c>
      <c r="T19" s="211">
        <v>22.559999465942383</v>
      </c>
      <c r="U19" s="211">
        <v>21.700000762939453</v>
      </c>
      <c r="V19" s="211">
        <v>21.149999618530273</v>
      </c>
      <c r="W19" s="211">
        <v>21.399999618530273</v>
      </c>
      <c r="X19" s="211">
        <v>21.299999237060547</v>
      </c>
      <c r="Y19" s="211">
        <v>21.139999389648438</v>
      </c>
      <c r="Z19" s="218">
        <f t="shared" si="0"/>
        <v>22.411249955495197</v>
      </c>
      <c r="AA19" s="151">
        <v>27.979999542236328</v>
      </c>
      <c r="AB19" s="152" t="s">
        <v>355</v>
      </c>
      <c r="AC19" s="2">
        <v>17</v>
      </c>
      <c r="AD19" s="151">
        <v>19.43000030517578</v>
      </c>
      <c r="AE19" s="257" t="s">
        <v>104</v>
      </c>
      <c r="AF19" s="1"/>
    </row>
    <row r="20" spans="1:32" ht="11.25" customHeight="1">
      <c r="A20" s="219">
        <v>18</v>
      </c>
      <c r="B20" s="211">
        <v>21.209999084472656</v>
      </c>
      <c r="C20" s="211">
        <v>21.280000686645508</v>
      </c>
      <c r="D20" s="211">
        <v>21.229999542236328</v>
      </c>
      <c r="E20" s="211">
        <v>21.100000381469727</v>
      </c>
      <c r="F20" s="211">
        <v>21.90999984741211</v>
      </c>
      <c r="G20" s="211">
        <v>21.969999313354492</v>
      </c>
      <c r="H20" s="211">
        <v>22.510000228881836</v>
      </c>
      <c r="I20" s="211">
        <v>22.010000228881836</v>
      </c>
      <c r="J20" s="211">
        <v>22.610000610351562</v>
      </c>
      <c r="K20" s="211">
        <v>23.459999084472656</v>
      </c>
      <c r="L20" s="211">
        <v>24.969999313354492</v>
      </c>
      <c r="M20" s="211">
        <v>27.010000228881836</v>
      </c>
      <c r="N20" s="211">
        <v>26.979999542236328</v>
      </c>
      <c r="O20" s="211">
        <v>27.030000686645508</v>
      </c>
      <c r="P20" s="211">
        <v>25.959999084472656</v>
      </c>
      <c r="Q20" s="211">
        <v>25.719999313354492</v>
      </c>
      <c r="R20" s="211">
        <v>24.5</v>
      </c>
      <c r="S20" s="211">
        <v>24.520000457763672</v>
      </c>
      <c r="T20" s="211">
        <v>24</v>
      </c>
      <c r="U20" s="211">
        <v>23.399999618530273</v>
      </c>
      <c r="V20" s="211">
        <v>23.010000228881836</v>
      </c>
      <c r="W20" s="211">
        <v>23.170000076293945</v>
      </c>
      <c r="X20" s="211">
        <v>23.09000015258789</v>
      </c>
      <c r="Y20" s="211">
        <v>23.040000915527344</v>
      </c>
      <c r="Z20" s="218">
        <f t="shared" si="0"/>
        <v>23.57041660944621</v>
      </c>
      <c r="AA20" s="151">
        <v>27.760000228881836</v>
      </c>
      <c r="AB20" s="152" t="s">
        <v>173</v>
      </c>
      <c r="AC20" s="2">
        <v>18</v>
      </c>
      <c r="AD20" s="151">
        <v>20.889999389648438</v>
      </c>
      <c r="AE20" s="257" t="s">
        <v>370</v>
      </c>
      <c r="AF20" s="1"/>
    </row>
    <row r="21" spans="1:32" ht="11.25" customHeight="1">
      <c r="A21" s="219">
        <v>19</v>
      </c>
      <c r="B21" s="211">
        <v>23.190000534057617</v>
      </c>
      <c r="C21" s="211">
        <v>22.469999313354492</v>
      </c>
      <c r="D21" s="211">
        <v>23.309999465942383</v>
      </c>
      <c r="E21" s="211">
        <v>22.940000534057617</v>
      </c>
      <c r="F21" s="211">
        <v>23.75</v>
      </c>
      <c r="G21" s="211">
        <v>23.799999237060547</v>
      </c>
      <c r="H21" s="211">
        <v>23.950000762939453</v>
      </c>
      <c r="I21" s="211">
        <v>24.530000686645508</v>
      </c>
      <c r="J21" s="211">
        <v>25.739999771118164</v>
      </c>
      <c r="K21" s="211">
        <v>26.190000534057617</v>
      </c>
      <c r="L21" s="211">
        <v>29</v>
      </c>
      <c r="M21" s="211">
        <v>29.260000228881836</v>
      </c>
      <c r="N21" s="211">
        <v>28.709999084472656</v>
      </c>
      <c r="O21" s="211">
        <v>28.579999923706055</v>
      </c>
      <c r="P21" s="211">
        <v>27.729999542236328</v>
      </c>
      <c r="Q21" s="211">
        <v>29.790000915527344</v>
      </c>
      <c r="R21" s="211">
        <v>27.760000228881836</v>
      </c>
      <c r="S21" s="211">
        <v>26.469999313354492</v>
      </c>
      <c r="T21" s="211">
        <v>24.889999389648438</v>
      </c>
      <c r="U21" s="211">
        <v>24.309999465942383</v>
      </c>
      <c r="V21" s="211">
        <v>24.110000610351562</v>
      </c>
      <c r="W21" s="211">
        <v>22.979999542236328</v>
      </c>
      <c r="X21" s="211">
        <v>22.15999984741211</v>
      </c>
      <c r="Y21" s="211">
        <v>21.170000076293945</v>
      </c>
      <c r="Z21" s="218">
        <f t="shared" si="0"/>
        <v>25.28291662534078</v>
      </c>
      <c r="AA21" s="151">
        <v>31.43000030517578</v>
      </c>
      <c r="AB21" s="152" t="s">
        <v>356</v>
      </c>
      <c r="AC21" s="2">
        <v>19</v>
      </c>
      <c r="AD21" s="151">
        <v>21.170000076293945</v>
      </c>
      <c r="AE21" s="257" t="s">
        <v>75</v>
      </c>
      <c r="AF21" s="1"/>
    </row>
    <row r="22" spans="1:32" ht="11.25" customHeight="1">
      <c r="A22" s="227">
        <v>20</v>
      </c>
      <c r="B22" s="213">
        <v>20.530000686645508</v>
      </c>
      <c r="C22" s="213">
        <v>20.270000457763672</v>
      </c>
      <c r="D22" s="213">
        <v>19.25</v>
      </c>
      <c r="E22" s="213">
        <v>19.360000610351562</v>
      </c>
      <c r="F22" s="213">
        <v>18.81999969482422</v>
      </c>
      <c r="G22" s="213">
        <v>20.59000015258789</v>
      </c>
      <c r="H22" s="213">
        <v>21.969999313354492</v>
      </c>
      <c r="I22" s="213">
        <v>23.889999389648438</v>
      </c>
      <c r="J22" s="213">
        <v>23.5</v>
      </c>
      <c r="K22" s="213">
        <v>24.31999969482422</v>
      </c>
      <c r="L22" s="213">
        <v>24.280000686645508</v>
      </c>
      <c r="M22" s="213">
        <v>23.690000534057617</v>
      </c>
      <c r="N22" s="213">
        <v>23.8700008392334</v>
      </c>
      <c r="O22" s="213">
        <v>24.399999618530273</v>
      </c>
      <c r="P22" s="213">
        <v>23.209999084472656</v>
      </c>
      <c r="Q22" s="213">
        <v>22.1299991607666</v>
      </c>
      <c r="R22" s="213">
        <v>22.06999969482422</v>
      </c>
      <c r="S22" s="213">
        <v>20.84000015258789</v>
      </c>
      <c r="T22" s="213">
        <v>19.360000610351562</v>
      </c>
      <c r="U22" s="213">
        <v>18.979999542236328</v>
      </c>
      <c r="V22" s="213">
        <v>18.540000915527344</v>
      </c>
      <c r="W22" s="213">
        <v>19.200000762939453</v>
      </c>
      <c r="X22" s="213">
        <v>18.920000076293945</v>
      </c>
      <c r="Y22" s="213">
        <v>18.8700008392334</v>
      </c>
      <c r="Z22" s="228">
        <f t="shared" si="0"/>
        <v>21.285833438237507</v>
      </c>
      <c r="AA22" s="157">
        <v>25.139999389648438</v>
      </c>
      <c r="AB22" s="214" t="s">
        <v>357</v>
      </c>
      <c r="AC22" s="215">
        <v>20</v>
      </c>
      <c r="AD22" s="157">
        <v>18.40999984741211</v>
      </c>
      <c r="AE22" s="258" t="s">
        <v>371</v>
      </c>
      <c r="AF22" s="1"/>
    </row>
    <row r="23" spans="1:32" ht="11.25" customHeight="1">
      <c r="A23" s="219">
        <v>21</v>
      </c>
      <c r="B23" s="211">
        <v>18.530000686645508</v>
      </c>
      <c r="C23" s="211">
        <v>17.770000457763672</v>
      </c>
      <c r="D23" s="211">
        <v>17.239999771118164</v>
      </c>
      <c r="E23" s="211">
        <v>17.809999465942383</v>
      </c>
      <c r="F23" s="211">
        <v>18.440000534057617</v>
      </c>
      <c r="G23" s="211">
        <v>18.90999984741211</v>
      </c>
      <c r="H23" s="211">
        <v>18.950000762939453</v>
      </c>
      <c r="I23" s="211">
        <v>19.43000030517578</v>
      </c>
      <c r="J23" s="211">
        <v>20.06999969482422</v>
      </c>
      <c r="K23" s="211">
        <v>20.719999313354492</v>
      </c>
      <c r="L23" s="211">
        <v>21.440000534057617</v>
      </c>
      <c r="M23" s="211">
        <v>20.81999969482422</v>
      </c>
      <c r="N23" s="211">
        <v>20.8700008392334</v>
      </c>
      <c r="O23" s="211">
        <v>20.5</v>
      </c>
      <c r="P23" s="211">
        <v>19.799999237060547</v>
      </c>
      <c r="Q23" s="211">
        <v>19.09000015258789</v>
      </c>
      <c r="R23" s="211">
        <v>19.540000915527344</v>
      </c>
      <c r="S23" s="211">
        <v>19.600000381469727</v>
      </c>
      <c r="T23" s="211">
        <v>19.309999465942383</v>
      </c>
      <c r="U23" s="211">
        <v>19.290000915527344</v>
      </c>
      <c r="V23" s="211">
        <v>19.40999984741211</v>
      </c>
      <c r="W23" s="211">
        <v>19.3700008392334</v>
      </c>
      <c r="X23" s="211">
        <v>19.399999618530273</v>
      </c>
      <c r="Y23" s="211">
        <v>19.190000534057617</v>
      </c>
      <c r="Z23" s="218">
        <f t="shared" si="0"/>
        <v>19.395833492279053</v>
      </c>
      <c r="AA23" s="151">
        <v>22.260000228881836</v>
      </c>
      <c r="AB23" s="152" t="s">
        <v>269</v>
      </c>
      <c r="AC23" s="2">
        <v>21</v>
      </c>
      <c r="AD23" s="151">
        <v>17.030000686645508</v>
      </c>
      <c r="AE23" s="257" t="s">
        <v>372</v>
      </c>
      <c r="AF23" s="1"/>
    </row>
    <row r="24" spans="1:32" ht="11.25" customHeight="1">
      <c r="A24" s="219">
        <v>22</v>
      </c>
      <c r="B24" s="211">
        <v>19.350000381469727</v>
      </c>
      <c r="C24" s="211">
        <v>19.190000534057617</v>
      </c>
      <c r="D24" s="211">
        <v>19</v>
      </c>
      <c r="E24" s="211">
        <v>18.90999984741211</v>
      </c>
      <c r="F24" s="211">
        <v>19.170000076293945</v>
      </c>
      <c r="G24" s="211">
        <v>19.59000015258789</v>
      </c>
      <c r="H24" s="211">
        <v>20.34000015258789</v>
      </c>
      <c r="I24" s="211">
        <v>21.420000076293945</v>
      </c>
      <c r="J24" s="211">
        <v>21.149999618530273</v>
      </c>
      <c r="K24" s="211">
        <v>21.030000686645508</v>
      </c>
      <c r="L24" s="211">
        <v>21.030000686645508</v>
      </c>
      <c r="M24" s="211">
        <v>22.260000228881836</v>
      </c>
      <c r="N24" s="211">
        <v>22.530000686645508</v>
      </c>
      <c r="O24" s="211">
        <v>22.670000076293945</v>
      </c>
      <c r="P24" s="211">
        <v>20.270000457763672</v>
      </c>
      <c r="Q24" s="211">
        <v>19.520000457763672</v>
      </c>
      <c r="R24" s="211">
        <v>19.030000686645508</v>
      </c>
      <c r="S24" s="211">
        <v>19.40999984741211</v>
      </c>
      <c r="T24" s="211">
        <v>19.56999969482422</v>
      </c>
      <c r="U24" s="211">
        <v>19.770000457763672</v>
      </c>
      <c r="V24" s="211">
        <v>19.399999618530273</v>
      </c>
      <c r="W24" s="211">
        <v>19.239999771118164</v>
      </c>
      <c r="X24" s="211">
        <v>19.3799991607666</v>
      </c>
      <c r="Y24" s="211">
        <v>19.610000610351562</v>
      </c>
      <c r="Z24" s="218">
        <f t="shared" si="0"/>
        <v>20.118333498636883</v>
      </c>
      <c r="AA24" s="151">
        <v>23.290000915527344</v>
      </c>
      <c r="AB24" s="152" t="s">
        <v>74</v>
      </c>
      <c r="AC24" s="2">
        <v>22</v>
      </c>
      <c r="AD24" s="151">
        <v>18.829999923706055</v>
      </c>
      <c r="AE24" s="257" t="s">
        <v>373</v>
      </c>
      <c r="AF24" s="1"/>
    </row>
    <row r="25" spans="1:32" ht="11.25" customHeight="1">
      <c r="A25" s="219">
        <v>23</v>
      </c>
      <c r="B25" s="211">
        <v>19.540000915527344</v>
      </c>
      <c r="C25" s="211">
        <v>19.43000030517578</v>
      </c>
      <c r="D25" s="211">
        <v>19.530000686645508</v>
      </c>
      <c r="E25" s="211">
        <v>19.65999984741211</v>
      </c>
      <c r="F25" s="211">
        <v>19.459999084472656</v>
      </c>
      <c r="G25" s="211">
        <v>19.729999542236328</v>
      </c>
      <c r="H25" s="211">
        <v>20.350000381469727</v>
      </c>
      <c r="I25" s="211">
        <v>20.690000534057617</v>
      </c>
      <c r="J25" s="211">
        <v>19.799999237060547</v>
      </c>
      <c r="K25" s="211">
        <v>20.8799991607666</v>
      </c>
      <c r="L25" s="211">
        <v>23.68000030517578</v>
      </c>
      <c r="M25" s="211">
        <v>23.420000076293945</v>
      </c>
      <c r="N25" s="211">
        <v>23.700000762939453</v>
      </c>
      <c r="O25" s="211">
        <v>24.149999618530273</v>
      </c>
      <c r="P25" s="211">
        <v>20.469999313354492</v>
      </c>
      <c r="Q25" s="211">
        <v>20.6200008392334</v>
      </c>
      <c r="R25" s="211">
        <v>19.81999969482422</v>
      </c>
      <c r="S25" s="211">
        <v>20.8700008392334</v>
      </c>
      <c r="T25" s="211">
        <v>20.170000076293945</v>
      </c>
      <c r="U25" s="211">
        <v>19.84000015258789</v>
      </c>
      <c r="V25" s="211">
        <v>19.780000686645508</v>
      </c>
      <c r="W25" s="211">
        <v>20.149999618530273</v>
      </c>
      <c r="X25" s="211">
        <v>20.260000228881836</v>
      </c>
      <c r="Y25" s="211">
        <v>20.31999969482422</v>
      </c>
      <c r="Z25" s="218">
        <f t="shared" si="0"/>
        <v>20.680000066757202</v>
      </c>
      <c r="AA25" s="151">
        <v>24.739999771118164</v>
      </c>
      <c r="AB25" s="152" t="s">
        <v>358</v>
      </c>
      <c r="AC25" s="2">
        <v>23</v>
      </c>
      <c r="AD25" s="151">
        <v>19.31999969482422</v>
      </c>
      <c r="AE25" s="257" t="s">
        <v>374</v>
      </c>
      <c r="AF25" s="1"/>
    </row>
    <row r="26" spans="1:32" ht="11.25" customHeight="1">
      <c r="A26" s="219">
        <v>24</v>
      </c>
      <c r="B26" s="211">
        <v>20.450000762939453</v>
      </c>
      <c r="C26" s="211">
        <v>21.079999923706055</v>
      </c>
      <c r="D26" s="211">
        <v>21.510000228881836</v>
      </c>
      <c r="E26" s="211">
        <v>21.639999389648438</v>
      </c>
      <c r="F26" s="211">
        <v>21.780000686645508</v>
      </c>
      <c r="G26" s="211">
        <v>21.860000610351562</v>
      </c>
      <c r="H26" s="211">
        <v>22.459999084472656</v>
      </c>
      <c r="I26" s="211">
        <v>22.440000534057617</v>
      </c>
      <c r="J26" s="211">
        <v>23.010000228881836</v>
      </c>
      <c r="K26" s="211">
        <v>23.149999618530273</v>
      </c>
      <c r="L26" s="211">
        <v>24.59000015258789</v>
      </c>
      <c r="M26" s="211">
        <v>24.920000076293945</v>
      </c>
      <c r="N26" s="211">
        <v>25.229999542236328</v>
      </c>
      <c r="O26" s="211">
        <v>23.729999542236328</v>
      </c>
      <c r="P26" s="211">
        <v>23.809999465942383</v>
      </c>
      <c r="Q26" s="211">
        <v>23.290000915527344</v>
      </c>
      <c r="R26" s="211">
        <v>23.270000457763672</v>
      </c>
      <c r="S26" s="211">
        <v>23.280000686645508</v>
      </c>
      <c r="T26" s="211">
        <v>23.18000030517578</v>
      </c>
      <c r="U26" s="211">
        <v>23.530000686645508</v>
      </c>
      <c r="V26" s="211">
        <v>23.209999084472656</v>
      </c>
      <c r="W26" s="211">
        <v>23.31999969482422</v>
      </c>
      <c r="X26" s="211">
        <v>23.15999984741211</v>
      </c>
      <c r="Y26" s="211">
        <v>23.190000534057617</v>
      </c>
      <c r="Z26" s="218">
        <f t="shared" si="0"/>
        <v>22.96208341916402</v>
      </c>
      <c r="AA26" s="151">
        <v>25.3700008392334</v>
      </c>
      <c r="AB26" s="152" t="s">
        <v>208</v>
      </c>
      <c r="AC26" s="2">
        <v>24</v>
      </c>
      <c r="AD26" s="151">
        <v>20.270000457763672</v>
      </c>
      <c r="AE26" s="257" t="s">
        <v>295</v>
      </c>
      <c r="AF26" s="1"/>
    </row>
    <row r="27" spans="1:32" ht="11.25" customHeight="1">
      <c r="A27" s="219">
        <v>25</v>
      </c>
      <c r="B27" s="211">
        <v>23.200000762939453</v>
      </c>
      <c r="C27" s="211">
        <v>23.020000457763672</v>
      </c>
      <c r="D27" s="211">
        <v>22.65999984741211</v>
      </c>
      <c r="E27" s="211">
        <v>22.600000381469727</v>
      </c>
      <c r="F27" s="211">
        <v>22.479999542236328</v>
      </c>
      <c r="G27" s="211">
        <v>22.739999771118164</v>
      </c>
      <c r="H27" s="211">
        <v>23.020000457763672</v>
      </c>
      <c r="I27" s="211">
        <v>22.940000534057617</v>
      </c>
      <c r="J27" s="211">
        <v>24.290000915527344</v>
      </c>
      <c r="K27" s="211">
        <v>24.530000686645508</v>
      </c>
      <c r="L27" s="211">
        <v>25.5</v>
      </c>
      <c r="M27" s="211">
        <v>27.43000030517578</v>
      </c>
      <c r="N27" s="211">
        <v>28.700000762939453</v>
      </c>
      <c r="O27" s="211">
        <v>27.110000610351562</v>
      </c>
      <c r="P27" s="211">
        <v>26.93000030517578</v>
      </c>
      <c r="Q27" s="211">
        <v>27.670000076293945</v>
      </c>
      <c r="R27" s="211">
        <v>25.959999084472656</v>
      </c>
      <c r="S27" s="211">
        <v>25.600000381469727</v>
      </c>
      <c r="T27" s="211">
        <v>25.040000915527344</v>
      </c>
      <c r="U27" s="211">
        <v>24.809999465942383</v>
      </c>
      <c r="V27" s="211">
        <v>24.579999923706055</v>
      </c>
      <c r="W27" s="211">
        <v>24.059999465942383</v>
      </c>
      <c r="X27" s="211">
        <v>23.639999389648438</v>
      </c>
      <c r="Y27" s="211">
        <v>23.770000457763672</v>
      </c>
      <c r="Z27" s="218">
        <f t="shared" si="0"/>
        <v>24.678333520889282</v>
      </c>
      <c r="AA27" s="151">
        <v>29.270000457763672</v>
      </c>
      <c r="AB27" s="152" t="s">
        <v>359</v>
      </c>
      <c r="AC27" s="2">
        <v>25</v>
      </c>
      <c r="AD27" s="151">
        <v>22.229999542236328</v>
      </c>
      <c r="AE27" s="257" t="s">
        <v>375</v>
      </c>
      <c r="AF27" s="1"/>
    </row>
    <row r="28" spans="1:32" ht="11.25" customHeight="1">
      <c r="A28" s="219">
        <v>26</v>
      </c>
      <c r="B28" s="211">
        <v>23.8700008392334</v>
      </c>
      <c r="C28" s="211">
        <v>23.649999618530273</v>
      </c>
      <c r="D28" s="211">
        <v>23.6200008392334</v>
      </c>
      <c r="E28" s="211">
        <v>22.40999984741211</v>
      </c>
      <c r="F28" s="211">
        <v>22.190000534057617</v>
      </c>
      <c r="G28" s="211">
        <v>23.670000076293945</v>
      </c>
      <c r="H28" s="211">
        <v>25.15999984741211</v>
      </c>
      <c r="I28" s="211">
        <v>27.09000015258789</v>
      </c>
      <c r="J28" s="211">
        <v>26.329999923706055</v>
      </c>
      <c r="K28" s="211">
        <v>28.360000610351562</v>
      </c>
      <c r="L28" s="211">
        <v>29.75</v>
      </c>
      <c r="M28" s="211">
        <v>29.780000686645508</v>
      </c>
      <c r="N28" s="211">
        <v>29.610000610351562</v>
      </c>
      <c r="O28" s="211">
        <v>29.040000915527344</v>
      </c>
      <c r="P28" s="211">
        <v>29.079999923706055</v>
      </c>
      <c r="Q28" s="211">
        <v>27.649999618530273</v>
      </c>
      <c r="R28" s="211">
        <v>26.43000030517578</v>
      </c>
      <c r="S28" s="211">
        <v>25.360000610351562</v>
      </c>
      <c r="T28" s="211">
        <v>24.31999969482422</v>
      </c>
      <c r="U28" s="211">
        <v>23.969999313354492</v>
      </c>
      <c r="V28" s="211">
        <v>23.43000030517578</v>
      </c>
      <c r="W28" s="211">
        <v>23.860000610351562</v>
      </c>
      <c r="X28" s="211">
        <v>23.56999969482422</v>
      </c>
      <c r="Y28" s="211">
        <v>22.670000076293945</v>
      </c>
      <c r="Z28" s="218">
        <f t="shared" si="0"/>
        <v>25.619583527247112</v>
      </c>
      <c r="AA28" s="151">
        <v>30.969999313354492</v>
      </c>
      <c r="AB28" s="152" t="s">
        <v>60</v>
      </c>
      <c r="AC28" s="2">
        <v>26</v>
      </c>
      <c r="AD28" s="151">
        <v>21.959999084472656</v>
      </c>
      <c r="AE28" s="257" t="s">
        <v>376</v>
      </c>
      <c r="AF28" s="1"/>
    </row>
    <row r="29" spans="1:32" ht="11.25" customHeight="1">
      <c r="A29" s="219">
        <v>27</v>
      </c>
      <c r="B29" s="211">
        <v>22.68000030517578</v>
      </c>
      <c r="C29" s="211">
        <v>23.040000915527344</v>
      </c>
      <c r="D29" s="211">
        <v>22.920000076293945</v>
      </c>
      <c r="E29" s="211">
        <v>23.510000228881836</v>
      </c>
      <c r="F29" s="211">
        <v>23.760000228881836</v>
      </c>
      <c r="G29" s="211">
        <v>24.299999237060547</v>
      </c>
      <c r="H29" s="211">
        <v>25.079999923706055</v>
      </c>
      <c r="I29" s="211">
        <v>26.15999984741211</v>
      </c>
      <c r="J29" s="211">
        <v>28.049999237060547</v>
      </c>
      <c r="K29" s="211">
        <v>28.90999984741211</v>
      </c>
      <c r="L29" s="211">
        <v>28.290000915527344</v>
      </c>
      <c r="M29" s="211">
        <v>26.770000457763672</v>
      </c>
      <c r="N29" s="211">
        <v>27.510000228881836</v>
      </c>
      <c r="O29" s="211">
        <v>24.6200008392334</v>
      </c>
      <c r="P29" s="211">
        <v>24.56999969482422</v>
      </c>
      <c r="Q29" s="211">
        <v>24.75</v>
      </c>
      <c r="R29" s="211">
        <v>24.200000762939453</v>
      </c>
      <c r="S29" s="211">
        <v>22.020000457763672</v>
      </c>
      <c r="T29" s="211">
        <v>22.100000381469727</v>
      </c>
      <c r="U29" s="211">
        <v>22.420000076293945</v>
      </c>
      <c r="V29" s="211">
        <v>22.5</v>
      </c>
      <c r="W29" s="211">
        <v>22.270000457763672</v>
      </c>
      <c r="X29" s="211">
        <v>22</v>
      </c>
      <c r="Y29" s="211">
        <v>21.709999084472656</v>
      </c>
      <c r="Z29" s="218">
        <f t="shared" si="0"/>
        <v>24.339166800181072</v>
      </c>
      <c r="AA29" s="151">
        <v>29.729999542236328</v>
      </c>
      <c r="AB29" s="152" t="s">
        <v>274</v>
      </c>
      <c r="AC29" s="2">
        <v>27</v>
      </c>
      <c r="AD29" s="151">
        <v>21.5</v>
      </c>
      <c r="AE29" s="257" t="s">
        <v>377</v>
      </c>
      <c r="AF29" s="1"/>
    </row>
    <row r="30" spans="1:32" ht="11.25" customHeight="1">
      <c r="A30" s="219">
        <v>28</v>
      </c>
      <c r="B30" s="211">
        <v>20.920000076293945</v>
      </c>
      <c r="C30" s="211">
        <v>21.610000610351562</v>
      </c>
      <c r="D30" s="211">
        <v>22.299999237060547</v>
      </c>
      <c r="E30" s="211">
        <v>22.079999923706055</v>
      </c>
      <c r="F30" s="211">
        <v>22.1299991607666</v>
      </c>
      <c r="G30" s="211">
        <v>22.139999389648438</v>
      </c>
      <c r="H30" s="211">
        <v>23.209999084472656</v>
      </c>
      <c r="I30" s="211">
        <v>23.760000228881836</v>
      </c>
      <c r="J30" s="211">
        <v>24.719999313354492</v>
      </c>
      <c r="K30" s="211">
        <v>24.559999465942383</v>
      </c>
      <c r="L30" s="211">
        <v>25.100000381469727</v>
      </c>
      <c r="M30" s="211">
        <v>25.479999542236328</v>
      </c>
      <c r="N30" s="211">
        <v>24.989999771118164</v>
      </c>
      <c r="O30" s="211">
        <v>24.780000686645508</v>
      </c>
      <c r="P30" s="211">
        <v>24.309999465942383</v>
      </c>
      <c r="Q30" s="211">
        <v>24</v>
      </c>
      <c r="R30" s="211">
        <v>23.950000762939453</v>
      </c>
      <c r="S30" s="211">
        <v>23.6299991607666</v>
      </c>
      <c r="T30" s="211">
        <v>23.440000534057617</v>
      </c>
      <c r="U30" s="211">
        <v>23.360000610351562</v>
      </c>
      <c r="V30" s="211">
        <v>23.309999465942383</v>
      </c>
      <c r="W30" s="211">
        <v>23.479999542236328</v>
      </c>
      <c r="X30" s="211">
        <v>23.270000457763672</v>
      </c>
      <c r="Y30" s="211">
        <v>22.469999313354492</v>
      </c>
      <c r="Z30" s="218">
        <f t="shared" si="0"/>
        <v>23.458333174387615</v>
      </c>
      <c r="AA30" s="151">
        <v>26.280000686645508</v>
      </c>
      <c r="AB30" s="152" t="s">
        <v>356</v>
      </c>
      <c r="AC30" s="2">
        <v>28</v>
      </c>
      <c r="AD30" s="151">
        <v>20.780000686645508</v>
      </c>
      <c r="AE30" s="257" t="s">
        <v>378</v>
      </c>
      <c r="AF30" s="1"/>
    </row>
    <row r="31" spans="1:32" ht="11.25" customHeight="1">
      <c r="A31" s="219">
        <v>29</v>
      </c>
      <c r="B31" s="211">
        <v>22.5</v>
      </c>
      <c r="C31" s="211">
        <v>22.93000030517578</v>
      </c>
      <c r="D31" s="211">
        <v>22.950000762939453</v>
      </c>
      <c r="E31" s="211">
        <v>22.81999969482422</v>
      </c>
      <c r="F31" s="211">
        <v>22.770000457763672</v>
      </c>
      <c r="G31" s="211">
        <v>23.280000686645508</v>
      </c>
      <c r="H31" s="211">
        <v>24.3700008392334</v>
      </c>
      <c r="I31" s="211">
        <v>25.06999969482422</v>
      </c>
      <c r="J31" s="211">
        <v>25.15999984741211</v>
      </c>
      <c r="K31" s="211">
        <v>26.030000686645508</v>
      </c>
      <c r="L31" s="211">
        <v>26.09000015258789</v>
      </c>
      <c r="M31" s="211">
        <v>25.920000076293945</v>
      </c>
      <c r="N31" s="211">
        <v>25.700000762939453</v>
      </c>
      <c r="O31" s="211">
        <v>26.770000457763672</v>
      </c>
      <c r="P31" s="211">
        <v>26.809999465942383</v>
      </c>
      <c r="Q31" s="211">
        <v>26.530000686645508</v>
      </c>
      <c r="R31" s="211">
        <v>25.780000686645508</v>
      </c>
      <c r="S31" s="211">
        <v>25.139999389648438</v>
      </c>
      <c r="T31" s="211">
        <v>24.610000610351562</v>
      </c>
      <c r="U31" s="211">
        <v>24.760000228881836</v>
      </c>
      <c r="V31" s="211">
        <v>25.079999923706055</v>
      </c>
      <c r="W31" s="211">
        <v>24.649999618530273</v>
      </c>
      <c r="X31" s="211">
        <v>24.610000610351562</v>
      </c>
      <c r="Y31" s="211">
        <v>24.59000015258789</v>
      </c>
      <c r="Z31" s="218">
        <f t="shared" si="0"/>
        <v>24.788333574930828</v>
      </c>
      <c r="AA31" s="151">
        <v>27.40999984741211</v>
      </c>
      <c r="AB31" s="152" t="s">
        <v>360</v>
      </c>
      <c r="AC31" s="2">
        <v>29</v>
      </c>
      <c r="AD31" s="151">
        <v>22.190000534057617</v>
      </c>
      <c r="AE31" s="257" t="s">
        <v>198</v>
      </c>
      <c r="AF31" s="1"/>
    </row>
    <row r="32" spans="1:32" ht="11.25" customHeight="1">
      <c r="A32" s="219">
        <v>30</v>
      </c>
      <c r="B32" s="211">
        <v>24.3799991607666</v>
      </c>
      <c r="C32" s="211">
        <v>24.31999969482422</v>
      </c>
      <c r="D32" s="211">
        <v>24.100000381469727</v>
      </c>
      <c r="E32" s="211">
        <v>24.110000610351562</v>
      </c>
      <c r="F32" s="211">
        <v>24.170000076293945</v>
      </c>
      <c r="G32" s="211">
        <v>24.260000228881836</v>
      </c>
      <c r="H32" s="211">
        <v>24.6299991607666</v>
      </c>
      <c r="I32" s="211">
        <v>25.200000762939453</v>
      </c>
      <c r="J32" s="211">
        <v>25.959999084472656</v>
      </c>
      <c r="K32" s="211">
        <v>27.59000015258789</v>
      </c>
      <c r="L32" s="211">
        <v>28.8700008392334</v>
      </c>
      <c r="M32" s="211">
        <v>28.520000457763672</v>
      </c>
      <c r="N32" s="211">
        <v>29.479999542236328</v>
      </c>
      <c r="O32" s="211">
        <v>23.440000534057617</v>
      </c>
      <c r="P32" s="211">
        <v>22</v>
      </c>
      <c r="Q32" s="211">
        <v>22.030000686645508</v>
      </c>
      <c r="R32" s="211">
        <v>20.81999969482422</v>
      </c>
      <c r="S32" s="211">
        <v>20.25</v>
      </c>
      <c r="T32" s="211">
        <v>19.790000915527344</v>
      </c>
      <c r="U32" s="211">
        <v>19.6299991607666</v>
      </c>
      <c r="V32" s="211">
        <v>19.729999542236328</v>
      </c>
      <c r="W32" s="211">
        <v>19.299999237060547</v>
      </c>
      <c r="X32" s="211">
        <v>19.09000015258789</v>
      </c>
      <c r="Y32" s="211">
        <v>18.920000076293945</v>
      </c>
      <c r="Z32" s="218">
        <f t="shared" si="0"/>
        <v>23.357916673024494</v>
      </c>
      <c r="AA32" s="151">
        <v>30.239999771118164</v>
      </c>
      <c r="AB32" s="152" t="s">
        <v>224</v>
      </c>
      <c r="AC32" s="2">
        <v>30</v>
      </c>
      <c r="AD32" s="151">
        <v>18.8700008392334</v>
      </c>
      <c r="AE32" s="257" t="s">
        <v>379</v>
      </c>
      <c r="AF32" s="1"/>
    </row>
    <row r="33" spans="1:32" ht="11.25" customHeight="1">
      <c r="A33" s="219">
        <v>31</v>
      </c>
      <c r="B33" s="211">
        <v>18.770000457763672</v>
      </c>
      <c r="C33" s="211">
        <v>19.09000015258789</v>
      </c>
      <c r="D33" s="211">
        <v>19.020000457763672</v>
      </c>
      <c r="E33" s="211">
        <v>19.139999389648438</v>
      </c>
      <c r="F33" s="211">
        <v>18.899999618530273</v>
      </c>
      <c r="G33" s="211">
        <v>18.940000534057617</v>
      </c>
      <c r="H33" s="211">
        <v>19.299999237060547</v>
      </c>
      <c r="I33" s="211">
        <v>19.399999618530273</v>
      </c>
      <c r="J33" s="211">
        <v>19.479999542236328</v>
      </c>
      <c r="K33" s="211">
        <v>19.90999984741211</v>
      </c>
      <c r="L33" s="211">
        <v>21.239999771118164</v>
      </c>
      <c r="M33" s="211">
        <v>22.489999771118164</v>
      </c>
      <c r="N33" s="211">
        <v>23.059999465942383</v>
      </c>
      <c r="O33" s="211">
        <v>23.780000686645508</v>
      </c>
      <c r="P33" s="211">
        <v>22.469999313354492</v>
      </c>
      <c r="Q33" s="211">
        <v>21.309999465942383</v>
      </c>
      <c r="R33" s="211">
        <v>20.190000534057617</v>
      </c>
      <c r="S33" s="211">
        <v>19.149999618530273</v>
      </c>
      <c r="T33" s="211">
        <v>19.010000228881836</v>
      </c>
      <c r="U33" s="211">
        <v>18.8799991607666</v>
      </c>
      <c r="V33" s="211">
        <v>19.079999923706055</v>
      </c>
      <c r="W33" s="211">
        <v>19.469999313354492</v>
      </c>
      <c r="X33" s="211">
        <v>19.850000381469727</v>
      </c>
      <c r="Y33" s="211">
        <v>19.260000228881836</v>
      </c>
      <c r="Z33" s="218">
        <f t="shared" si="0"/>
        <v>20.049583196640015</v>
      </c>
      <c r="AA33" s="151">
        <v>24.190000534057617</v>
      </c>
      <c r="AB33" s="152" t="s">
        <v>113</v>
      </c>
      <c r="AC33" s="2">
        <v>31</v>
      </c>
      <c r="AD33" s="151">
        <v>18.709999084472656</v>
      </c>
      <c r="AE33" s="257" t="s">
        <v>380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20.494516311153287</v>
      </c>
      <c r="C34" s="221">
        <f t="shared" si="1"/>
        <v>20.49258078298261</v>
      </c>
      <c r="D34" s="221">
        <f t="shared" si="1"/>
        <v>20.463225826140373</v>
      </c>
      <c r="E34" s="221">
        <f t="shared" si="1"/>
        <v>20.4458065032959</v>
      </c>
      <c r="F34" s="221">
        <f t="shared" si="1"/>
        <v>20.577741869034305</v>
      </c>
      <c r="G34" s="221">
        <f t="shared" si="1"/>
        <v>20.983225668630293</v>
      </c>
      <c r="H34" s="221">
        <f t="shared" si="1"/>
        <v>21.835161270633822</v>
      </c>
      <c r="I34" s="221">
        <f t="shared" si="1"/>
        <v>22.705806547595607</v>
      </c>
      <c r="J34" s="221">
        <f t="shared" si="1"/>
        <v>23.487419189945346</v>
      </c>
      <c r="K34" s="221">
        <f t="shared" si="1"/>
        <v>23.891612883537046</v>
      </c>
      <c r="L34" s="221">
        <f t="shared" si="1"/>
        <v>24.541290467785252</v>
      </c>
      <c r="M34" s="221">
        <f t="shared" si="1"/>
        <v>25.090645328644783</v>
      </c>
      <c r="N34" s="221">
        <f t="shared" si="1"/>
        <v>25.320000125515847</v>
      </c>
      <c r="O34" s="221">
        <f t="shared" si="1"/>
        <v>24.915483966950447</v>
      </c>
      <c r="P34" s="221">
        <f t="shared" si="1"/>
        <v>24.39451592968356</v>
      </c>
      <c r="Q34" s="221">
        <f t="shared" si="1"/>
        <v>23.915483966950447</v>
      </c>
      <c r="R34" s="221">
        <f>AVERAGE(R3:R33)</f>
        <v>22.97709680372669</v>
      </c>
      <c r="S34" s="221">
        <f aca="true" t="shared" si="2" ref="S34:Y34">AVERAGE(S3:S33)</f>
        <v>22.294838874570786</v>
      </c>
      <c r="T34" s="221">
        <f t="shared" si="2"/>
        <v>21.560645134218277</v>
      </c>
      <c r="U34" s="221">
        <f t="shared" si="2"/>
        <v>21.276451664586222</v>
      </c>
      <c r="V34" s="221">
        <f t="shared" si="2"/>
        <v>20.980645210512222</v>
      </c>
      <c r="W34" s="221">
        <f t="shared" si="2"/>
        <v>20.90387092098113</v>
      </c>
      <c r="X34" s="221">
        <f t="shared" si="2"/>
        <v>20.683870869298136</v>
      </c>
      <c r="Y34" s="221">
        <f t="shared" si="2"/>
        <v>20.538064587500788</v>
      </c>
      <c r="Z34" s="221">
        <f>AVERAGE(B3:Y33)</f>
        <v>22.282083362661382</v>
      </c>
      <c r="AA34" s="222">
        <f>(AVERAGE(最高))</f>
        <v>26.733870967741936</v>
      </c>
      <c r="AB34" s="223"/>
      <c r="AC34" s="224"/>
      <c r="AD34" s="222">
        <f>(AVERAGE(最低))</f>
        <v>19.318064597345167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3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21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6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33.0099983215332</v>
      </c>
      <c r="C46" s="3">
        <v>15</v>
      </c>
      <c r="D46" s="159" t="s">
        <v>354</v>
      </c>
      <c r="E46" s="201"/>
      <c r="F46" s="156"/>
      <c r="G46" s="157">
        <f>MIN(最低)</f>
        <v>16.34000015258789</v>
      </c>
      <c r="H46" s="3">
        <v>3</v>
      </c>
      <c r="I46" s="259" t="s">
        <v>363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8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18.6299991607666</v>
      </c>
      <c r="C3" s="211">
        <v>18.549999237060547</v>
      </c>
      <c r="D3" s="211">
        <v>18.3700008392334</v>
      </c>
      <c r="E3" s="211">
        <v>18.600000381469727</v>
      </c>
      <c r="F3" s="211">
        <v>18.59000015258789</v>
      </c>
      <c r="G3" s="211">
        <v>18.959999084472656</v>
      </c>
      <c r="H3" s="211">
        <v>19.420000076293945</v>
      </c>
      <c r="I3" s="211">
        <v>20.540000915527344</v>
      </c>
      <c r="J3" s="211">
        <v>22.299999237060547</v>
      </c>
      <c r="K3" s="211">
        <v>24.889999389648438</v>
      </c>
      <c r="L3" s="211">
        <v>24.149999618530273</v>
      </c>
      <c r="M3" s="211">
        <v>23.34000015258789</v>
      </c>
      <c r="N3" s="211">
        <v>21.520000457763672</v>
      </c>
      <c r="O3" s="211">
        <v>20.139999389648438</v>
      </c>
      <c r="P3" s="211">
        <v>21.559999465942383</v>
      </c>
      <c r="Q3" s="211">
        <v>20.510000228881836</v>
      </c>
      <c r="R3" s="211">
        <v>20.15999984741211</v>
      </c>
      <c r="S3" s="211">
        <v>19.829999923706055</v>
      </c>
      <c r="T3" s="211">
        <v>20.149999618530273</v>
      </c>
      <c r="U3" s="211">
        <v>20.360000610351562</v>
      </c>
      <c r="V3" s="211">
        <v>18.84000015258789</v>
      </c>
      <c r="W3" s="211">
        <v>18.68000030517578</v>
      </c>
      <c r="X3" s="211">
        <v>18.5</v>
      </c>
      <c r="Y3" s="211">
        <v>19.700000762939453</v>
      </c>
      <c r="Z3" s="218">
        <f aca="true" t="shared" si="0" ref="Z3:Z33">AVERAGE(B3:Y3)</f>
        <v>20.262083292007446</v>
      </c>
      <c r="AA3" s="151">
        <v>26.170000076293945</v>
      </c>
      <c r="AB3" s="152" t="s">
        <v>381</v>
      </c>
      <c r="AC3" s="2">
        <v>1</v>
      </c>
      <c r="AD3" s="151">
        <v>18.079999923706055</v>
      </c>
      <c r="AE3" s="257" t="s">
        <v>400</v>
      </c>
      <c r="AF3" s="1"/>
    </row>
    <row r="4" spans="1:32" ht="11.25" customHeight="1">
      <c r="A4" s="219">
        <v>2</v>
      </c>
      <c r="B4" s="211">
        <v>19.309999465942383</v>
      </c>
      <c r="C4" s="211">
        <v>19.110000610351562</v>
      </c>
      <c r="D4" s="211">
        <v>19.469999313354492</v>
      </c>
      <c r="E4" s="211">
        <v>18.690000534057617</v>
      </c>
      <c r="F4" s="211">
        <v>19.1200008392334</v>
      </c>
      <c r="G4" s="211">
        <v>19.399999618530273</v>
      </c>
      <c r="H4" s="211">
        <v>20.309999465942383</v>
      </c>
      <c r="I4" s="211">
        <v>19.950000762939453</v>
      </c>
      <c r="J4" s="211">
        <v>21.09000015258789</v>
      </c>
      <c r="K4" s="211">
        <v>23.889999389648438</v>
      </c>
      <c r="L4" s="211">
        <v>22.450000762939453</v>
      </c>
      <c r="M4" s="211">
        <v>22.190000534057617</v>
      </c>
      <c r="N4" s="211">
        <v>22.690000534057617</v>
      </c>
      <c r="O4" s="211">
        <v>21.969999313354492</v>
      </c>
      <c r="P4" s="211">
        <v>21.670000076293945</v>
      </c>
      <c r="Q4" s="211">
        <v>21.700000762939453</v>
      </c>
      <c r="R4" s="211">
        <v>22.690000534057617</v>
      </c>
      <c r="S4" s="212">
        <v>20.68000030517578</v>
      </c>
      <c r="T4" s="211">
        <v>21.610000610351562</v>
      </c>
      <c r="U4" s="211">
        <v>20.899999618530273</v>
      </c>
      <c r="V4" s="211">
        <v>20.389999389648438</v>
      </c>
      <c r="W4" s="211">
        <v>20.18000030517578</v>
      </c>
      <c r="X4" s="211">
        <v>20.100000381469727</v>
      </c>
      <c r="Y4" s="211">
        <v>20.020000457763672</v>
      </c>
      <c r="Z4" s="218">
        <f t="shared" si="0"/>
        <v>20.81583348910014</v>
      </c>
      <c r="AA4" s="151">
        <v>24.260000228881836</v>
      </c>
      <c r="AB4" s="152" t="s">
        <v>123</v>
      </c>
      <c r="AC4" s="2">
        <v>2</v>
      </c>
      <c r="AD4" s="151">
        <v>18.610000610351562</v>
      </c>
      <c r="AE4" s="257" t="s">
        <v>401</v>
      </c>
      <c r="AF4" s="1"/>
    </row>
    <row r="5" spans="1:32" ht="11.25" customHeight="1">
      <c r="A5" s="219">
        <v>3</v>
      </c>
      <c r="B5" s="211">
        <v>19.979999542236328</v>
      </c>
      <c r="C5" s="211">
        <v>19.989999771118164</v>
      </c>
      <c r="D5" s="211">
        <v>19.920000076293945</v>
      </c>
      <c r="E5" s="211">
        <v>20.059999465942383</v>
      </c>
      <c r="F5" s="211">
        <v>20.25</v>
      </c>
      <c r="G5" s="211">
        <v>20.559999465942383</v>
      </c>
      <c r="H5" s="211">
        <v>21.459999084472656</v>
      </c>
      <c r="I5" s="211">
        <v>21.31999969482422</v>
      </c>
      <c r="J5" s="211">
        <v>21.149999618530273</v>
      </c>
      <c r="K5" s="211">
        <v>21.799999237060547</v>
      </c>
      <c r="L5" s="211">
        <v>23.290000915527344</v>
      </c>
      <c r="M5" s="211">
        <v>24.829999923706055</v>
      </c>
      <c r="N5" s="211">
        <v>24.799999237060547</v>
      </c>
      <c r="O5" s="211">
        <v>25.200000762939453</v>
      </c>
      <c r="P5" s="211">
        <v>26.219999313354492</v>
      </c>
      <c r="Q5" s="211">
        <v>25.1299991607666</v>
      </c>
      <c r="R5" s="211">
        <v>23.309999465942383</v>
      </c>
      <c r="S5" s="211">
        <v>20.969999313354492</v>
      </c>
      <c r="T5" s="211">
        <v>20.520000457763672</v>
      </c>
      <c r="U5" s="211">
        <v>20.690000534057617</v>
      </c>
      <c r="V5" s="211">
        <v>20.6200008392334</v>
      </c>
      <c r="W5" s="211">
        <v>20.68000030517578</v>
      </c>
      <c r="X5" s="211">
        <v>20.760000228881836</v>
      </c>
      <c r="Y5" s="211">
        <v>20.84000015258789</v>
      </c>
      <c r="Z5" s="218">
        <f t="shared" si="0"/>
        <v>21.84791652361552</v>
      </c>
      <c r="AA5" s="151">
        <v>26.489999771118164</v>
      </c>
      <c r="AB5" s="152" t="s">
        <v>382</v>
      </c>
      <c r="AC5" s="2">
        <v>3</v>
      </c>
      <c r="AD5" s="151">
        <v>19.809999465942383</v>
      </c>
      <c r="AE5" s="257" t="s">
        <v>402</v>
      </c>
      <c r="AF5" s="1"/>
    </row>
    <row r="6" spans="1:32" ht="11.25" customHeight="1">
      <c r="A6" s="219">
        <v>4</v>
      </c>
      <c r="B6" s="211">
        <v>21.190000534057617</v>
      </c>
      <c r="C6" s="211">
        <v>21.440000534057617</v>
      </c>
      <c r="D6" s="211">
        <v>21.200000762939453</v>
      </c>
      <c r="E6" s="211">
        <v>20.959999084472656</v>
      </c>
      <c r="F6" s="211">
        <v>20.389999389648438</v>
      </c>
      <c r="G6" s="211">
        <v>21.219999313354492</v>
      </c>
      <c r="H6" s="211">
        <v>21.68000030517578</v>
      </c>
      <c r="I6" s="211">
        <v>21.959999084472656</v>
      </c>
      <c r="J6" s="211">
        <v>21.420000076293945</v>
      </c>
      <c r="K6" s="211">
        <v>22.809999465942383</v>
      </c>
      <c r="L6" s="211">
        <v>23.65999984741211</v>
      </c>
      <c r="M6" s="211">
        <v>22.329999923706055</v>
      </c>
      <c r="N6" s="211">
        <v>22.030000686645508</v>
      </c>
      <c r="O6" s="211">
        <v>22.739999771118164</v>
      </c>
      <c r="P6" s="211">
        <v>23.56999969482422</v>
      </c>
      <c r="Q6" s="211">
        <v>23.59000015258789</v>
      </c>
      <c r="R6" s="211">
        <v>23.399999618530273</v>
      </c>
      <c r="S6" s="211">
        <v>23.459999084472656</v>
      </c>
      <c r="T6" s="211">
        <v>23.399999618530273</v>
      </c>
      <c r="U6" s="211">
        <v>23.43000030517578</v>
      </c>
      <c r="V6" s="211">
        <v>22.940000534057617</v>
      </c>
      <c r="W6" s="211">
        <v>22.399999618530273</v>
      </c>
      <c r="X6" s="211">
        <v>21.510000228881836</v>
      </c>
      <c r="Y6" s="211">
        <v>21.709999084472656</v>
      </c>
      <c r="Z6" s="218">
        <f t="shared" si="0"/>
        <v>22.268333196640015</v>
      </c>
      <c r="AA6" s="151">
        <v>24.290000915527344</v>
      </c>
      <c r="AB6" s="152" t="s">
        <v>163</v>
      </c>
      <c r="AC6" s="2">
        <v>4</v>
      </c>
      <c r="AD6" s="151">
        <v>20.3700008392334</v>
      </c>
      <c r="AE6" s="257" t="s">
        <v>254</v>
      </c>
      <c r="AF6" s="1"/>
    </row>
    <row r="7" spans="1:32" ht="11.25" customHeight="1">
      <c r="A7" s="219">
        <v>5</v>
      </c>
      <c r="B7" s="211">
        <v>21.770000457763672</v>
      </c>
      <c r="C7" s="211">
        <v>21.5</v>
      </c>
      <c r="D7" s="211">
        <v>21.200000762939453</v>
      </c>
      <c r="E7" s="211">
        <v>21.65999984741211</v>
      </c>
      <c r="F7" s="211">
        <v>21.65999984741211</v>
      </c>
      <c r="G7" s="211">
        <v>21.520000457763672</v>
      </c>
      <c r="H7" s="211">
        <v>22.969999313354492</v>
      </c>
      <c r="I7" s="211">
        <v>25.299999237060547</v>
      </c>
      <c r="J7" s="211">
        <v>26.93000030517578</v>
      </c>
      <c r="K7" s="211">
        <v>23.850000381469727</v>
      </c>
      <c r="L7" s="211">
        <v>23.760000228881836</v>
      </c>
      <c r="M7" s="211">
        <v>23.969999313354492</v>
      </c>
      <c r="N7" s="211">
        <v>24.049999237060547</v>
      </c>
      <c r="O7" s="211">
        <v>23.829999923706055</v>
      </c>
      <c r="P7" s="211">
        <v>23.520000457763672</v>
      </c>
      <c r="Q7" s="211">
        <v>22.780000686645508</v>
      </c>
      <c r="R7" s="211">
        <v>22.549999237060547</v>
      </c>
      <c r="S7" s="211">
        <v>22.829999923706055</v>
      </c>
      <c r="T7" s="211">
        <v>21.84000015258789</v>
      </c>
      <c r="U7" s="211">
        <v>22.079999923706055</v>
      </c>
      <c r="V7" s="211">
        <v>21.989999771118164</v>
      </c>
      <c r="W7" s="211">
        <v>21.389999389648438</v>
      </c>
      <c r="X7" s="211">
        <v>20.950000762939453</v>
      </c>
      <c r="Y7" s="211">
        <v>21.059999465942383</v>
      </c>
      <c r="Z7" s="218">
        <f t="shared" si="0"/>
        <v>22.706666628519695</v>
      </c>
      <c r="AA7" s="151">
        <v>27.06999969482422</v>
      </c>
      <c r="AB7" s="152" t="s">
        <v>383</v>
      </c>
      <c r="AC7" s="2">
        <v>5</v>
      </c>
      <c r="AD7" s="151">
        <v>20.8799991607666</v>
      </c>
      <c r="AE7" s="257" t="s">
        <v>403</v>
      </c>
      <c r="AF7" s="1"/>
    </row>
    <row r="8" spans="1:32" ht="11.25" customHeight="1">
      <c r="A8" s="219">
        <v>6</v>
      </c>
      <c r="B8" s="211">
        <v>20.719999313354492</v>
      </c>
      <c r="C8" s="211">
        <v>20.969999313354492</v>
      </c>
      <c r="D8" s="211">
        <v>21.469999313354492</v>
      </c>
      <c r="E8" s="211">
        <v>20.84000015258789</v>
      </c>
      <c r="F8" s="211">
        <v>20.65999984741211</v>
      </c>
      <c r="G8" s="211">
        <v>21.639999389648438</v>
      </c>
      <c r="H8" s="211">
        <v>22.799999237060547</v>
      </c>
      <c r="I8" s="211">
        <v>22.229999542236328</v>
      </c>
      <c r="J8" s="211">
        <v>23.760000228881836</v>
      </c>
      <c r="K8" s="211">
        <v>23.15999984741211</v>
      </c>
      <c r="L8" s="211">
        <v>27.549999237060547</v>
      </c>
      <c r="M8" s="211">
        <v>25.829999923706055</v>
      </c>
      <c r="N8" s="211">
        <v>26.65999984741211</v>
      </c>
      <c r="O8" s="211">
        <v>27.299999237060547</v>
      </c>
      <c r="P8" s="211">
        <v>25.549999237060547</v>
      </c>
      <c r="Q8" s="211">
        <v>24.34000015258789</v>
      </c>
      <c r="R8" s="211">
        <v>23.709999084472656</v>
      </c>
      <c r="S8" s="211">
        <v>23.040000915527344</v>
      </c>
      <c r="T8" s="211">
        <v>22.65999984741211</v>
      </c>
      <c r="U8" s="211">
        <v>22.540000915527344</v>
      </c>
      <c r="V8" s="211">
        <v>22.290000915527344</v>
      </c>
      <c r="W8" s="211">
        <v>22.200000762939453</v>
      </c>
      <c r="X8" s="211">
        <v>22.149999618530273</v>
      </c>
      <c r="Y8" s="211">
        <v>22.020000457763672</v>
      </c>
      <c r="Z8" s="218">
        <f t="shared" si="0"/>
        <v>23.170416514078777</v>
      </c>
      <c r="AA8" s="151">
        <v>28.190000534057617</v>
      </c>
      <c r="AB8" s="152" t="s">
        <v>63</v>
      </c>
      <c r="AC8" s="2">
        <v>6</v>
      </c>
      <c r="AD8" s="151">
        <v>20.59000015258789</v>
      </c>
      <c r="AE8" s="257" t="s">
        <v>281</v>
      </c>
      <c r="AF8" s="1"/>
    </row>
    <row r="9" spans="1:32" ht="11.25" customHeight="1">
      <c r="A9" s="219">
        <v>7</v>
      </c>
      <c r="B9" s="211">
        <v>22.110000610351562</v>
      </c>
      <c r="C9" s="211">
        <v>22.219999313354492</v>
      </c>
      <c r="D9" s="211">
        <v>22.15999984741211</v>
      </c>
      <c r="E9" s="211">
        <v>22.31999969482422</v>
      </c>
      <c r="F9" s="211">
        <v>22.350000381469727</v>
      </c>
      <c r="G9" s="211">
        <v>22.610000610351562</v>
      </c>
      <c r="H9" s="211">
        <v>23.219999313354492</v>
      </c>
      <c r="I9" s="211">
        <v>23.81999969482422</v>
      </c>
      <c r="J9" s="211">
        <v>24.8700008392334</v>
      </c>
      <c r="K9" s="211">
        <v>25.440000534057617</v>
      </c>
      <c r="L9" s="211">
        <v>26.450000762939453</v>
      </c>
      <c r="M9" s="211">
        <v>25.81999969482422</v>
      </c>
      <c r="N9" s="211">
        <v>25.6200008392334</v>
      </c>
      <c r="O9" s="211">
        <v>25.709999084472656</v>
      </c>
      <c r="P9" s="211">
        <v>24.799999237060547</v>
      </c>
      <c r="Q9" s="211">
        <v>23.8799991607666</v>
      </c>
      <c r="R9" s="211">
        <v>24.469999313354492</v>
      </c>
      <c r="S9" s="211">
        <v>24.010000228881836</v>
      </c>
      <c r="T9" s="211">
        <v>23.700000762939453</v>
      </c>
      <c r="U9" s="211">
        <v>23.450000762939453</v>
      </c>
      <c r="V9" s="211">
        <v>23.200000762939453</v>
      </c>
      <c r="W9" s="211">
        <v>22.90999984741211</v>
      </c>
      <c r="X9" s="211">
        <v>22.979999542236328</v>
      </c>
      <c r="Y9" s="211">
        <v>22.639999389648438</v>
      </c>
      <c r="Z9" s="218">
        <f t="shared" si="0"/>
        <v>23.78166667620341</v>
      </c>
      <c r="AA9" s="151">
        <v>27.3799991607666</v>
      </c>
      <c r="AB9" s="152" t="s">
        <v>384</v>
      </c>
      <c r="AC9" s="2">
        <v>7</v>
      </c>
      <c r="AD9" s="151">
        <v>21.940000534057617</v>
      </c>
      <c r="AE9" s="257" t="s">
        <v>404</v>
      </c>
      <c r="AF9" s="1"/>
    </row>
    <row r="10" spans="1:32" ht="11.25" customHeight="1">
      <c r="A10" s="219">
        <v>8</v>
      </c>
      <c r="B10" s="211">
        <v>22.020000457763672</v>
      </c>
      <c r="C10" s="211">
        <v>22.260000228881836</v>
      </c>
      <c r="D10" s="211">
        <v>22.5</v>
      </c>
      <c r="E10" s="211">
        <v>22.5</v>
      </c>
      <c r="F10" s="211">
        <v>22.3700008392334</v>
      </c>
      <c r="G10" s="211">
        <v>22.520000457763672</v>
      </c>
      <c r="H10" s="211">
        <v>22.809999465942383</v>
      </c>
      <c r="I10" s="211">
        <v>23.290000915527344</v>
      </c>
      <c r="J10" s="211">
        <v>24.530000686645508</v>
      </c>
      <c r="K10" s="211">
        <v>23.43000030517578</v>
      </c>
      <c r="L10" s="211">
        <v>22.200000762939453</v>
      </c>
      <c r="M10" s="211">
        <v>21.979999542236328</v>
      </c>
      <c r="N10" s="211">
        <v>21.829999923706055</v>
      </c>
      <c r="O10" s="211">
        <v>21.969999313354492</v>
      </c>
      <c r="P10" s="211">
        <v>21.799999237060547</v>
      </c>
      <c r="Q10" s="211">
        <v>22.75</v>
      </c>
      <c r="R10" s="211">
        <v>22.59000015258789</v>
      </c>
      <c r="S10" s="211">
        <v>22.139999389648438</v>
      </c>
      <c r="T10" s="211">
        <v>21.559999465942383</v>
      </c>
      <c r="U10" s="211">
        <v>21.389999389648438</v>
      </c>
      <c r="V10" s="211">
        <v>21.469999313354492</v>
      </c>
      <c r="W10" s="211">
        <v>21.190000534057617</v>
      </c>
      <c r="X10" s="211">
        <v>20.979999542236328</v>
      </c>
      <c r="Y10" s="211">
        <v>20.75</v>
      </c>
      <c r="Z10" s="218">
        <f t="shared" si="0"/>
        <v>22.201249996821087</v>
      </c>
      <c r="AA10" s="151">
        <v>25.010000228881836</v>
      </c>
      <c r="AB10" s="152" t="s">
        <v>385</v>
      </c>
      <c r="AC10" s="2">
        <v>8</v>
      </c>
      <c r="AD10" s="151">
        <v>20.639999389648438</v>
      </c>
      <c r="AE10" s="257" t="s">
        <v>405</v>
      </c>
      <c r="AF10" s="1"/>
    </row>
    <row r="11" spans="1:32" ht="11.25" customHeight="1">
      <c r="A11" s="219">
        <v>9</v>
      </c>
      <c r="B11" s="211">
        <v>20.90999984741211</v>
      </c>
      <c r="C11" s="211">
        <v>20.950000762939453</v>
      </c>
      <c r="D11" s="211">
        <v>20.729999542236328</v>
      </c>
      <c r="E11" s="211">
        <v>20.719999313354492</v>
      </c>
      <c r="F11" s="211">
        <v>20.170000076293945</v>
      </c>
      <c r="G11" s="211">
        <v>20.969999313354492</v>
      </c>
      <c r="H11" s="211">
        <v>22.170000076293945</v>
      </c>
      <c r="I11" s="211">
        <v>22.59000015258789</v>
      </c>
      <c r="J11" s="211">
        <v>22.809999465942383</v>
      </c>
      <c r="K11" s="211">
        <v>23.940000534057617</v>
      </c>
      <c r="L11" s="211">
        <v>24.049999237060547</v>
      </c>
      <c r="M11" s="211">
        <v>24.06999969482422</v>
      </c>
      <c r="N11" s="211">
        <v>24.770000457763672</v>
      </c>
      <c r="O11" s="211">
        <v>24.649999618530273</v>
      </c>
      <c r="P11" s="211">
        <v>24.969999313354492</v>
      </c>
      <c r="Q11" s="211">
        <v>25.139999389648438</v>
      </c>
      <c r="R11" s="211">
        <v>24.530000686645508</v>
      </c>
      <c r="S11" s="211">
        <v>24.09000015258789</v>
      </c>
      <c r="T11" s="211">
        <v>23.739999771118164</v>
      </c>
      <c r="U11" s="211">
        <v>23.479999542236328</v>
      </c>
      <c r="V11" s="211">
        <v>23.43000030517578</v>
      </c>
      <c r="W11" s="211">
        <v>23.350000381469727</v>
      </c>
      <c r="X11" s="211">
        <v>23.15999984741211</v>
      </c>
      <c r="Y11" s="211">
        <v>22.450000762939453</v>
      </c>
      <c r="Z11" s="218">
        <f t="shared" si="0"/>
        <v>22.993333260218304</v>
      </c>
      <c r="AA11" s="151">
        <v>25.290000915527344</v>
      </c>
      <c r="AB11" s="152" t="s">
        <v>386</v>
      </c>
      <c r="AC11" s="2">
        <v>9</v>
      </c>
      <c r="AD11" s="151">
        <v>20.1200008392334</v>
      </c>
      <c r="AE11" s="257" t="s">
        <v>281</v>
      </c>
      <c r="AF11" s="1"/>
    </row>
    <row r="12" spans="1:32" ht="11.25" customHeight="1">
      <c r="A12" s="227">
        <v>10</v>
      </c>
      <c r="B12" s="213">
        <v>22.309999465942383</v>
      </c>
      <c r="C12" s="213">
        <v>22.469999313354492</v>
      </c>
      <c r="D12" s="213">
        <v>22.420000076293945</v>
      </c>
      <c r="E12" s="213">
        <v>21.969999313354492</v>
      </c>
      <c r="F12" s="213">
        <v>21.68000030517578</v>
      </c>
      <c r="G12" s="213">
        <v>21.729999542236328</v>
      </c>
      <c r="H12" s="213">
        <v>21.760000228881836</v>
      </c>
      <c r="I12" s="213">
        <v>21.979999542236328</v>
      </c>
      <c r="J12" s="213">
        <v>21.780000686645508</v>
      </c>
      <c r="K12" s="213">
        <v>21.739999771118164</v>
      </c>
      <c r="L12" s="213">
        <v>22</v>
      </c>
      <c r="M12" s="213">
        <v>22.049999237060547</v>
      </c>
      <c r="N12" s="213">
        <v>22.149999618530273</v>
      </c>
      <c r="O12" s="213">
        <v>22.280000686645508</v>
      </c>
      <c r="P12" s="213">
        <v>22.59000015258789</v>
      </c>
      <c r="Q12" s="213">
        <v>23.229999542236328</v>
      </c>
      <c r="R12" s="213">
        <v>22.81999969482422</v>
      </c>
      <c r="S12" s="213">
        <v>22.979999542236328</v>
      </c>
      <c r="T12" s="213">
        <v>22.799999237060547</v>
      </c>
      <c r="U12" s="213">
        <v>22.950000762939453</v>
      </c>
      <c r="V12" s="213">
        <v>23.1200008392334</v>
      </c>
      <c r="W12" s="213">
        <v>23.540000915527344</v>
      </c>
      <c r="X12" s="213">
        <v>23.200000762939453</v>
      </c>
      <c r="Y12" s="213">
        <v>23.510000228881836</v>
      </c>
      <c r="Z12" s="228">
        <f t="shared" si="0"/>
        <v>22.460833311080933</v>
      </c>
      <c r="AA12" s="157">
        <v>23.700000762939453</v>
      </c>
      <c r="AB12" s="214" t="s">
        <v>387</v>
      </c>
      <c r="AC12" s="215">
        <v>10</v>
      </c>
      <c r="AD12" s="157">
        <v>21.600000381469727</v>
      </c>
      <c r="AE12" s="258" t="s">
        <v>406</v>
      </c>
      <c r="AF12" s="1"/>
    </row>
    <row r="13" spans="1:32" ht="11.25" customHeight="1">
      <c r="A13" s="219">
        <v>11</v>
      </c>
      <c r="B13" s="211">
        <v>23.5</v>
      </c>
      <c r="C13" s="211">
        <v>23.3700008392334</v>
      </c>
      <c r="D13" s="211">
        <v>22.90999984741211</v>
      </c>
      <c r="E13" s="211">
        <v>22.3700008392334</v>
      </c>
      <c r="F13" s="211">
        <v>22.040000915527344</v>
      </c>
      <c r="G13" s="211">
        <v>21.780000686645508</v>
      </c>
      <c r="H13" s="211">
        <v>22.1200008392334</v>
      </c>
      <c r="I13" s="211">
        <v>23.09000015258789</v>
      </c>
      <c r="J13" s="211">
        <v>22.700000762939453</v>
      </c>
      <c r="K13" s="211">
        <v>22.489999771118164</v>
      </c>
      <c r="L13" s="211">
        <v>23.8799991607666</v>
      </c>
      <c r="M13" s="211">
        <v>24.940000534057617</v>
      </c>
      <c r="N13" s="211">
        <v>23.350000381469727</v>
      </c>
      <c r="O13" s="211">
        <v>22.020000457763672</v>
      </c>
      <c r="P13" s="211">
        <v>22.649999618530273</v>
      </c>
      <c r="Q13" s="211">
        <v>22.739999771118164</v>
      </c>
      <c r="R13" s="211">
        <v>23.110000610351562</v>
      </c>
      <c r="S13" s="211">
        <v>22.8799991607666</v>
      </c>
      <c r="T13" s="211">
        <v>22.260000228881836</v>
      </c>
      <c r="U13" s="211">
        <v>22.030000686645508</v>
      </c>
      <c r="V13" s="211">
        <v>21.8799991607666</v>
      </c>
      <c r="W13" s="211">
        <v>21.31999969482422</v>
      </c>
      <c r="X13" s="211">
        <v>21.959999084472656</v>
      </c>
      <c r="Y13" s="211">
        <v>21.479999542236328</v>
      </c>
      <c r="Z13" s="218">
        <f t="shared" si="0"/>
        <v>22.61958344777425</v>
      </c>
      <c r="AA13" s="151">
        <v>25.1299991607666</v>
      </c>
      <c r="AB13" s="152" t="s">
        <v>316</v>
      </c>
      <c r="AC13" s="2">
        <v>11</v>
      </c>
      <c r="AD13" s="151">
        <v>21.100000381469727</v>
      </c>
      <c r="AE13" s="257" t="s">
        <v>407</v>
      </c>
      <c r="AF13" s="1"/>
    </row>
    <row r="14" spans="1:32" ht="11.25" customHeight="1">
      <c r="A14" s="219">
        <v>12</v>
      </c>
      <c r="B14" s="211">
        <v>21.6299991607666</v>
      </c>
      <c r="C14" s="211">
        <v>19.829999923706055</v>
      </c>
      <c r="D14" s="211">
        <v>20.170000076293945</v>
      </c>
      <c r="E14" s="211">
        <v>19.239999771118164</v>
      </c>
      <c r="F14" s="211">
        <v>18.950000762939453</v>
      </c>
      <c r="G14" s="211">
        <v>19.709999084472656</v>
      </c>
      <c r="H14" s="211">
        <v>21.09000015258789</v>
      </c>
      <c r="I14" s="211">
        <v>22.15999984741211</v>
      </c>
      <c r="J14" s="211">
        <v>20.219999313354492</v>
      </c>
      <c r="K14" s="211">
        <v>20.489999771118164</v>
      </c>
      <c r="L14" s="211">
        <v>20.84000015258789</v>
      </c>
      <c r="M14" s="211">
        <v>20.739999771118164</v>
      </c>
      <c r="N14" s="211">
        <v>22.3799991607666</v>
      </c>
      <c r="O14" s="211">
        <v>21.25</v>
      </c>
      <c r="P14" s="211">
        <v>20.920000076293945</v>
      </c>
      <c r="Q14" s="211">
        <v>20.219999313354492</v>
      </c>
      <c r="R14" s="211">
        <v>20.600000381469727</v>
      </c>
      <c r="S14" s="211">
        <v>20.020000457763672</v>
      </c>
      <c r="T14" s="211">
        <v>19.770000457763672</v>
      </c>
      <c r="U14" s="211">
        <v>19.809999465942383</v>
      </c>
      <c r="V14" s="211">
        <v>20</v>
      </c>
      <c r="W14" s="211">
        <v>19.530000686645508</v>
      </c>
      <c r="X14" s="211">
        <v>19.469999313354492</v>
      </c>
      <c r="Y14" s="211">
        <v>19.389999389648438</v>
      </c>
      <c r="Z14" s="218">
        <f t="shared" si="0"/>
        <v>20.35124985376994</v>
      </c>
      <c r="AA14" s="151">
        <v>23.049999237060547</v>
      </c>
      <c r="AB14" s="152" t="s">
        <v>388</v>
      </c>
      <c r="AC14" s="2">
        <v>12</v>
      </c>
      <c r="AD14" s="151">
        <v>18.739999771118164</v>
      </c>
      <c r="AE14" s="257" t="s">
        <v>408</v>
      </c>
      <c r="AF14" s="1"/>
    </row>
    <row r="15" spans="1:32" ht="11.25" customHeight="1">
      <c r="A15" s="219">
        <v>13</v>
      </c>
      <c r="B15" s="211">
        <v>19.270000457763672</v>
      </c>
      <c r="C15" s="211">
        <v>19.459999084472656</v>
      </c>
      <c r="D15" s="211">
        <v>19.600000381469727</v>
      </c>
      <c r="E15" s="211">
        <v>19.940000534057617</v>
      </c>
      <c r="F15" s="211">
        <v>20.25</v>
      </c>
      <c r="G15" s="211">
        <v>21.239999771118164</v>
      </c>
      <c r="H15" s="211">
        <v>21.889999389648438</v>
      </c>
      <c r="I15" s="211">
        <v>22.43000030517578</v>
      </c>
      <c r="J15" s="211">
        <v>22.5</v>
      </c>
      <c r="K15" s="211">
        <v>23.299999237060547</v>
      </c>
      <c r="L15" s="211">
        <v>24.290000915527344</v>
      </c>
      <c r="M15" s="211">
        <v>24.40999984741211</v>
      </c>
      <c r="N15" s="211">
        <v>24.8700008392334</v>
      </c>
      <c r="O15" s="211">
        <v>25.1200008392334</v>
      </c>
      <c r="P15" s="211">
        <v>25.989999771118164</v>
      </c>
      <c r="Q15" s="211">
        <v>25.520000457763672</v>
      </c>
      <c r="R15" s="211">
        <v>25.450000762939453</v>
      </c>
      <c r="S15" s="211">
        <v>24.5</v>
      </c>
      <c r="T15" s="211">
        <v>23.850000381469727</v>
      </c>
      <c r="U15" s="211">
        <v>23.739999771118164</v>
      </c>
      <c r="V15" s="211">
        <v>23.440000534057617</v>
      </c>
      <c r="W15" s="211">
        <v>23.209999084472656</v>
      </c>
      <c r="X15" s="211">
        <v>23.1299991607666</v>
      </c>
      <c r="Y15" s="211">
        <v>23.010000228881836</v>
      </c>
      <c r="Z15" s="218">
        <f t="shared" si="0"/>
        <v>22.933750073115032</v>
      </c>
      <c r="AA15" s="151">
        <v>26.110000610351562</v>
      </c>
      <c r="AB15" s="152" t="s">
        <v>389</v>
      </c>
      <c r="AC15" s="2">
        <v>13</v>
      </c>
      <c r="AD15" s="151">
        <v>19.059999465942383</v>
      </c>
      <c r="AE15" s="257" t="s">
        <v>409</v>
      </c>
      <c r="AF15" s="1"/>
    </row>
    <row r="16" spans="1:32" ht="11.25" customHeight="1">
      <c r="A16" s="219">
        <v>14</v>
      </c>
      <c r="B16" s="211">
        <v>22.6200008392334</v>
      </c>
      <c r="C16" s="211">
        <v>22.520000457763672</v>
      </c>
      <c r="D16" s="211">
        <v>22.469999313354492</v>
      </c>
      <c r="E16" s="211">
        <v>22.399999618530273</v>
      </c>
      <c r="F16" s="211">
        <v>22.06999969482422</v>
      </c>
      <c r="G16" s="211">
        <v>21.93000030517578</v>
      </c>
      <c r="H16" s="211">
        <v>22.889999389648438</v>
      </c>
      <c r="I16" s="211">
        <v>24.600000381469727</v>
      </c>
      <c r="J16" s="211">
        <v>27.559999465942383</v>
      </c>
      <c r="K16" s="211">
        <v>28.209999084472656</v>
      </c>
      <c r="L16" s="211">
        <v>27.979999542236328</v>
      </c>
      <c r="M16" s="211">
        <v>26.959999084472656</v>
      </c>
      <c r="N16" s="211">
        <v>26.770000457763672</v>
      </c>
      <c r="O16" s="211">
        <v>25.399999618530273</v>
      </c>
      <c r="P16" s="211">
        <v>24.959999084472656</v>
      </c>
      <c r="Q16" s="211">
        <v>23.829999923706055</v>
      </c>
      <c r="R16" s="211">
        <v>23.229999542236328</v>
      </c>
      <c r="S16" s="211">
        <v>22.6299991607666</v>
      </c>
      <c r="T16" s="211">
        <v>20.969999313354492</v>
      </c>
      <c r="U16" s="211">
        <v>20.229999542236328</v>
      </c>
      <c r="V16" s="211">
        <v>19.739999771118164</v>
      </c>
      <c r="W16" s="211">
        <v>19.56999969482422</v>
      </c>
      <c r="X16" s="211">
        <v>19.290000915527344</v>
      </c>
      <c r="Y16" s="211">
        <v>18.84000015258789</v>
      </c>
      <c r="Z16" s="218">
        <f t="shared" si="0"/>
        <v>23.236249764760334</v>
      </c>
      <c r="AA16" s="151">
        <v>28.68000030517578</v>
      </c>
      <c r="AB16" s="152" t="s">
        <v>390</v>
      </c>
      <c r="AC16" s="2">
        <v>14</v>
      </c>
      <c r="AD16" s="151">
        <v>18.809999465942383</v>
      </c>
      <c r="AE16" s="257" t="s">
        <v>100</v>
      </c>
      <c r="AF16" s="1"/>
    </row>
    <row r="17" spans="1:32" ht="11.25" customHeight="1">
      <c r="A17" s="219">
        <v>15</v>
      </c>
      <c r="B17" s="211">
        <v>18.1299991607666</v>
      </c>
      <c r="C17" s="211">
        <v>18.239999771118164</v>
      </c>
      <c r="D17" s="211">
        <v>18.1200008392334</v>
      </c>
      <c r="E17" s="211">
        <v>17.559999465942383</v>
      </c>
      <c r="F17" s="211">
        <v>17.56999969482422</v>
      </c>
      <c r="G17" s="211">
        <v>17.989999771118164</v>
      </c>
      <c r="H17" s="211">
        <v>19.889999389648438</v>
      </c>
      <c r="I17" s="211">
        <v>23.5</v>
      </c>
      <c r="J17" s="211">
        <v>24.770000457763672</v>
      </c>
      <c r="K17" s="211">
        <v>25.68000030517578</v>
      </c>
      <c r="L17" s="211">
        <v>25.59000015258789</v>
      </c>
      <c r="M17" s="211">
        <v>24.799999237060547</v>
      </c>
      <c r="N17" s="211">
        <v>24.260000228881836</v>
      </c>
      <c r="O17" s="211">
        <v>25.1299991607666</v>
      </c>
      <c r="P17" s="211">
        <v>25.31999969482422</v>
      </c>
      <c r="Q17" s="211">
        <v>23.6200008392334</v>
      </c>
      <c r="R17" s="211">
        <v>21.850000381469727</v>
      </c>
      <c r="S17" s="211">
        <v>20.729999542236328</v>
      </c>
      <c r="T17" s="211">
        <v>20.3799991607666</v>
      </c>
      <c r="U17" s="211">
        <v>20.149999618530273</v>
      </c>
      <c r="V17" s="211">
        <v>19.729999542236328</v>
      </c>
      <c r="W17" s="211">
        <v>19.809999465942383</v>
      </c>
      <c r="X17" s="211">
        <v>19.600000381469727</v>
      </c>
      <c r="Y17" s="211">
        <v>19.229999542236328</v>
      </c>
      <c r="Z17" s="218">
        <f t="shared" si="0"/>
        <v>21.31874982515971</v>
      </c>
      <c r="AA17" s="151">
        <v>26.229999542236328</v>
      </c>
      <c r="AB17" s="152" t="s">
        <v>391</v>
      </c>
      <c r="AC17" s="2">
        <v>15</v>
      </c>
      <c r="AD17" s="151">
        <v>17.479999542236328</v>
      </c>
      <c r="AE17" s="257" t="s">
        <v>292</v>
      </c>
      <c r="AF17" s="1"/>
    </row>
    <row r="18" spans="1:32" ht="11.25" customHeight="1">
      <c r="A18" s="219">
        <v>16</v>
      </c>
      <c r="B18" s="211">
        <v>19.229999542236328</v>
      </c>
      <c r="C18" s="211">
        <v>18.90999984741211</v>
      </c>
      <c r="D18" s="211">
        <v>18.959999084472656</v>
      </c>
      <c r="E18" s="211">
        <v>18.65999984741211</v>
      </c>
      <c r="F18" s="211">
        <v>19.350000381469727</v>
      </c>
      <c r="G18" s="211">
        <v>19.209999084472656</v>
      </c>
      <c r="H18" s="211">
        <v>19.940000534057617</v>
      </c>
      <c r="I18" s="211">
        <v>22.389999389648438</v>
      </c>
      <c r="J18" s="211">
        <v>24.389999389648438</v>
      </c>
      <c r="K18" s="211">
        <v>25.020000457763672</v>
      </c>
      <c r="L18" s="211">
        <v>26.43000030517578</v>
      </c>
      <c r="M18" s="211">
        <v>27.670000076293945</v>
      </c>
      <c r="N18" s="211">
        <v>26.450000762939453</v>
      </c>
      <c r="O18" s="211">
        <v>25.770000457763672</v>
      </c>
      <c r="P18" s="211">
        <v>25.510000228881836</v>
      </c>
      <c r="Q18" s="211">
        <v>23.790000915527344</v>
      </c>
      <c r="R18" s="211">
        <v>22.1200008392334</v>
      </c>
      <c r="S18" s="211">
        <v>20.6200008392334</v>
      </c>
      <c r="T18" s="211">
        <v>18.719999313354492</v>
      </c>
      <c r="U18" s="211">
        <v>17.979999542236328</v>
      </c>
      <c r="V18" s="211">
        <v>17.809999465942383</v>
      </c>
      <c r="W18" s="211">
        <v>18.15999984741211</v>
      </c>
      <c r="X18" s="211">
        <v>18.040000915527344</v>
      </c>
      <c r="Y18" s="211">
        <v>19.799999237060547</v>
      </c>
      <c r="Z18" s="218">
        <f t="shared" si="0"/>
        <v>21.455416679382324</v>
      </c>
      <c r="AA18" s="151">
        <v>28.040000915527344</v>
      </c>
      <c r="AB18" s="152" t="s">
        <v>121</v>
      </c>
      <c r="AC18" s="2">
        <v>16</v>
      </c>
      <c r="AD18" s="151">
        <v>17.6299991607666</v>
      </c>
      <c r="AE18" s="257" t="s">
        <v>410</v>
      </c>
      <c r="AF18" s="1"/>
    </row>
    <row r="19" spans="1:32" ht="11.25" customHeight="1">
      <c r="A19" s="219">
        <v>17</v>
      </c>
      <c r="B19" s="211">
        <v>19.729999542236328</v>
      </c>
      <c r="C19" s="211">
        <v>19.90999984741211</v>
      </c>
      <c r="D19" s="211">
        <v>18.68000030517578</v>
      </c>
      <c r="E19" s="211">
        <v>18.65999984741211</v>
      </c>
      <c r="F19" s="211">
        <v>18.209999084472656</v>
      </c>
      <c r="G19" s="211">
        <v>18.8700008392334</v>
      </c>
      <c r="H19" s="211">
        <v>20.93000030517578</v>
      </c>
      <c r="I19" s="211">
        <v>21.43000030517578</v>
      </c>
      <c r="J19" s="211">
        <v>23.059999465942383</v>
      </c>
      <c r="K19" s="211">
        <v>23.049999237060547</v>
      </c>
      <c r="L19" s="211">
        <v>23.540000915527344</v>
      </c>
      <c r="M19" s="211">
        <v>24.1200008392334</v>
      </c>
      <c r="N19" s="211">
        <v>24.5</v>
      </c>
      <c r="O19" s="211">
        <v>23.540000915527344</v>
      </c>
      <c r="P19" s="211">
        <v>23.420000076293945</v>
      </c>
      <c r="Q19" s="211">
        <v>23.059999465942383</v>
      </c>
      <c r="R19" s="211">
        <v>21.59000015258789</v>
      </c>
      <c r="S19" s="211">
        <v>21.239999771118164</v>
      </c>
      <c r="T19" s="211">
        <v>21.049999237060547</v>
      </c>
      <c r="U19" s="211">
        <v>20.780000686645508</v>
      </c>
      <c r="V19" s="211">
        <v>20.969999313354492</v>
      </c>
      <c r="W19" s="211">
        <v>20.969999313354492</v>
      </c>
      <c r="X19" s="211">
        <v>20.559999465942383</v>
      </c>
      <c r="Y19" s="211">
        <v>19.940000534057617</v>
      </c>
      <c r="Z19" s="218">
        <f t="shared" si="0"/>
        <v>21.325416644414265</v>
      </c>
      <c r="AA19" s="151">
        <v>25.139999389648438</v>
      </c>
      <c r="AB19" s="152" t="s">
        <v>353</v>
      </c>
      <c r="AC19" s="2">
        <v>17</v>
      </c>
      <c r="AD19" s="151">
        <v>18.020000457763672</v>
      </c>
      <c r="AE19" s="257" t="s">
        <v>411</v>
      </c>
      <c r="AF19" s="1"/>
    </row>
    <row r="20" spans="1:32" ht="11.25" customHeight="1">
      <c r="A20" s="219">
        <v>18</v>
      </c>
      <c r="B20" s="211">
        <v>19.790000915527344</v>
      </c>
      <c r="C20" s="211">
        <v>18.530000686645508</v>
      </c>
      <c r="D20" s="211">
        <v>17.799999237060547</v>
      </c>
      <c r="E20" s="211">
        <v>18.610000610351562</v>
      </c>
      <c r="F20" s="211">
        <v>18.860000610351562</v>
      </c>
      <c r="G20" s="211">
        <v>19.540000915527344</v>
      </c>
      <c r="H20" s="211">
        <v>20.8799991607666</v>
      </c>
      <c r="I20" s="211">
        <v>22.219999313354492</v>
      </c>
      <c r="J20" s="211">
        <v>22.81999969482422</v>
      </c>
      <c r="K20" s="211">
        <v>23.600000381469727</v>
      </c>
      <c r="L20" s="211">
        <v>23.459999084472656</v>
      </c>
      <c r="M20" s="211">
        <v>22.93000030517578</v>
      </c>
      <c r="N20" s="211">
        <v>23.950000762939453</v>
      </c>
      <c r="O20" s="211">
        <v>24.1299991607666</v>
      </c>
      <c r="P20" s="211">
        <v>23.68000030517578</v>
      </c>
      <c r="Q20" s="211">
        <v>22.829999923706055</v>
      </c>
      <c r="R20" s="211">
        <v>21.860000610351562</v>
      </c>
      <c r="S20" s="211">
        <v>20.34000015258789</v>
      </c>
      <c r="T20" s="211">
        <v>19.18000030517578</v>
      </c>
      <c r="U20" s="211">
        <v>19.219999313354492</v>
      </c>
      <c r="V20" s="211">
        <v>18.399999618530273</v>
      </c>
      <c r="W20" s="211">
        <v>19.149999618530273</v>
      </c>
      <c r="X20" s="211">
        <v>19.420000076293945</v>
      </c>
      <c r="Y20" s="211">
        <v>19.18000030517578</v>
      </c>
      <c r="Z20" s="218">
        <f t="shared" si="0"/>
        <v>20.849166711171467</v>
      </c>
      <c r="AA20" s="151">
        <v>25.209999084472656</v>
      </c>
      <c r="AB20" s="152" t="s">
        <v>392</v>
      </c>
      <c r="AC20" s="2">
        <v>18</v>
      </c>
      <c r="AD20" s="151">
        <v>17.729999542236328</v>
      </c>
      <c r="AE20" s="257" t="s">
        <v>412</v>
      </c>
      <c r="AF20" s="1"/>
    </row>
    <row r="21" spans="1:32" ht="11.25" customHeight="1">
      <c r="A21" s="219">
        <v>19</v>
      </c>
      <c r="B21" s="211">
        <v>19.450000762939453</v>
      </c>
      <c r="C21" s="211">
        <v>19.31999969482422</v>
      </c>
      <c r="D21" s="211">
        <v>19.450000762939453</v>
      </c>
      <c r="E21" s="211">
        <v>19.200000762939453</v>
      </c>
      <c r="F21" s="211">
        <v>19.440000534057617</v>
      </c>
      <c r="G21" s="211">
        <v>19.860000610351562</v>
      </c>
      <c r="H21" s="211">
        <v>21.59000015258789</v>
      </c>
      <c r="I21" s="211">
        <v>22.809999465942383</v>
      </c>
      <c r="J21" s="211">
        <v>22.399999618530273</v>
      </c>
      <c r="K21" s="211">
        <v>23.260000228881836</v>
      </c>
      <c r="L21" s="211">
        <v>22.84000015258789</v>
      </c>
      <c r="M21" s="211">
        <v>23.81999969482422</v>
      </c>
      <c r="N21" s="211">
        <v>24.709999084472656</v>
      </c>
      <c r="O21" s="211">
        <v>25.139999389648438</v>
      </c>
      <c r="P21" s="211">
        <v>24.420000076293945</v>
      </c>
      <c r="Q21" s="211">
        <v>23.6200008392334</v>
      </c>
      <c r="R21" s="211">
        <v>22.889999389648438</v>
      </c>
      <c r="S21" s="211">
        <v>21.40999984741211</v>
      </c>
      <c r="T21" s="211">
        <v>20.25</v>
      </c>
      <c r="U21" s="211">
        <v>19.93000030517578</v>
      </c>
      <c r="V21" s="211">
        <v>19.280000686645508</v>
      </c>
      <c r="W21" s="211">
        <v>19.649999618530273</v>
      </c>
      <c r="X21" s="211">
        <v>20</v>
      </c>
      <c r="Y21" s="211">
        <v>19.579999923706055</v>
      </c>
      <c r="Z21" s="218">
        <f t="shared" si="0"/>
        <v>21.430000066757202</v>
      </c>
      <c r="AA21" s="151">
        <v>25.579999923706055</v>
      </c>
      <c r="AB21" s="152" t="s">
        <v>352</v>
      </c>
      <c r="AC21" s="2">
        <v>19</v>
      </c>
      <c r="AD21" s="151">
        <v>19.100000381469727</v>
      </c>
      <c r="AE21" s="257" t="s">
        <v>413</v>
      </c>
      <c r="AF21" s="1"/>
    </row>
    <row r="22" spans="1:32" ht="11.25" customHeight="1">
      <c r="A22" s="227">
        <v>20</v>
      </c>
      <c r="B22" s="213">
        <v>19.739999771118164</v>
      </c>
      <c r="C22" s="213">
        <v>20.389999389648438</v>
      </c>
      <c r="D22" s="213">
        <v>20.790000915527344</v>
      </c>
      <c r="E22" s="213">
        <v>20.84000015258789</v>
      </c>
      <c r="F22" s="213">
        <v>20.639999389648438</v>
      </c>
      <c r="G22" s="213">
        <v>21.190000534057617</v>
      </c>
      <c r="H22" s="213">
        <v>23</v>
      </c>
      <c r="I22" s="213">
        <v>23.610000610351562</v>
      </c>
      <c r="J22" s="213">
        <v>25.09000015258789</v>
      </c>
      <c r="K22" s="213">
        <v>27.020000457763672</v>
      </c>
      <c r="L22" s="213">
        <v>27.049999237060547</v>
      </c>
      <c r="M22" s="213">
        <v>26.559999465942383</v>
      </c>
      <c r="N22" s="213">
        <v>25.719999313354492</v>
      </c>
      <c r="O22" s="213">
        <v>25.670000076293945</v>
      </c>
      <c r="P22" s="213">
        <v>24.690000534057617</v>
      </c>
      <c r="Q22" s="213">
        <v>23.690000534057617</v>
      </c>
      <c r="R22" s="213">
        <v>23.350000381469727</v>
      </c>
      <c r="S22" s="213">
        <v>23.09000015258789</v>
      </c>
      <c r="T22" s="213">
        <v>21.899999618530273</v>
      </c>
      <c r="U22" s="213">
        <v>21.40999984741211</v>
      </c>
      <c r="V22" s="213">
        <v>21.610000610351562</v>
      </c>
      <c r="W22" s="213">
        <v>21.559999465942383</v>
      </c>
      <c r="X22" s="213">
        <v>22.059999465942383</v>
      </c>
      <c r="Y22" s="213">
        <v>21.43000030517578</v>
      </c>
      <c r="Z22" s="228">
        <f t="shared" si="0"/>
        <v>23.004166682561237</v>
      </c>
      <c r="AA22" s="157">
        <v>27.579999923706055</v>
      </c>
      <c r="AB22" s="214" t="s">
        <v>359</v>
      </c>
      <c r="AC22" s="215">
        <v>20</v>
      </c>
      <c r="AD22" s="157">
        <v>19.469999313354492</v>
      </c>
      <c r="AE22" s="258" t="s">
        <v>107</v>
      </c>
      <c r="AF22" s="1"/>
    </row>
    <row r="23" spans="1:32" ht="11.25" customHeight="1">
      <c r="A23" s="219">
        <v>21</v>
      </c>
      <c r="B23" s="211">
        <v>21.899999618530273</v>
      </c>
      <c r="C23" s="211">
        <v>21.950000762939453</v>
      </c>
      <c r="D23" s="211">
        <v>22.200000762939453</v>
      </c>
      <c r="E23" s="211">
        <v>22.1299991607666</v>
      </c>
      <c r="F23" s="211">
        <v>21.969999313354492</v>
      </c>
      <c r="G23" s="211">
        <v>22.31999969482422</v>
      </c>
      <c r="H23" s="211">
        <v>22.68000030517578</v>
      </c>
      <c r="I23" s="211">
        <v>22.940000534057617</v>
      </c>
      <c r="J23" s="211">
        <v>23.959999084472656</v>
      </c>
      <c r="K23" s="211">
        <v>24.809999465942383</v>
      </c>
      <c r="L23" s="211">
        <v>25.40999984741211</v>
      </c>
      <c r="M23" s="211">
        <v>26.110000610351562</v>
      </c>
      <c r="N23" s="211">
        <v>25.31999969482422</v>
      </c>
      <c r="O23" s="211">
        <v>27.139999389648438</v>
      </c>
      <c r="P23" s="211">
        <v>25.969999313354492</v>
      </c>
      <c r="Q23" s="211">
        <v>25.989999771118164</v>
      </c>
      <c r="R23" s="211">
        <v>25.030000686645508</v>
      </c>
      <c r="S23" s="211">
        <v>24.3799991607666</v>
      </c>
      <c r="T23" s="211">
        <v>23.25</v>
      </c>
      <c r="U23" s="211">
        <v>22.809999465942383</v>
      </c>
      <c r="V23" s="211">
        <v>22.969999313354492</v>
      </c>
      <c r="W23" s="211">
        <v>23.040000915527344</v>
      </c>
      <c r="X23" s="211">
        <v>23.100000381469727</v>
      </c>
      <c r="Y23" s="211">
        <v>22.81999969482422</v>
      </c>
      <c r="Z23" s="218">
        <f t="shared" si="0"/>
        <v>23.758333206176758</v>
      </c>
      <c r="AA23" s="151">
        <v>27.899999618530273</v>
      </c>
      <c r="AB23" s="152" t="s">
        <v>393</v>
      </c>
      <c r="AC23" s="2">
        <v>21</v>
      </c>
      <c r="AD23" s="151">
        <v>21.190000534057617</v>
      </c>
      <c r="AE23" s="257" t="s">
        <v>104</v>
      </c>
      <c r="AF23" s="1"/>
    </row>
    <row r="24" spans="1:32" ht="11.25" customHeight="1">
      <c r="A24" s="219">
        <v>22</v>
      </c>
      <c r="B24" s="211">
        <v>22.559999465942383</v>
      </c>
      <c r="C24" s="211">
        <v>22.239999771118164</v>
      </c>
      <c r="D24" s="211">
        <v>22.299999237060547</v>
      </c>
      <c r="E24" s="211">
        <v>22.329999923706055</v>
      </c>
      <c r="F24" s="211">
        <v>22.65999984741211</v>
      </c>
      <c r="G24" s="211">
        <v>22.6200008392334</v>
      </c>
      <c r="H24" s="211">
        <v>22.229999542236328</v>
      </c>
      <c r="I24" s="211">
        <v>22.940000534057617</v>
      </c>
      <c r="J24" s="211">
        <v>23.440000534057617</v>
      </c>
      <c r="K24" s="211">
        <v>23.670000076293945</v>
      </c>
      <c r="L24" s="211">
        <v>26.6200008392334</v>
      </c>
      <c r="M24" s="211">
        <v>25.809999465942383</v>
      </c>
      <c r="N24" s="211">
        <v>25.739999771118164</v>
      </c>
      <c r="O24" s="211">
        <v>26.790000915527344</v>
      </c>
      <c r="P24" s="211">
        <v>25.649999618530273</v>
      </c>
      <c r="Q24" s="211">
        <v>23.969999313354492</v>
      </c>
      <c r="R24" s="211">
        <v>23.360000610351562</v>
      </c>
      <c r="S24" s="211">
        <v>22.459999084472656</v>
      </c>
      <c r="T24" s="211">
        <v>20.969999313354492</v>
      </c>
      <c r="U24" s="211">
        <v>21.68000030517578</v>
      </c>
      <c r="V24" s="211">
        <v>22.649999618530273</v>
      </c>
      <c r="W24" s="211">
        <v>21.110000610351562</v>
      </c>
      <c r="X24" s="211">
        <v>20.600000381469727</v>
      </c>
      <c r="Y24" s="211">
        <v>20.010000228881836</v>
      </c>
      <c r="Z24" s="218">
        <f t="shared" si="0"/>
        <v>23.100416660308838</v>
      </c>
      <c r="AA24" s="151">
        <v>27.329999923706055</v>
      </c>
      <c r="AB24" s="152" t="s">
        <v>394</v>
      </c>
      <c r="AC24" s="2">
        <v>22</v>
      </c>
      <c r="AD24" s="151">
        <v>19.920000076293945</v>
      </c>
      <c r="AE24" s="257" t="s">
        <v>202</v>
      </c>
      <c r="AF24" s="1"/>
    </row>
    <row r="25" spans="1:32" ht="11.25" customHeight="1">
      <c r="A25" s="219">
        <v>23</v>
      </c>
      <c r="B25" s="211">
        <v>19.299999237060547</v>
      </c>
      <c r="C25" s="211">
        <v>18.8700008392334</v>
      </c>
      <c r="D25" s="211">
        <v>18.600000381469727</v>
      </c>
      <c r="E25" s="211">
        <v>18.360000610351562</v>
      </c>
      <c r="F25" s="211">
        <v>18.520000457763672</v>
      </c>
      <c r="G25" s="211">
        <v>19.010000228881836</v>
      </c>
      <c r="H25" s="211">
        <v>19.8799991607666</v>
      </c>
      <c r="I25" s="211">
        <v>21.729999542236328</v>
      </c>
      <c r="J25" s="211">
        <v>24.040000915527344</v>
      </c>
      <c r="K25" s="211">
        <v>24.190000534057617</v>
      </c>
      <c r="L25" s="211">
        <v>23.81999969482422</v>
      </c>
      <c r="M25" s="211">
        <v>23.8700008392334</v>
      </c>
      <c r="N25" s="211">
        <v>24.030000686645508</v>
      </c>
      <c r="O25" s="211">
        <v>24.219999313354492</v>
      </c>
      <c r="P25" s="211">
        <v>25.59000015258789</v>
      </c>
      <c r="Q25" s="211">
        <v>22.829999923706055</v>
      </c>
      <c r="R25" s="211">
        <v>21.809999465942383</v>
      </c>
      <c r="S25" s="211">
        <v>20.399999618530273</v>
      </c>
      <c r="T25" s="211">
        <v>18.440000534057617</v>
      </c>
      <c r="U25" s="211">
        <v>17.899999618530273</v>
      </c>
      <c r="V25" s="211">
        <v>17.719999313354492</v>
      </c>
      <c r="W25" s="211">
        <v>17.549999237060547</v>
      </c>
      <c r="X25" s="211">
        <v>17.40999984741211</v>
      </c>
      <c r="Y25" s="211">
        <v>17.389999389648438</v>
      </c>
      <c r="Z25" s="218">
        <f t="shared" si="0"/>
        <v>20.644999980926514</v>
      </c>
      <c r="AA25" s="151">
        <v>26.59000015258789</v>
      </c>
      <c r="AB25" s="152" t="s">
        <v>394</v>
      </c>
      <c r="AC25" s="2">
        <v>23</v>
      </c>
      <c r="AD25" s="151">
        <v>17.149999618530273</v>
      </c>
      <c r="AE25" s="257" t="s">
        <v>414</v>
      </c>
      <c r="AF25" s="1"/>
    </row>
    <row r="26" spans="1:32" ht="11.25" customHeight="1">
      <c r="A26" s="219">
        <v>24</v>
      </c>
      <c r="B26" s="211">
        <v>17.68000030517578</v>
      </c>
      <c r="C26" s="211">
        <v>17.959999084472656</v>
      </c>
      <c r="D26" s="211">
        <v>17.8799991607666</v>
      </c>
      <c r="E26" s="211">
        <v>18.350000381469727</v>
      </c>
      <c r="F26" s="211">
        <v>18.280000686645508</v>
      </c>
      <c r="G26" s="211">
        <v>19.170000076293945</v>
      </c>
      <c r="H26" s="211">
        <v>19.850000381469727</v>
      </c>
      <c r="I26" s="211">
        <v>21.610000610351562</v>
      </c>
      <c r="J26" s="211">
        <v>20.950000762939453</v>
      </c>
      <c r="K26" s="211">
        <v>22.010000228881836</v>
      </c>
      <c r="L26" s="211">
        <v>24.799999237060547</v>
      </c>
      <c r="M26" s="211">
        <v>23.649999618530273</v>
      </c>
      <c r="N26" s="211">
        <v>23.8700008392334</v>
      </c>
      <c r="O26" s="211">
        <v>22.200000762939453</v>
      </c>
      <c r="P26" s="211">
        <v>22.469999313354492</v>
      </c>
      <c r="Q26" s="211">
        <v>22.040000915527344</v>
      </c>
      <c r="R26" s="211">
        <v>21.309999465942383</v>
      </c>
      <c r="S26" s="211">
        <v>20.149999618530273</v>
      </c>
      <c r="T26" s="211">
        <v>19.270000457763672</v>
      </c>
      <c r="U26" s="211">
        <v>18.600000381469727</v>
      </c>
      <c r="V26" s="211">
        <v>18.690000534057617</v>
      </c>
      <c r="W26" s="211">
        <v>18.530000686645508</v>
      </c>
      <c r="X26" s="211">
        <v>17.440000534057617</v>
      </c>
      <c r="Y26" s="211">
        <v>16.3700008392334</v>
      </c>
      <c r="Z26" s="218">
        <f t="shared" si="0"/>
        <v>20.130416870117188</v>
      </c>
      <c r="AA26" s="151">
        <v>25.290000915527344</v>
      </c>
      <c r="AB26" s="152" t="s">
        <v>395</v>
      </c>
      <c r="AC26" s="2">
        <v>24</v>
      </c>
      <c r="AD26" s="151">
        <v>16.360000610351562</v>
      </c>
      <c r="AE26" s="257" t="s">
        <v>100</v>
      </c>
      <c r="AF26" s="1"/>
    </row>
    <row r="27" spans="1:32" ht="11.25" customHeight="1">
      <c r="A27" s="219">
        <v>25</v>
      </c>
      <c r="B27" s="211">
        <v>16.81999969482422</v>
      </c>
      <c r="C27" s="211">
        <v>17.059999465942383</v>
      </c>
      <c r="D27" s="211">
        <v>17.31999969482422</v>
      </c>
      <c r="E27" s="211">
        <v>17.309999465942383</v>
      </c>
      <c r="F27" s="211">
        <v>16.760000228881836</v>
      </c>
      <c r="G27" s="211">
        <v>16.8700008392334</v>
      </c>
      <c r="H27" s="211">
        <v>17.639999389648438</v>
      </c>
      <c r="I27" s="211">
        <v>21.1200008392334</v>
      </c>
      <c r="J27" s="211">
        <v>21.600000381469727</v>
      </c>
      <c r="K27" s="211">
        <v>22.260000228881836</v>
      </c>
      <c r="L27" s="211">
        <v>21.940000534057617</v>
      </c>
      <c r="M27" s="211">
        <v>20.3700008392334</v>
      </c>
      <c r="N27" s="211">
        <v>21.719999313354492</v>
      </c>
      <c r="O27" s="211">
        <v>22.40999984741211</v>
      </c>
      <c r="P27" s="211">
        <v>21.31999969482422</v>
      </c>
      <c r="Q27" s="211">
        <v>20.290000915527344</v>
      </c>
      <c r="R27" s="211">
        <v>19.670000076293945</v>
      </c>
      <c r="S27" s="211">
        <v>18.639999389648438</v>
      </c>
      <c r="T27" s="211">
        <v>17.149999618530273</v>
      </c>
      <c r="U27" s="211">
        <v>16.670000076293945</v>
      </c>
      <c r="V27" s="211">
        <v>17.110000610351562</v>
      </c>
      <c r="W27" s="211">
        <v>16.549999237060547</v>
      </c>
      <c r="X27" s="211">
        <v>16.040000915527344</v>
      </c>
      <c r="Y27" s="211">
        <v>16.25</v>
      </c>
      <c r="Z27" s="218">
        <f t="shared" si="0"/>
        <v>18.787083387374878</v>
      </c>
      <c r="AA27" s="151">
        <v>23.049999237060547</v>
      </c>
      <c r="AB27" s="152" t="s">
        <v>170</v>
      </c>
      <c r="AC27" s="2">
        <v>25</v>
      </c>
      <c r="AD27" s="151">
        <v>15.8100004196167</v>
      </c>
      <c r="AE27" s="257" t="s">
        <v>145</v>
      </c>
      <c r="AF27" s="1"/>
    </row>
    <row r="28" spans="1:32" ht="11.25" customHeight="1">
      <c r="A28" s="219">
        <v>26</v>
      </c>
      <c r="B28" s="211">
        <v>16.329999923706055</v>
      </c>
      <c r="C28" s="211">
        <v>16.889999389648438</v>
      </c>
      <c r="D28" s="211">
        <v>16.790000915527344</v>
      </c>
      <c r="E28" s="211">
        <v>17.489999771118164</v>
      </c>
      <c r="F28" s="211">
        <v>16.780000686645508</v>
      </c>
      <c r="G28" s="211">
        <v>18.09000015258789</v>
      </c>
      <c r="H28" s="211">
        <v>18.920000076293945</v>
      </c>
      <c r="I28" s="211">
        <v>19.84000015258789</v>
      </c>
      <c r="J28" s="211">
        <v>21.040000915527344</v>
      </c>
      <c r="K28" s="211">
        <v>21.760000228881836</v>
      </c>
      <c r="L28" s="211">
        <v>22.450000762939453</v>
      </c>
      <c r="M28" s="211">
        <v>22.5</v>
      </c>
      <c r="N28" s="211">
        <v>22.889999389648438</v>
      </c>
      <c r="O28" s="211">
        <v>22.729999542236328</v>
      </c>
      <c r="P28" s="211">
        <v>22.510000228881836</v>
      </c>
      <c r="Q28" s="211">
        <v>20.649999618530273</v>
      </c>
      <c r="R28" s="211">
        <v>20.059999465942383</v>
      </c>
      <c r="S28" s="211">
        <v>19.139999389648438</v>
      </c>
      <c r="T28" s="211">
        <v>18.469999313354492</v>
      </c>
      <c r="U28" s="211">
        <v>17.5</v>
      </c>
      <c r="V28" s="211">
        <v>17.040000915527344</v>
      </c>
      <c r="W28" s="211">
        <v>16.81999969482422</v>
      </c>
      <c r="X28" s="211">
        <v>16.6200008392334</v>
      </c>
      <c r="Y28" s="211">
        <v>16.149999618530273</v>
      </c>
      <c r="Z28" s="218">
        <f t="shared" si="0"/>
        <v>19.144166707992554</v>
      </c>
      <c r="AA28" s="151">
        <v>23.940000534057617</v>
      </c>
      <c r="AB28" s="152" t="s">
        <v>396</v>
      </c>
      <c r="AC28" s="2">
        <v>26</v>
      </c>
      <c r="AD28" s="151">
        <v>16.100000381469727</v>
      </c>
      <c r="AE28" s="257" t="s">
        <v>100</v>
      </c>
      <c r="AF28" s="1"/>
    </row>
    <row r="29" spans="1:32" ht="11.25" customHeight="1">
      <c r="A29" s="219">
        <v>27</v>
      </c>
      <c r="B29" s="211">
        <v>16.450000762939453</v>
      </c>
      <c r="C29" s="211">
        <v>16.34000015258789</v>
      </c>
      <c r="D29" s="211">
        <v>16.239999771118164</v>
      </c>
      <c r="E29" s="211">
        <v>16.110000610351562</v>
      </c>
      <c r="F29" s="211">
        <v>16.520000457763672</v>
      </c>
      <c r="G29" s="211">
        <v>17.030000686645508</v>
      </c>
      <c r="H29" s="211">
        <v>19.270000457763672</v>
      </c>
      <c r="I29" s="211">
        <v>19.760000228881836</v>
      </c>
      <c r="J29" s="211">
        <v>22.360000610351562</v>
      </c>
      <c r="K29" s="211">
        <v>23.950000762939453</v>
      </c>
      <c r="L29" s="211">
        <v>24.280000686645508</v>
      </c>
      <c r="M29" s="211">
        <v>23.209999084472656</v>
      </c>
      <c r="N29" s="211">
        <v>24.18000030517578</v>
      </c>
      <c r="O29" s="211">
        <v>23.760000228881836</v>
      </c>
      <c r="P29" s="211">
        <v>23.729999542236328</v>
      </c>
      <c r="Q29" s="211">
        <v>22.350000381469727</v>
      </c>
      <c r="R29" s="211">
        <v>20.709999084472656</v>
      </c>
      <c r="S29" s="211">
        <v>19.65999984741211</v>
      </c>
      <c r="T29" s="211">
        <v>18.329999923706055</v>
      </c>
      <c r="U29" s="211">
        <v>17.860000610351562</v>
      </c>
      <c r="V29" s="211">
        <v>17.959999084472656</v>
      </c>
      <c r="W29" s="211">
        <v>18.299999237060547</v>
      </c>
      <c r="X29" s="211">
        <v>18.5</v>
      </c>
      <c r="Y29" s="211">
        <v>18.420000076293945</v>
      </c>
      <c r="Z29" s="218">
        <f t="shared" si="0"/>
        <v>19.803333441416424</v>
      </c>
      <c r="AA29" s="151">
        <v>24.809999465942383</v>
      </c>
      <c r="AB29" s="152" t="s">
        <v>397</v>
      </c>
      <c r="AC29" s="2">
        <v>27</v>
      </c>
      <c r="AD29" s="151">
        <v>15.9399995803833</v>
      </c>
      <c r="AE29" s="257" t="s">
        <v>249</v>
      </c>
      <c r="AF29" s="1"/>
    </row>
    <row r="30" spans="1:32" ht="11.25" customHeight="1">
      <c r="A30" s="219">
        <v>28</v>
      </c>
      <c r="B30" s="211">
        <v>18.860000610351562</v>
      </c>
      <c r="C30" s="211">
        <v>19.84000015258789</v>
      </c>
      <c r="D30" s="211">
        <v>20.309999465942383</v>
      </c>
      <c r="E30" s="211">
        <v>20.600000381469727</v>
      </c>
      <c r="F30" s="211">
        <v>20.829999923706055</v>
      </c>
      <c r="G30" s="211">
        <v>21.329999923706055</v>
      </c>
      <c r="H30" s="211">
        <v>22.149999618530273</v>
      </c>
      <c r="I30" s="211">
        <v>22.959999084472656</v>
      </c>
      <c r="J30" s="211">
        <v>24.34000015258789</v>
      </c>
      <c r="K30" s="211">
        <v>25.809999465942383</v>
      </c>
      <c r="L30" s="211">
        <v>27.950000762939453</v>
      </c>
      <c r="M30" s="211">
        <v>26.1200008392334</v>
      </c>
      <c r="N30" s="211">
        <v>25.84000015258789</v>
      </c>
      <c r="O30" s="211">
        <v>24.75</v>
      </c>
      <c r="P30" s="211">
        <v>25.34000015258789</v>
      </c>
      <c r="Q30" s="211">
        <v>24.489999771118164</v>
      </c>
      <c r="R30" s="211">
        <v>24.139999389648438</v>
      </c>
      <c r="S30" s="211">
        <v>22.829999923706055</v>
      </c>
      <c r="T30" s="211">
        <v>22.020000457763672</v>
      </c>
      <c r="U30" s="211">
        <v>21.639999389648438</v>
      </c>
      <c r="V30" s="211">
        <v>21.709999084472656</v>
      </c>
      <c r="W30" s="211">
        <v>22.649999618530273</v>
      </c>
      <c r="X30" s="211">
        <v>22.549999237060547</v>
      </c>
      <c r="Y30" s="211">
        <v>22.09000015258789</v>
      </c>
      <c r="Z30" s="218">
        <f t="shared" si="0"/>
        <v>22.9645832379659</v>
      </c>
      <c r="AA30" s="151">
        <v>28.950000762939453</v>
      </c>
      <c r="AB30" s="152" t="s">
        <v>70</v>
      </c>
      <c r="AC30" s="2">
        <v>28</v>
      </c>
      <c r="AD30" s="151">
        <v>18.299999237060547</v>
      </c>
      <c r="AE30" s="257" t="s">
        <v>415</v>
      </c>
      <c r="AF30" s="1"/>
    </row>
    <row r="31" spans="1:32" ht="11.25" customHeight="1">
      <c r="A31" s="219">
        <v>29</v>
      </c>
      <c r="B31" s="211">
        <v>22.25</v>
      </c>
      <c r="C31" s="211">
        <v>21.68000030517578</v>
      </c>
      <c r="D31" s="211">
        <v>21.209999084472656</v>
      </c>
      <c r="E31" s="211">
        <v>21.229999542236328</v>
      </c>
      <c r="F31" s="211">
        <v>21.09000015258789</v>
      </c>
      <c r="G31" s="211">
        <v>21.90999984741211</v>
      </c>
      <c r="H31" s="211">
        <v>22.950000762939453</v>
      </c>
      <c r="I31" s="211">
        <v>24.06999969482422</v>
      </c>
      <c r="J31" s="211">
        <v>26.920000076293945</v>
      </c>
      <c r="K31" s="211">
        <v>27.170000076293945</v>
      </c>
      <c r="L31" s="211">
        <v>28.260000228881836</v>
      </c>
      <c r="M31" s="211">
        <v>28.799999237060547</v>
      </c>
      <c r="N31" s="211">
        <v>28.420000076293945</v>
      </c>
      <c r="O31" s="211">
        <v>27.139999389648438</v>
      </c>
      <c r="P31" s="211">
        <v>26.56999969482422</v>
      </c>
      <c r="Q31" s="211">
        <v>25</v>
      </c>
      <c r="R31" s="211">
        <v>24.510000228881836</v>
      </c>
      <c r="S31" s="211">
        <v>22.709999084472656</v>
      </c>
      <c r="T31" s="211">
        <v>21.920000076293945</v>
      </c>
      <c r="U31" s="211">
        <v>21.06999969482422</v>
      </c>
      <c r="V31" s="211">
        <v>20.75</v>
      </c>
      <c r="W31" s="211">
        <v>21.209999084472656</v>
      </c>
      <c r="X31" s="211">
        <v>21.350000381469727</v>
      </c>
      <c r="Y31" s="211">
        <v>22.770000457763672</v>
      </c>
      <c r="Z31" s="218">
        <f t="shared" si="0"/>
        <v>23.78999988238017</v>
      </c>
      <c r="AA31" s="151">
        <v>29.65999984741211</v>
      </c>
      <c r="AB31" s="152" t="s">
        <v>77</v>
      </c>
      <c r="AC31" s="2">
        <v>29</v>
      </c>
      <c r="AD31" s="151">
        <v>20.610000610351562</v>
      </c>
      <c r="AE31" s="257" t="s">
        <v>416</v>
      </c>
      <c r="AF31" s="1"/>
    </row>
    <row r="32" spans="1:32" ht="11.25" customHeight="1">
      <c r="A32" s="219">
        <v>30</v>
      </c>
      <c r="B32" s="211">
        <v>21.59000015258789</v>
      </c>
      <c r="C32" s="211">
        <v>21.770000457763672</v>
      </c>
      <c r="D32" s="211">
        <v>21.209999084472656</v>
      </c>
      <c r="E32" s="211">
        <v>20.420000076293945</v>
      </c>
      <c r="F32" s="211">
        <v>19.559999465942383</v>
      </c>
      <c r="G32" s="211">
        <v>19.34000015258789</v>
      </c>
      <c r="H32" s="211">
        <v>19.190000534057617</v>
      </c>
      <c r="I32" s="211">
        <v>19.799999237060547</v>
      </c>
      <c r="J32" s="211">
        <v>19.290000915527344</v>
      </c>
      <c r="K32" s="211">
        <v>19.75</v>
      </c>
      <c r="L32" s="211">
        <v>19.639999389648438</v>
      </c>
      <c r="M32" s="211">
        <v>19.549999237060547</v>
      </c>
      <c r="N32" s="211">
        <v>20.18000030517578</v>
      </c>
      <c r="O32" s="211">
        <v>19.799999237060547</v>
      </c>
      <c r="P32" s="211">
        <v>19.25</v>
      </c>
      <c r="Q32" s="211">
        <v>17.559999465942383</v>
      </c>
      <c r="R32" s="211">
        <v>17.329999923706055</v>
      </c>
      <c r="S32" s="211">
        <v>17.280000686645508</v>
      </c>
      <c r="T32" s="211">
        <v>17.229999542236328</v>
      </c>
      <c r="U32" s="211">
        <v>17.239999771118164</v>
      </c>
      <c r="V32" s="211">
        <v>17.149999618530273</v>
      </c>
      <c r="W32" s="211">
        <v>16.790000915527344</v>
      </c>
      <c r="X32" s="211">
        <v>16.440000534057617</v>
      </c>
      <c r="Y32" s="211">
        <v>16.540000915527344</v>
      </c>
      <c r="Z32" s="218">
        <f t="shared" si="0"/>
        <v>18.912499984105427</v>
      </c>
      <c r="AA32" s="151">
        <v>23.049999237060547</v>
      </c>
      <c r="AB32" s="152" t="s">
        <v>398</v>
      </c>
      <c r="AC32" s="2">
        <v>30</v>
      </c>
      <c r="AD32" s="151">
        <v>16.299999237060547</v>
      </c>
      <c r="AE32" s="257" t="s">
        <v>417</v>
      </c>
      <c r="AF32" s="1"/>
    </row>
    <row r="33" spans="1:32" ht="11.25" customHeight="1">
      <c r="A33" s="219">
        <v>31</v>
      </c>
      <c r="B33" s="211">
        <v>16.8799991607666</v>
      </c>
      <c r="C33" s="211">
        <v>17.25</v>
      </c>
      <c r="D33" s="211">
        <v>17.489999771118164</v>
      </c>
      <c r="E33" s="211">
        <v>17.149999618530273</v>
      </c>
      <c r="F33" s="211">
        <v>17.100000381469727</v>
      </c>
      <c r="G33" s="211">
        <v>17.110000610351562</v>
      </c>
      <c r="H33" s="211">
        <v>16.670000076293945</v>
      </c>
      <c r="I33" s="211">
        <v>16.479999542236328</v>
      </c>
      <c r="J33" s="211">
        <v>15.960000038146973</v>
      </c>
      <c r="K33" s="211">
        <v>16.15999984741211</v>
      </c>
      <c r="L33" s="211">
        <v>16.299999237060547</v>
      </c>
      <c r="M33" s="211">
        <v>16.299999237060547</v>
      </c>
      <c r="N33" s="211">
        <v>16.350000381469727</v>
      </c>
      <c r="O33" s="211">
        <v>16.790000915527344</v>
      </c>
      <c r="P33" s="211">
        <v>17.040000915527344</v>
      </c>
      <c r="Q33" s="211">
        <v>17.290000915527344</v>
      </c>
      <c r="R33" s="211">
        <v>17.809999465942383</v>
      </c>
      <c r="S33" s="211">
        <v>18.770000457763672</v>
      </c>
      <c r="T33" s="211">
        <v>18.780000686645508</v>
      </c>
      <c r="U33" s="211">
        <v>19.09000015258789</v>
      </c>
      <c r="V33" s="211">
        <v>19.459999084472656</v>
      </c>
      <c r="W33" s="211">
        <v>17.649999618530273</v>
      </c>
      <c r="X33" s="211">
        <v>17.18000030517578</v>
      </c>
      <c r="Y33" s="211">
        <v>16.90999984741211</v>
      </c>
      <c r="Z33" s="218">
        <f t="shared" si="0"/>
        <v>17.2487500111262</v>
      </c>
      <c r="AA33" s="151">
        <v>19.6200008392334</v>
      </c>
      <c r="AB33" s="152" t="s">
        <v>399</v>
      </c>
      <c r="AC33" s="2">
        <v>31</v>
      </c>
      <c r="AD33" s="151">
        <v>15.829999923706055</v>
      </c>
      <c r="AE33" s="257" t="s">
        <v>418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20.085806385163337</v>
      </c>
      <c r="C34" s="221">
        <f t="shared" si="1"/>
        <v>20.057741903489635</v>
      </c>
      <c r="D34" s="221">
        <f t="shared" si="1"/>
        <v>19.998064471829323</v>
      </c>
      <c r="E34" s="221">
        <f t="shared" si="1"/>
        <v>19.91225802513861</v>
      </c>
      <c r="F34" s="221">
        <f t="shared" si="1"/>
        <v>19.82870981770177</v>
      </c>
      <c r="G34" s="221">
        <f t="shared" si="1"/>
        <v>20.23387102926931</v>
      </c>
      <c r="H34" s="221">
        <f t="shared" si="1"/>
        <v>21.10483858662267</v>
      </c>
      <c r="I34" s="221">
        <f t="shared" si="1"/>
        <v>22.079677397204982</v>
      </c>
      <c r="J34" s="221">
        <f t="shared" si="1"/>
        <v>22.904838838884906</v>
      </c>
      <c r="K34" s="221">
        <f t="shared" si="1"/>
        <v>23.50354834525816</v>
      </c>
      <c r="L34" s="221">
        <f t="shared" si="1"/>
        <v>24.094516200404012</v>
      </c>
      <c r="M34" s="221">
        <f t="shared" si="1"/>
        <v>23.859677283994614</v>
      </c>
      <c r="N34" s="221">
        <f t="shared" si="1"/>
        <v>23.923225895051033</v>
      </c>
      <c r="O34" s="221">
        <f t="shared" si="1"/>
        <v>23.76419344256001</v>
      </c>
      <c r="P34" s="221">
        <f t="shared" si="1"/>
        <v>23.65322562186949</v>
      </c>
      <c r="Q34" s="221">
        <f t="shared" si="1"/>
        <v>22.852580716533044</v>
      </c>
      <c r="R34" s="221">
        <f>AVERAGE(R3:R33)</f>
        <v>22.323225759690807</v>
      </c>
      <c r="S34" s="221">
        <f aca="true" t="shared" si="2" ref="S34:Y34">AVERAGE(S3:S33)</f>
        <v>21.545483681463427</v>
      </c>
      <c r="T34" s="221">
        <f t="shared" si="2"/>
        <v>20.843225725235477</v>
      </c>
      <c r="U34" s="221">
        <f t="shared" si="2"/>
        <v>20.60032260033392</v>
      </c>
      <c r="V34" s="221">
        <f t="shared" si="2"/>
        <v>20.463225764612996</v>
      </c>
      <c r="W34" s="221">
        <f t="shared" si="2"/>
        <v>20.311290248747795</v>
      </c>
      <c r="X34" s="221">
        <f t="shared" si="2"/>
        <v>20.16290332425025</v>
      </c>
      <c r="Y34" s="221">
        <f t="shared" si="2"/>
        <v>20.074193585303522</v>
      </c>
      <c r="Z34" s="221">
        <f>AVERAGE(B3:Y33)</f>
        <v>21.590860193775548</v>
      </c>
      <c r="AA34" s="222">
        <f>(AVERAGE(最高))</f>
        <v>25.76741938437185</v>
      </c>
      <c r="AB34" s="223"/>
      <c r="AC34" s="224"/>
      <c r="AD34" s="222">
        <f>(AVERAGE(最低))</f>
        <v>18.815806419618667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22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29.65999984741211</v>
      </c>
      <c r="C46" s="3">
        <v>29</v>
      </c>
      <c r="D46" s="159" t="s">
        <v>77</v>
      </c>
      <c r="E46" s="201"/>
      <c r="F46" s="156"/>
      <c r="G46" s="157">
        <f>MIN(最低)</f>
        <v>15.8100004196167</v>
      </c>
      <c r="H46" s="3">
        <v>25</v>
      </c>
      <c r="I46" s="259" t="s">
        <v>145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2009</v>
      </c>
      <c r="AA1" s="1" t="s">
        <v>2</v>
      </c>
      <c r="AB1" s="230">
        <v>9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17.239999771118164</v>
      </c>
      <c r="C3" s="211">
        <v>17.440000534057617</v>
      </c>
      <c r="D3" s="211">
        <v>18.299999237060547</v>
      </c>
      <c r="E3" s="211">
        <v>19.260000228881836</v>
      </c>
      <c r="F3" s="211">
        <v>19.68000030517578</v>
      </c>
      <c r="G3" s="211">
        <v>20.190000534057617</v>
      </c>
      <c r="H3" s="211">
        <v>20.219999313354492</v>
      </c>
      <c r="I3" s="211">
        <v>20.84000015258789</v>
      </c>
      <c r="J3" s="211">
        <v>21.299999237060547</v>
      </c>
      <c r="K3" s="211">
        <v>23.68000030517578</v>
      </c>
      <c r="L3" s="211">
        <v>24.459999084472656</v>
      </c>
      <c r="M3" s="211">
        <v>23.8700008392334</v>
      </c>
      <c r="N3" s="211">
        <v>23.93000030517578</v>
      </c>
      <c r="O3" s="211">
        <v>23.8799991607666</v>
      </c>
      <c r="P3" s="211">
        <v>23.65999984741211</v>
      </c>
      <c r="Q3" s="211">
        <v>22.1299991607666</v>
      </c>
      <c r="R3" s="211">
        <v>20.5</v>
      </c>
      <c r="S3" s="211">
        <v>19.940000534057617</v>
      </c>
      <c r="T3" s="211">
        <v>19.8799991607666</v>
      </c>
      <c r="U3" s="211">
        <v>19.34000015258789</v>
      </c>
      <c r="V3" s="211">
        <v>18.850000381469727</v>
      </c>
      <c r="W3" s="211">
        <v>18.600000381469727</v>
      </c>
      <c r="X3" s="211">
        <v>18.6200008392334</v>
      </c>
      <c r="Y3" s="211">
        <v>18.399999618530273</v>
      </c>
      <c r="Z3" s="218">
        <f aca="true" t="shared" si="0" ref="Z3:Z32">AVERAGE(B3:Y3)</f>
        <v>20.59208329518636</v>
      </c>
      <c r="AA3" s="151">
        <v>24.950000762939453</v>
      </c>
      <c r="AB3" s="152" t="s">
        <v>419</v>
      </c>
      <c r="AC3" s="2">
        <v>1</v>
      </c>
      <c r="AD3" s="151">
        <v>16.770000457763672</v>
      </c>
      <c r="AE3" s="257" t="s">
        <v>431</v>
      </c>
      <c r="AF3" s="1"/>
    </row>
    <row r="4" spans="1:32" ht="11.25" customHeight="1">
      <c r="A4" s="219">
        <v>2</v>
      </c>
      <c r="B4" s="211">
        <v>18.190000534057617</v>
      </c>
      <c r="C4" s="211">
        <v>18.110000610351562</v>
      </c>
      <c r="D4" s="211">
        <v>18.219999313354492</v>
      </c>
      <c r="E4" s="211">
        <v>17.90999984741211</v>
      </c>
      <c r="F4" s="211">
        <v>17.860000610351562</v>
      </c>
      <c r="G4" s="211">
        <v>17.459999084472656</v>
      </c>
      <c r="H4" s="211">
        <v>17.6299991607666</v>
      </c>
      <c r="I4" s="211">
        <v>17.989999771118164</v>
      </c>
      <c r="J4" s="211">
        <v>18.31999969482422</v>
      </c>
      <c r="K4" s="211">
        <v>18.90999984741211</v>
      </c>
      <c r="L4" s="211">
        <v>19.719999313354492</v>
      </c>
      <c r="M4" s="211">
        <v>20.010000228881836</v>
      </c>
      <c r="N4" s="211">
        <v>20.239999771118164</v>
      </c>
      <c r="O4" s="211">
        <v>19.979999542236328</v>
      </c>
      <c r="P4" s="211">
        <v>19.600000381469727</v>
      </c>
      <c r="Q4" s="211">
        <v>18.75</v>
      </c>
      <c r="R4" s="211">
        <v>18.149999618530273</v>
      </c>
      <c r="S4" s="212">
        <v>17.809999465942383</v>
      </c>
      <c r="T4" s="211">
        <v>17.6299991607666</v>
      </c>
      <c r="U4" s="211">
        <v>17.489999771118164</v>
      </c>
      <c r="V4" s="211">
        <v>17.280000686645508</v>
      </c>
      <c r="W4" s="211">
        <v>17.209999084472656</v>
      </c>
      <c r="X4" s="211">
        <v>17.030000686645508</v>
      </c>
      <c r="Y4" s="211">
        <v>16.940000534057617</v>
      </c>
      <c r="Z4" s="218">
        <f t="shared" si="0"/>
        <v>18.268333196640015</v>
      </c>
      <c r="AA4" s="151">
        <v>20.56999969482422</v>
      </c>
      <c r="AB4" s="152" t="s">
        <v>420</v>
      </c>
      <c r="AC4" s="2">
        <v>2</v>
      </c>
      <c r="AD4" s="151">
        <v>16.860000610351562</v>
      </c>
      <c r="AE4" s="257" t="s">
        <v>152</v>
      </c>
      <c r="AF4" s="1"/>
    </row>
    <row r="5" spans="1:32" ht="11.25" customHeight="1">
      <c r="A5" s="219">
        <v>3</v>
      </c>
      <c r="B5" s="211">
        <v>16.889999389648438</v>
      </c>
      <c r="C5" s="211">
        <v>16.8799991607666</v>
      </c>
      <c r="D5" s="211">
        <v>17</v>
      </c>
      <c r="E5" s="211">
        <v>17.139999389648438</v>
      </c>
      <c r="F5" s="211">
        <v>17.100000381469727</v>
      </c>
      <c r="G5" s="211">
        <v>17.489999771118164</v>
      </c>
      <c r="H5" s="211">
        <v>17.65999984741211</v>
      </c>
      <c r="I5" s="211">
        <v>18.6200008392334</v>
      </c>
      <c r="J5" s="211">
        <v>19.729999542236328</v>
      </c>
      <c r="K5" s="211">
        <v>19.690000534057617</v>
      </c>
      <c r="L5" s="211">
        <v>19.170000076293945</v>
      </c>
      <c r="M5" s="211">
        <v>19.309999465942383</v>
      </c>
      <c r="N5" s="211">
        <v>18.549999237060547</v>
      </c>
      <c r="O5" s="211">
        <v>18.1299991607666</v>
      </c>
      <c r="P5" s="211">
        <v>17.899999618530273</v>
      </c>
      <c r="Q5" s="211">
        <v>17.860000610351562</v>
      </c>
      <c r="R5" s="211">
        <v>17.25</v>
      </c>
      <c r="S5" s="211">
        <v>17.40999984741211</v>
      </c>
      <c r="T5" s="211">
        <v>17.389999389648438</v>
      </c>
      <c r="U5" s="211">
        <v>16.649999618530273</v>
      </c>
      <c r="V5" s="211">
        <v>16.709999084472656</v>
      </c>
      <c r="W5" s="211">
        <v>17.059999465942383</v>
      </c>
      <c r="X5" s="211">
        <v>16.729999542236328</v>
      </c>
      <c r="Y5" s="211">
        <v>16.260000228881836</v>
      </c>
      <c r="Z5" s="218">
        <f t="shared" si="0"/>
        <v>17.69083309173584</v>
      </c>
      <c r="AA5" s="151">
        <v>20.579999923706055</v>
      </c>
      <c r="AB5" s="152" t="s">
        <v>315</v>
      </c>
      <c r="AC5" s="2">
        <v>3</v>
      </c>
      <c r="AD5" s="151">
        <v>16.1200008392334</v>
      </c>
      <c r="AE5" s="257" t="s">
        <v>432</v>
      </c>
      <c r="AF5" s="1"/>
    </row>
    <row r="6" spans="1:32" ht="11.25" customHeight="1">
      <c r="A6" s="219">
        <v>4</v>
      </c>
      <c r="B6" s="211">
        <v>17.020000457763672</v>
      </c>
      <c r="C6" s="211">
        <v>16.540000915527344</v>
      </c>
      <c r="D6" s="211">
        <v>15.829999923706055</v>
      </c>
      <c r="E6" s="211">
        <v>17.34000015258789</v>
      </c>
      <c r="F6" s="211">
        <v>17.700000762939453</v>
      </c>
      <c r="G6" s="211">
        <v>17.510000228881836</v>
      </c>
      <c r="H6" s="211">
        <v>18.450000762939453</v>
      </c>
      <c r="I6" s="211">
        <v>19.530000686645508</v>
      </c>
      <c r="J6" s="211">
        <v>19.780000686645508</v>
      </c>
      <c r="K6" s="211">
        <v>19.399999618530273</v>
      </c>
      <c r="L6" s="211">
        <v>20.969999313354492</v>
      </c>
      <c r="M6" s="211">
        <v>20.809999465942383</v>
      </c>
      <c r="N6" s="211">
        <v>20.899999618530273</v>
      </c>
      <c r="O6" s="211">
        <v>20.889999389648438</v>
      </c>
      <c r="P6" s="211">
        <v>20.3799991607666</v>
      </c>
      <c r="Q6" s="211">
        <v>20.719999313354492</v>
      </c>
      <c r="R6" s="211">
        <v>19.700000762939453</v>
      </c>
      <c r="S6" s="211">
        <v>19.15999984741211</v>
      </c>
      <c r="T6" s="211">
        <v>18</v>
      </c>
      <c r="U6" s="211">
        <v>18</v>
      </c>
      <c r="V6" s="211">
        <v>17.790000915527344</v>
      </c>
      <c r="W6" s="211">
        <v>17.579999923706055</v>
      </c>
      <c r="X6" s="211">
        <v>17.459999084472656</v>
      </c>
      <c r="Y6" s="211">
        <v>17.690000534057617</v>
      </c>
      <c r="Z6" s="218">
        <f t="shared" si="0"/>
        <v>18.71458339691162</v>
      </c>
      <c r="AA6" s="151">
        <v>21.649999618530273</v>
      </c>
      <c r="AB6" s="152" t="s">
        <v>421</v>
      </c>
      <c r="AC6" s="2">
        <v>4</v>
      </c>
      <c r="AD6" s="151">
        <v>15.5600004196167</v>
      </c>
      <c r="AE6" s="257" t="s">
        <v>188</v>
      </c>
      <c r="AF6" s="1"/>
    </row>
    <row r="7" spans="1:32" ht="11.25" customHeight="1">
      <c r="A7" s="219">
        <v>5</v>
      </c>
      <c r="B7" s="211">
        <v>17.280000686645508</v>
      </c>
      <c r="C7" s="211">
        <v>17.420000076293945</v>
      </c>
      <c r="D7" s="211">
        <v>16.989999771118164</v>
      </c>
      <c r="E7" s="211">
        <v>17.110000610351562</v>
      </c>
      <c r="F7" s="211">
        <v>16.969999313354492</v>
      </c>
      <c r="G7" s="211">
        <v>17.15999984741211</v>
      </c>
      <c r="H7" s="211">
        <v>19.09000015258789</v>
      </c>
      <c r="I7" s="211">
        <v>21.25</v>
      </c>
      <c r="J7" s="211">
        <v>22.90999984741211</v>
      </c>
      <c r="K7" s="211">
        <v>22.81999969482422</v>
      </c>
      <c r="L7" s="211">
        <v>23.1299991607666</v>
      </c>
      <c r="M7" s="211">
        <v>23.420000076293945</v>
      </c>
      <c r="N7" s="211">
        <v>23.420000076293945</v>
      </c>
      <c r="O7" s="211">
        <v>22.979999542236328</v>
      </c>
      <c r="P7" s="211">
        <v>23</v>
      </c>
      <c r="Q7" s="211">
        <v>21.520000457763672</v>
      </c>
      <c r="R7" s="211">
        <v>20.649999618530273</v>
      </c>
      <c r="S7" s="211">
        <v>19.790000915527344</v>
      </c>
      <c r="T7" s="211">
        <v>19.59000015258789</v>
      </c>
      <c r="U7" s="211">
        <v>19.56999969482422</v>
      </c>
      <c r="V7" s="211">
        <v>18.989999771118164</v>
      </c>
      <c r="W7" s="211">
        <v>18.219999313354492</v>
      </c>
      <c r="X7" s="211">
        <v>18.030000686645508</v>
      </c>
      <c r="Y7" s="211">
        <v>17.770000457763672</v>
      </c>
      <c r="Z7" s="218">
        <f t="shared" si="0"/>
        <v>19.96166666348775</v>
      </c>
      <c r="AA7" s="151">
        <v>24.34000015258789</v>
      </c>
      <c r="AB7" s="152" t="s">
        <v>168</v>
      </c>
      <c r="AC7" s="2">
        <v>5</v>
      </c>
      <c r="AD7" s="151">
        <v>16.81999969482422</v>
      </c>
      <c r="AE7" s="257" t="s">
        <v>433</v>
      </c>
      <c r="AF7" s="1"/>
    </row>
    <row r="8" spans="1:32" ht="11.25" customHeight="1">
      <c r="A8" s="219">
        <v>6</v>
      </c>
      <c r="B8" s="211">
        <v>18.200000762939453</v>
      </c>
      <c r="C8" s="211">
        <v>19.459999084472656</v>
      </c>
      <c r="D8" s="211">
        <v>18.360000610351562</v>
      </c>
      <c r="E8" s="211">
        <v>19.420000076293945</v>
      </c>
      <c r="F8" s="211">
        <v>19.260000228881836</v>
      </c>
      <c r="G8" s="211">
        <v>17.959999084472656</v>
      </c>
      <c r="H8" s="211">
        <v>18.959999084472656</v>
      </c>
      <c r="I8" s="211">
        <v>20.579999923706055</v>
      </c>
      <c r="J8" s="211">
        <v>21.860000610351562</v>
      </c>
      <c r="K8" s="211">
        <v>23.299999237060547</v>
      </c>
      <c r="L8" s="211">
        <v>23.75</v>
      </c>
      <c r="M8" s="211">
        <v>24.389999389648438</v>
      </c>
      <c r="N8" s="211">
        <v>23.59000015258789</v>
      </c>
      <c r="O8" s="211">
        <v>23.34000015258789</v>
      </c>
      <c r="P8" s="211">
        <v>23.06999969482422</v>
      </c>
      <c r="Q8" s="211">
        <v>21.520000457763672</v>
      </c>
      <c r="R8" s="211">
        <v>20.860000610351562</v>
      </c>
      <c r="S8" s="211">
        <v>19.799999237060547</v>
      </c>
      <c r="T8" s="211">
        <v>19.549999237060547</v>
      </c>
      <c r="U8" s="211">
        <v>17.90999984741211</v>
      </c>
      <c r="V8" s="211">
        <v>18.520000457763672</v>
      </c>
      <c r="W8" s="211">
        <v>18.540000915527344</v>
      </c>
      <c r="X8" s="211">
        <v>19.700000762939453</v>
      </c>
      <c r="Y8" s="211">
        <v>17.90999984741211</v>
      </c>
      <c r="Z8" s="218">
        <f t="shared" si="0"/>
        <v>20.4087499777476</v>
      </c>
      <c r="AA8" s="151">
        <v>24.739999771118164</v>
      </c>
      <c r="AB8" s="152" t="s">
        <v>353</v>
      </c>
      <c r="AC8" s="2">
        <v>6</v>
      </c>
      <c r="AD8" s="151">
        <v>17.649999618530273</v>
      </c>
      <c r="AE8" s="257" t="s">
        <v>434</v>
      </c>
      <c r="AF8" s="1"/>
    </row>
    <row r="9" spans="1:32" ht="11.25" customHeight="1">
      <c r="A9" s="219">
        <v>7</v>
      </c>
      <c r="B9" s="211">
        <v>17.229999542236328</v>
      </c>
      <c r="C9" s="211">
        <v>17.360000610351562</v>
      </c>
      <c r="D9" s="211">
        <v>17.110000610351562</v>
      </c>
      <c r="E9" s="211">
        <v>18.030000686645508</v>
      </c>
      <c r="F9" s="211">
        <v>16.799999237060547</v>
      </c>
      <c r="G9" s="211">
        <v>17.030000686645508</v>
      </c>
      <c r="H9" s="211">
        <v>18.790000915527344</v>
      </c>
      <c r="I9" s="211">
        <v>20.489999771118164</v>
      </c>
      <c r="J9" s="211">
        <v>22.790000915527344</v>
      </c>
      <c r="K9" s="211">
        <v>24.040000915527344</v>
      </c>
      <c r="L9" s="211">
        <v>24.43000030517578</v>
      </c>
      <c r="M9" s="211">
        <v>24.940000534057617</v>
      </c>
      <c r="N9" s="211">
        <v>24.010000228881836</v>
      </c>
      <c r="O9" s="211">
        <v>23.90999984741211</v>
      </c>
      <c r="P9" s="211">
        <v>22.950000762939453</v>
      </c>
      <c r="Q9" s="211">
        <v>21.690000534057617</v>
      </c>
      <c r="R9" s="211">
        <v>20.670000076293945</v>
      </c>
      <c r="S9" s="211">
        <v>19.139999389648438</v>
      </c>
      <c r="T9" s="211">
        <v>18.34000015258789</v>
      </c>
      <c r="U9" s="211">
        <v>17.850000381469727</v>
      </c>
      <c r="V9" s="211">
        <v>17.559999465942383</v>
      </c>
      <c r="W9" s="211">
        <v>17.260000228881836</v>
      </c>
      <c r="X9" s="211">
        <v>17.350000381469727</v>
      </c>
      <c r="Y9" s="211">
        <v>17.68000030517578</v>
      </c>
      <c r="Z9" s="218">
        <f t="shared" si="0"/>
        <v>19.893750270207722</v>
      </c>
      <c r="AA9" s="151">
        <v>25.6299991607666</v>
      </c>
      <c r="AB9" s="152" t="s">
        <v>422</v>
      </c>
      <c r="AC9" s="2">
        <v>7</v>
      </c>
      <c r="AD9" s="151">
        <v>16.6299991607666</v>
      </c>
      <c r="AE9" s="257" t="s">
        <v>435</v>
      </c>
      <c r="AF9" s="1"/>
    </row>
    <row r="10" spans="1:32" ht="11.25" customHeight="1">
      <c r="A10" s="219">
        <v>8</v>
      </c>
      <c r="B10" s="211">
        <v>18.690000534057617</v>
      </c>
      <c r="C10" s="211">
        <v>18.489999771118164</v>
      </c>
      <c r="D10" s="211">
        <v>19.440000534057617</v>
      </c>
      <c r="E10" s="211">
        <v>19.450000762939453</v>
      </c>
      <c r="F10" s="211">
        <v>18.809999465942383</v>
      </c>
      <c r="G10" s="211">
        <v>18.899999618530273</v>
      </c>
      <c r="H10" s="211">
        <v>19.6200008392334</v>
      </c>
      <c r="I10" s="211">
        <v>22.59000015258789</v>
      </c>
      <c r="J10" s="211">
        <v>25.290000915527344</v>
      </c>
      <c r="K10" s="211">
        <v>26.610000610351562</v>
      </c>
      <c r="L10" s="211">
        <v>25.68000030517578</v>
      </c>
      <c r="M10" s="211">
        <v>25.469999313354492</v>
      </c>
      <c r="N10" s="211">
        <v>24.84000015258789</v>
      </c>
      <c r="O10" s="211">
        <v>24.030000686645508</v>
      </c>
      <c r="P10" s="211">
        <v>22.399999618530273</v>
      </c>
      <c r="Q10" s="211">
        <v>21.219999313354492</v>
      </c>
      <c r="R10" s="211">
        <v>20.6299991607666</v>
      </c>
      <c r="S10" s="211">
        <v>19.780000686645508</v>
      </c>
      <c r="T10" s="211">
        <v>19.190000534057617</v>
      </c>
      <c r="U10" s="211">
        <v>19.049999237060547</v>
      </c>
      <c r="V10" s="211">
        <v>18.639999389648438</v>
      </c>
      <c r="W10" s="211">
        <v>18.690000534057617</v>
      </c>
      <c r="X10" s="211">
        <v>18.969999313354492</v>
      </c>
      <c r="Y10" s="211">
        <v>19.360000610351562</v>
      </c>
      <c r="Z10" s="218">
        <f t="shared" si="0"/>
        <v>21.076666752497356</v>
      </c>
      <c r="AA10" s="151">
        <v>27.270000457763672</v>
      </c>
      <c r="AB10" s="152" t="s">
        <v>266</v>
      </c>
      <c r="AC10" s="2">
        <v>8</v>
      </c>
      <c r="AD10" s="151">
        <v>17.649999618530273</v>
      </c>
      <c r="AE10" s="257" t="s">
        <v>75</v>
      </c>
      <c r="AF10" s="1"/>
    </row>
    <row r="11" spans="1:32" ht="11.25" customHeight="1">
      <c r="A11" s="219">
        <v>9</v>
      </c>
      <c r="B11" s="211">
        <v>18.639999389648438</v>
      </c>
      <c r="C11" s="211">
        <v>18.600000381469727</v>
      </c>
      <c r="D11" s="211">
        <v>18.040000915527344</v>
      </c>
      <c r="E11" s="211">
        <v>18.170000076293945</v>
      </c>
      <c r="F11" s="211">
        <v>17.5</v>
      </c>
      <c r="G11" s="211">
        <v>16.209999084472656</v>
      </c>
      <c r="H11" s="211">
        <v>17.229999542236328</v>
      </c>
      <c r="I11" s="211">
        <v>19.959999084472656</v>
      </c>
      <c r="J11" s="211">
        <v>22.280000686645508</v>
      </c>
      <c r="K11" s="211">
        <v>21.739999771118164</v>
      </c>
      <c r="L11" s="211">
        <v>20.329999923706055</v>
      </c>
      <c r="M11" s="211">
        <v>19.540000915527344</v>
      </c>
      <c r="N11" s="211">
        <v>20.469999313354492</v>
      </c>
      <c r="O11" s="211">
        <v>19.5</v>
      </c>
      <c r="P11" s="211">
        <v>18.399999618530273</v>
      </c>
      <c r="Q11" s="211">
        <v>18.260000228881836</v>
      </c>
      <c r="R11" s="211">
        <v>17.510000228881836</v>
      </c>
      <c r="S11" s="211">
        <v>17.329999923706055</v>
      </c>
      <c r="T11" s="211">
        <v>16.940000534057617</v>
      </c>
      <c r="U11" s="211">
        <v>17.290000915527344</v>
      </c>
      <c r="V11" s="211">
        <v>16.760000228881836</v>
      </c>
      <c r="W11" s="211">
        <v>16.469999313354492</v>
      </c>
      <c r="X11" s="211">
        <v>16.34000015258789</v>
      </c>
      <c r="Y11" s="211">
        <v>15.640000343322754</v>
      </c>
      <c r="Z11" s="218">
        <f t="shared" si="0"/>
        <v>18.297916690508526</v>
      </c>
      <c r="AA11" s="151">
        <v>22.649999618530273</v>
      </c>
      <c r="AB11" s="152" t="s">
        <v>423</v>
      </c>
      <c r="AC11" s="2">
        <v>9</v>
      </c>
      <c r="AD11" s="151">
        <v>15.59000015258789</v>
      </c>
      <c r="AE11" s="257" t="s">
        <v>100</v>
      </c>
      <c r="AF11" s="1"/>
    </row>
    <row r="12" spans="1:32" ht="11.25" customHeight="1">
      <c r="A12" s="227">
        <v>10</v>
      </c>
      <c r="B12" s="213">
        <v>14.789999961853027</v>
      </c>
      <c r="C12" s="213">
        <v>14.489999771118164</v>
      </c>
      <c r="D12" s="213">
        <v>14.800000190734863</v>
      </c>
      <c r="E12" s="213">
        <v>14.279999732971191</v>
      </c>
      <c r="F12" s="213">
        <v>12.819999694824219</v>
      </c>
      <c r="G12" s="213">
        <v>13.09000015258789</v>
      </c>
      <c r="H12" s="213">
        <v>14.520000457763672</v>
      </c>
      <c r="I12" s="213">
        <v>17.850000381469727</v>
      </c>
      <c r="J12" s="213">
        <v>20.90999984741211</v>
      </c>
      <c r="K12" s="213">
        <v>22.530000686645508</v>
      </c>
      <c r="L12" s="213">
        <v>23.440000534057617</v>
      </c>
      <c r="M12" s="213">
        <v>23.770000457763672</v>
      </c>
      <c r="N12" s="213">
        <v>22.950000762939453</v>
      </c>
      <c r="O12" s="213">
        <v>23.8700008392334</v>
      </c>
      <c r="P12" s="213">
        <v>23.709999084472656</v>
      </c>
      <c r="Q12" s="213">
        <v>19.65999984741211</v>
      </c>
      <c r="R12" s="213">
        <v>18.170000076293945</v>
      </c>
      <c r="S12" s="213">
        <v>16.649999618530273</v>
      </c>
      <c r="T12" s="213">
        <v>15.470000267028809</v>
      </c>
      <c r="U12" s="213">
        <v>14.84000015258789</v>
      </c>
      <c r="V12" s="213">
        <v>14.989999771118164</v>
      </c>
      <c r="W12" s="213">
        <v>14.369999885559082</v>
      </c>
      <c r="X12" s="213">
        <v>13.930000305175781</v>
      </c>
      <c r="Y12" s="213">
        <v>14.3100004196167</v>
      </c>
      <c r="Z12" s="228">
        <f t="shared" si="0"/>
        <v>17.508750120798748</v>
      </c>
      <c r="AA12" s="157">
        <v>25.229999542236328</v>
      </c>
      <c r="AB12" s="214" t="s">
        <v>56</v>
      </c>
      <c r="AC12" s="215">
        <v>10</v>
      </c>
      <c r="AD12" s="157">
        <v>12.600000381469727</v>
      </c>
      <c r="AE12" s="258" t="s">
        <v>436</v>
      </c>
      <c r="AF12" s="1"/>
    </row>
    <row r="13" spans="1:32" ht="11.25" customHeight="1">
      <c r="A13" s="219">
        <v>11</v>
      </c>
      <c r="B13" s="211">
        <v>13.5600004196167</v>
      </c>
      <c r="C13" s="211">
        <v>13.869999885559082</v>
      </c>
      <c r="D13" s="211">
        <v>13.970000267028809</v>
      </c>
      <c r="E13" s="211">
        <v>13.989999771118164</v>
      </c>
      <c r="F13" s="211">
        <v>13.890000343322754</v>
      </c>
      <c r="G13" s="211">
        <v>14.670000076293945</v>
      </c>
      <c r="H13" s="211">
        <v>15.729999542236328</v>
      </c>
      <c r="I13" s="211">
        <v>16.940000534057617</v>
      </c>
      <c r="J13" s="211">
        <v>18.420000076293945</v>
      </c>
      <c r="K13" s="211">
        <v>19.920000076293945</v>
      </c>
      <c r="L13" s="211">
        <v>23.06999969482422</v>
      </c>
      <c r="M13" s="211">
        <v>23.079999923706055</v>
      </c>
      <c r="N13" s="211">
        <v>22.5</v>
      </c>
      <c r="O13" s="211">
        <v>22.270000457763672</v>
      </c>
      <c r="P13" s="211">
        <v>21.25</v>
      </c>
      <c r="Q13" s="211">
        <v>20.049999237060547</v>
      </c>
      <c r="R13" s="211">
        <v>18.520000457763672</v>
      </c>
      <c r="S13" s="211">
        <v>17.049999237060547</v>
      </c>
      <c r="T13" s="211">
        <v>15.970000267028809</v>
      </c>
      <c r="U13" s="211">
        <v>15.819999694824219</v>
      </c>
      <c r="V13" s="211">
        <v>15.720000267028809</v>
      </c>
      <c r="W13" s="211">
        <v>15.770000457763672</v>
      </c>
      <c r="X13" s="211">
        <v>16</v>
      </c>
      <c r="Y13" s="211">
        <v>16.450000762939453</v>
      </c>
      <c r="Z13" s="218">
        <f t="shared" si="0"/>
        <v>17.43666672706604</v>
      </c>
      <c r="AA13" s="151">
        <v>23.799999237060547</v>
      </c>
      <c r="AB13" s="152" t="s">
        <v>424</v>
      </c>
      <c r="AC13" s="2">
        <v>11</v>
      </c>
      <c r="AD13" s="151">
        <v>13.550000190734863</v>
      </c>
      <c r="AE13" s="257" t="s">
        <v>437</v>
      </c>
      <c r="AF13" s="1"/>
    </row>
    <row r="14" spans="1:32" ht="11.25" customHeight="1">
      <c r="A14" s="219">
        <v>12</v>
      </c>
      <c r="B14" s="211">
        <v>16.309999465942383</v>
      </c>
      <c r="C14" s="211">
        <v>16.31999969482422</v>
      </c>
      <c r="D14" s="211">
        <v>16.40999984741211</v>
      </c>
      <c r="E14" s="211">
        <v>16.440000534057617</v>
      </c>
      <c r="F14" s="211">
        <v>16.540000915527344</v>
      </c>
      <c r="G14" s="211">
        <v>16.719999313354492</v>
      </c>
      <c r="H14" s="211">
        <v>17.399999618530273</v>
      </c>
      <c r="I14" s="211">
        <v>17.65999984741211</v>
      </c>
      <c r="J14" s="211">
        <v>17.829999923706055</v>
      </c>
      <c r="K14" s="211">
        <v>17.649999618530273</v>
      </c>
      <c r="L14" s="211">
        <v>17.34000015258789</v>
      </c>
      <c r="M14" s="211">
        <v>17.030000686645508</v>
      </c>
      <c r="N14" s="211">
        <v>16.920000076293945</v>
      </c>
      <c r="O14" s="211">
        <v>17.079999923706055</v>
      </c>
      <c r="P14" s="211">
        <v>17.43000030517578</v>
      </c>
      <c r="Q14" s="211">
        <v>17.40999984741211</v>
      </c>
      <c r="R14" s="211">
        <v>17.3799991607666</v>
      </c>
      <c r="S14" s="211">
        <v>16.540000915527344</v>
      </c>
      <c r="T14" s="211">
        <v>17.010000228881836</v>
      </c>
      <c r="U14" s="211">
        <v>17.3700008392334</v>
      </c>
      <c r="V14" s="211">
        <v>17.100000381469727</v>
      </c>
      <c r="W14" s="211">
        <v>16.969999313354492</v>
      </c>
      <c r="X14" s="211">
        <v>17.25</v>
      </c>
      <c r="Y14" s="211">
        <v>17.020000457763672</v>
      </c>
      <c r="Z14" s="218">
        <f t="shared" si="0"/>
        <v>17.047083377838135</v>
      </c>
      <c r="AA14" s="151">
        <v>18.229999542236328</v>
      </c>
      <c r="AB14" s="152" t="s">
        <v>425</v>
      </c>
      <c r="AC14" s="2">
        <v>12</v>
      </c>
      <c r="AD14" s="151">
        <v>16.100000381469727</v>
      </c>
      <c r="AE14" s="257" t="s">
        <v>288</v>
      </c>
      <c r="AF14" s="1"/>
    </row>
    <row r="15" spans="1:32" ht="11.25" customHeight="1">
      <c r="A15" s="219">
        <v>13</v>
      </c>
      <c r="B15" s="211">
        <v>16.719999313354492</v>
      </c>
      <c r="C15" s="211">
        <v>16.700000762939453</v>
      </c>
      <c r="D15" s="211">
        <v>16.399999618530273</v>
      </c>
      <c r="E15" s="211">
        <v>16.219999313354492</v>
      </c>
      <c r="F15" s="211">
        <v>15.84000015258789</v>
      </c>
      <c r="G15" s="211">
        <v>15.779999732971191</v>
      </c>
      <c r="H15" s="211">
        <v>16.889999389648438</v>
      </c>
      <c r="I15" s="211">
        <v>18.280000686645508</v>
      </c>
      <c r="J15" s="211">
        <v>19.31999969482422</v>
      </c>
      <c r="K15" s="211">
        <v>21.190000534057617</v>
      </c>
      <c r="L15" s="211">
        <v>24.700000762939453</v>
      </c>
      <c r="M15" s="211">
        <v>24.799999237060547</v>
      </c>
      <c r="N15" s="211">
        <v>23.56999969482422</v>
      </c>
      <c r="O15" s="211">
        <v>23.260000228881836</v>
      </c>
      <c r="P15" s="211">
        <v>22.610000610351562</v>
      </c>
      <c r="Q15" s="211">
        <v>21.1299991607666</v>
      </c>
      <c r="R15" s="211">
        <v>19.780000686645508</v>
      </c>
      <c r="S15" s="211">
        <v>18.739999771118164</v>
      </c>
      <c r="T15" s="211">
        <v>16.950000762939453</v>
      </c>
      <c r="U15" s="211">
        <v>15.789999961853027</v>
      </c>
      <c r="V15" s="211">
        <v>14.880000114440918</v>
      </c>
      <c r="W15" s="211">
        <v>14.350000381469727</v>
      </c>
      <c r="X15" s="211">
        <v>14.289999961853027</v>
      </c>
      <c r="Y15" s="211">
        <v>14.460000038146973</v>
      </c>
      <c r="Z15" s="218">
        <f t="shared" si="0"/>
        <v>18.443750023841858</v>
      </c>
      <c r="AA15" s="151">
        <v>25.739999771118164</v>
      </c>
      <c r="AB15" s="152" t="s">
        <v>264</v>
      </c>
      <c r="AC15" s="2">
        <v>13</v>
      </c>
      <c r="AD15" s="151">
        <v>14.180000305175781</v>
      </c>
      <c r="AE15" s="257" t="s">
        <v>438</v>
      </c>
      <c r="AF15" s="1"/>
    </row>
    <row r="16" spans="1:32" ht="11.25" customHeight="1">
      <c r="A16" s="219">
        <v>14</v>
      </c>
      <c r="B16" s="211">
        <v>15.180000305175781</v>
      </c>
      <c r="C16" s="211">
        <v>14.050000190734863</v>
      </c>
      <c r="D16" s="211">
        <v>13.5</v>
      </c>
      <c r="E16" s="211">
        <v>13.550000190734863</v>
      </c>
      <c r="F16" s="211">
        <v>13.970000267028809</v>
      </c>
      <c r="G16" s="211">
        <v>15.069999694824219</v>
      </c>
      <c r="H16" s="211">
        <v>18.350000381469727</v>
      </c>
      <c r="I16" s="211">
        <v>20.8700008392334</v>
      </c>
      <c r="J16" s="211">
        <v>20.68000030517578</v>
      </c>
      <c r="K16" s="211">
        <v>22.34000015258789</v>
      </c>
      <c r="L16" s="211">
        <v>22.040000915527344</v>
      </c>
      <c r="M16" s="211">
        <v>21.639999389648438</v>
      </c>
      <c r="N16" s="211">
        <v>21.6299991607666</v>
      </c>
      <c r="O16" s="211">
        <v>20.739999771118164</v>
      </c>
      <c r="P16" s="211">
        <v>19.440000534057617</v>
      </c>
      <c r="Q16" s="211">
        <v>18.399999618530273</v>
      </c>
      <c r="R16" s="211">
        <v>17.65999984741211</v>
      </c>
      <c r="S16" s="211">
        <v>16.489999771118164</v>
      </c>
      <c r="T16" s="211">
        <v>15.479999542236328</v>
      </c>
      <c r="U16" s="211">
        <v>14.779999732971191</v>
      </c>
      <c r="V16" s="211">
        <v>14.390000343322754</v>
      </c>
      <c r="W16" s="211">
        <v>13.449999809265137</v>
      </c>
      <c r="X16" s="211">
        <v>14.010000228881836</v>
      </c>
      <c r="Y16" s="211">
        <v>14.930000305175781</v>
      </c>
      <c r="Z16" s="218">
        <f t="shared" si="0"/>
        <v>17.193333387374878</v>
      </c>
      <c r="AA16" s="151">
        <v>22.75</v>
      </c>
      <c r="AB16" s="152" t="s">
        <v>426</v>
      </c>
      <c r="AC16" s="2">
        <v>14</v>
      </c>
      <c r="AD16" s="151">
        <v>13.199999809265137</v>
      </c>
      <c r="AE16" s="257" t="s">
        <v>439</v>
      </c>
      <c r="AF16" s="1"/>
    </row>
    <row r="17" spans="1:32" ht="11.25" customHeight="1">
      <c r="A17" s="219">
        <v>15</v>
      </c>
      <c r="B17" s="211">
        <v>15.539999961853027</v>
      </c>
      <c r="C17" s="211">
        <v>15.630000114440918</v>
      </c>
      <c r="D17" s="211">
        <v>15.819999694824219</v>
      </c>
      <c r="E17" s="211">
        <v>15.770000457763672</v>
      </c>
      <c r="F17" s="211">
        <v>15.90999984741211</v>
      </c>
      <c r="G17" s="211">
        <v>16.3799991607666</v>
      </c>
      <c r="H17" s="211">
        <v>16.84000015258789</v>
      </c>
      <c r="I17" s="211">
        <v>18.290000915527344</v>
      </c>
      <c r="J17" s="211">
        <v>18.290000915527344</v>
      </c>
      <c r="K17" s="211">
        <v>19.34000015258789</v>
      </c>
      <c r="L17" s="211">
        <v>19.899999618530273</v>
      </c>
      <c r="M17" s="211">
        <v>21.040000915527344</v>
      </c>
      <c r="N17" s="211">
        <v>21.34000015258789</v>
      </c>
      <c r="O17" s="211">
        <v>20.260000228881836</v>
      </c>
      <c r="P17" s="211">
        <v>19.690000534057617</v>
      </c>
      <c r="Q17" s="211">
        <v>19.25</v>
      </c>
      <c r="R17" s="211">
        <v>17.670000076293945</v>
      </c>
      <c r="S17" s="211">
        <v>16.09000015258789</v>
      </c>
      <c r="T17" s="211">
        <v>15.289999961853027</v>
      </c>
      <c r="U17" s="211">
        <v>16.56999969482422</v>
      </c>
      <c r="V17" s="211">
        <v>17.200000762939453</v>
      </c>
      <c r="W17" s="211">
        <v>17.100000381469727</v>
      </c>
      <c r="X17" s="211">
        <v>17.540000915527344</v>
      </c>
      <c r="Y17" s="211">
        <v>17.420000076293945</v>
      </c>
      <c r="Z17" s="218">
        <f t="shared" si="0"/>
        <v>17.673750201861065</v>
      </c>
      <c r="AA17" s="151">
        <v>21.670000076293945</v>
      </c>
      <c r="AB17" s="152" t="s">
        <v>300</v>
      </c>
      <c r="AC17" s="2">
        <v>15</v>
      </c>
      <c r="AD17" s="151">
        <v>14.899999618530273</v>
      </c>
      <c r="AE17" s="257" t="s">
        <v>295</v>
      </c>
      <c r="AF17" s="1"/>
    </row>
    <row r="18" spans="1:32" ht="11.25" customHeight="1">
      <c r="A18" s="219">
        <v>16</v>
      </c>
      <c r="B18" s="211">
        <v>17.719999313354492</v>
      </c>
      <c r="C18" s="211">
        <v>17.200000762939453</v>
      </c>
      <c r="D18" s="211">
        <v>17.649999618530273</v>
      </c>
      <c r="E18" s="211">
        <v>17.899999618530273</v>
      </c>
      <c r="F18" s="211">
        <v>16.34000015258789</v>
      </c>
      <c r="G18" s="211">
        <v>16.450000762939453</v>
      </c>
      <c r="H18" s="211">
        <v>18.5</v>
      </c>
      <c r="I18" s="211">
        <v>19.56999969482422</v>
      </c>
      <c r="J18" s="211">
        <v>22.280000686645508</v>
      </c>
      <c r="K18" s="211">
        <v>22.770000457763672</v>
      </c>
      <c r="L18" s="211">
        <v>22.93000030517578</v>
      </c>
      <c r="M18" s="211">
        <v>21.920000076293945</v>
      </c>
      <c r="N18" s="211">
        <v>21.770000457763672</v>
      </c>
      <c r="O18" s="211">
        <v>21.8700008392334</v>
      </c>
      <c r="P18" s="211">
        <v>20.219999313354492</v>
      </c>
      <c r="Q18" s="211">
        <v>19.09000015258789</v>
      </c>
      <c r="R18" s="211">
        <v>17.989999771118164</v>
      </c>
      <c r="S18" s="211">
        <v>16.84000015258789</v>
      </c>
      <c r="T18" s="211">
        <v>15.40999984741211</v>
      </c>
      <c r="U18" s="211">
        <v>15.609999656677246</v>
      </c>
      <c r="V18" s="211">
        <v>15.220000267028809</v>
      </c>
      <c r="W18" s="211">
        <v>14.850000381469727</v>
      </c>
      <c r="X18" s="211">
        <v>13.779999732971191</v>
      </c>
      <c r="Y18" s="211">
        <v>14.670000076293945</v>
      </c>
      <c r="Z18" s="218">
        <f t="shared" si="0"/>
        <v>18.27291675408681</v>
      </c>
      <c r="AA18" s="151">
        <v>23.579999923706055</v>
      </c>
      <c r="AB18" s="152" t="s">
        <v>427</v>
      </c>
      <c r="AC18" s="2">
        <v>16</v>
      </c>
      <c r="AD18" s="151">
        <v>13.640000343322754</v>
      </c>
      <c r="AE18" s="257" t="s">
        <v>440</v>
      </c>
      <c r="AF18" s="1"/>
    </row>
    <row r="19" spans="1:32" ht="11.25" customHeight="1">
      <c r="A19" s="219">
        <v>17</v>
      </c>
      <c r="B19" s="211">
        <v>13.869999885559082</v>
      </c>
      <c r="C19" s="211">
        <v>13.010000228881836</v>
      </c>
      <c r="D19" s="211">
        <v>13.039999961853027</v>
      </c>
      <c r="E19" s="211">
        <v>12.6899995803833</v>
      </c>
      <c r="F19" s="211">
        <v>12.289999961853027</v>
      </c>
      <c r="G19" s="211">
        <v>13.460000038146973</v>
      </c>
      <c r="H19" s="211">
        <v>15.510000228881836</v>
      </c>
      <c r="I19" s="211">
        <v>18.850000381469727</v>
      </c>
      <c r="J19" s="211">
        <v>20.540000915527344</v>
      </c>
      <c r="K19" s="211">
        <v>20.520000457763672</v>
      </c>
      <c r="L19" s="211">
        <v>21</v>
      </c>
      <c r="M19" s="211">
        <v>20.68000030517578</v>
      </c>
      <c r="N19" s="211">
        <v>20.43000030517578</v>
      </c>
      <c r="O19" s="211">
        <v>19.850000381469727</v>
      </c>
      <c r="P19" s="211">
        <v>18.579999923706055</v>
      </c>
      <c r="Q19" s="211">
        <v>17.440000534057617</v>
      </c>
      <c r="R19" s="211">
        <v>16.06999969482422</v>
      </c>
      <c r="S19" s="211">
        <v>14.5600004196167</v>
      </c>
      <c r="T19" s="211">
        <v>13.520000457763672</v>
      </c>
      <c r="U19" s="211">
        <v>13.619999885559082</v>
      </c>
      <c r="V19" s="211">
        <v>13.289999961853027</v>
      </c>
      <c r="W19" s="211">
        <v>12.680000305175781</v>
      </c>
      <c r="X19" s="211">
        <v>12.710000038146973</v>
      </c>
      <c r="Y19" s="211">
        <v>12.829999923706055</v>
      </c>
      <c r="Z19" s="218">
        <f t="shared" si="0"/>
        <v>15.876666824022928</v>
      </c>
      <c r="AA19" s="151">
        <v>21.719999313354492</v>
      </c>
      <c r="AB19" s="152" t="s">
        <v>428</v>
      </c>
      <c r="AC19" s="2">
        <v>17</v>
      </c>
      <c r="AD19" s="151">
        <v>12.069999694824219</v>
      </c>
      <c r="AE19" s="257" t="s">
        <v>441</v>
      </c>
      <c r="AF19" s="1"/>
    </row>
    <row r="20" spans="1:32" ht="11.25" customHeight="1">
      <c r="A20" s="219">
        <v>18</v>
      </c>
      <c r="B20" s="211">
        <v>12.739999771118164</v>
      </c>
      <c r="C20" s="211">
        <v>12.550000190734863</v>
      </c>
      <c r="D20" s="211">
        <v>11.15999984741211</v>
      </c>
      <c r="E20" s="211">
        <v>11.600000381469727</v>
      </c>
      <c r="F20" s="211">
        <v>11.149999618530273</v>
      </c>
      <c r="G20" s="211">
        <v>12.149999618530273</v>
      </c>
      <c r="H20" s="211">
        <v>17.020000457763672</v>
      </c>
      <c r="I20" s="211">
        <v>18.68000030517578</v>
      </c>
      <c r="J20" s="211">
        <v>19.079999923706055</v>
      </c>
      <c r="K20" s="211">
        <v>20.469999313354492</v>
      </c>
      <c r="L20" s="211">
        <v>19.18000030517578</v>
      </c>
      <c r="M20" s="211">
        <v>18.729999542236328</v>
      </c>
      <c r="N20" s="211">
        <v>18.399999618530273</v>
      </c>
      <c r="O20" s="211">
        <v>17.6299991607666</v>
      </c>
      <c r="P20" s="211">
        <v>17.809999465942383</v>
      </c>
      <c r="Q20" s="211">
        <v>17.770000457763672</v>
      </c>
      <c r="R20" s="211">
        <v>17.8799991607666</v>
      </c>
      <c r="S20" s="211">
        <v>17.6200008392334</v>
      </c>
      <c r="T20" s="211">
        <v>17.84000015258789</v>
      </c>
      <c r="U20" s="211">
        <v>17.969999313354492</v>
      </c>
      <c r="V20" s="211">
        <v>17.8700008392334</v>
      </c>
      <c r="W20" s="211">
        <v>17.81999969482422</v>
      </c>
      <c r="X20" s="211">
        <v>17.729999542236328</v>
      </c>
      <c r="Y20" s="211">
        <v>16.920000076293945</v>
      </c>
      <c r="Z20" s="218">
        <f t="shared" si="0"/>
        <v>16.573749899864197</v>
      </c>
      <c r="AA20" s="151">
        <v>20.790000915527344</v>
      </c>
      <c r="AB20" s="152" t="s">
        <v>278</v>
      </c>
      <c r="AC20" s="2">
        <v>18</v>
      </c>
      <c r="AD20" s="151">
        <v>10.949999809265137</v>
      </c>
      <c r="AE20" s="257" t="s">
        <v>442</v>
      </c>
      <c r="AF20" s="1"/>
    </row>
    <row r="21" spans="1:32" ht="11.25" customHeight="1">
      <c r="A21" s="219">
        <v>19</v>
      </c>
      <c r="B21" s="211">
        <v>18.31999969482422</v>
      </c>
      <c r="C21" s="211">
        <v>18.020000457763672</v>
      </c>
      <c r="D21" s="211">
        <v>17.790000915527344</v>
      </c>
      <c r="E21" s="211">
        <v>16.360000610351562</v>
      </c>
      <c r="F21" s="211">
        <v>15.180000305175781</v>
      </c>
      <c r="G21" s="211">
        <v>15.369999885559082</v>
      </c>
      <c r="H21" s="211">
        <v>17.15999984741211</v>
      </c>
      <c r="I21" s="211">
        <v>17.760000228881836</v>
      </c>
      <c r="J21" s="211">
        <v>20.469999313354492</v>
      </c>
      <c r="K21" s="211">
        <v>20.68000030517578</v>
      </c>
      <c r="L21" s="211">
        <v>21.020000457763672</v>
      </c>
      <c r="M21" s="211">
        <v>21.920000076293945</v>
      </c>
      <c r="N21" s="211">
        <v>19.790000915527344</v>
      </c>
      <c r="O21" s="211">
        <v>18.739999771118164</v>
      </c>
      <c r="P21" s="211">
        <v>18.040000915527344</v>
      </c>
      <c r="Q21" s="211">
        <v>17.520000457763672</v>
      </c>
      <c r="R21" s="211">
        <v>17.389999389648438</v>
      </c>
      <c r="S21" s="211">
        <v>17.209999084472656</v>
      </c>
      <c r="T21" s="211">
        <v>16.959999084472656</v>
      </c>
      <c r="U21" s="211">
        <v>16.6299991607666</v>
      </c>
      <c r="V21" s="211">
        <v>16.31999969482422</v>
      </c>
      <c r="W21" s="211">
        <v>16.350000381469727</v>
      </c>
      <c r="X21" s="211">
        <v>16.489999771118164</v>
      </c>
      <c r="Y21" s="211">
        <v>16.549999237060547</v>
      </c>
      <c r="Z21" s="218">
        <f t="shared" si="0"/>
        <v>17.83499999841054</v>
      </c>
      <c r="AA21" s="151">
        <v>22.34000015258789</v>
      </c>
      <c r="AB21" s="152" t="s">
        <v>158</v>
      </c>
      <c r="AC21" s="2">
        <v>19</v>
      </c>
      <c r="AD21" s="151">
        <v>15.069999694824219</v>
      </c>
      <c r="AE21" s="257" t="s">
        <v>443</v>
      </c>
      <c r="AF21" s="1"/>
    </row>
    <row r="22" spans="1:32" ht="11.25" customHeight="1">
      <c r="A22" s="227">
        <v>20</v>
      </c>
      <c r="B22" s="213">
        <v>16.559999465942383</v>
      </c>
      <c r="C22" s="213">
        <v>16.350000381469727</v>
      </c>
      <c r="D22" s="213">
        <v>16.68000030517578</v>
      </c>
      <c r="E22" s="213">
        <v>16.709999084472656</v>
      </c>
      <c r="F22" s="213">
        <v>16.290000915527344</v>
      </c>
      <c r="G22" s="213">
        <v>16.219999313354492</v>
      </c>
      <c r="H22" s="213">
        <v>16.329999923706055</v>
      </c>
      <c r="I22" s="213">
        <v>16.8799991607666</v>
      </c>
      <c r="J22" s="213">
        <v>17.729999542236328</v>
      </c>
      <c r="K22" s="213">
        <v>18.979999542236328</v>
      </c>
      <c r="L22" s="213">
        <v>20.75</v>
      </c>
      <c r="M22" s="213">
        <v>21.530000686645508</v>
      </c>
      <c r="N22" s="213">
        <v>22.6299991607666</v>
      </c>
      <c r="O22" s="213">
        <v>20.200000762939453</v>
      </c>
      <c r="P22" s="213">
        <v>18.049999237060547</v>
      </c>
      <c r="Q22" s="213">
        <v>17.200000762939453</v>
      </c>
      <c r="R22" s="213">
        <v>16.850000381469727</v>
      </c>
      <c r="S22" s="213">
        <v>16.350000381469727</v>
      </c>
      <c r="T22" s="213">
        <v>16.010000228881836</v>
      </c>
      <c r="U22" s="213">
        <v>15.5600004196167</v>
      </c>
      <c r="V22" s="213">
        <v>14.84000015258789</v>
      </c>
      <c r="W22" s="213">
        <v>14.880000114440918</v>
      </c>
      <c r="X22" s="213">
        <v>14.630000114440918</v>
      </c>
      <c r="Y22" s="213">
        <v>13.1899995803833</v>
      </c>
      <c r="Z22" s="228">
        <f t="shared" si="0"/>
        <v>17.141666650772095</v>
      </c>
      <c r="AA22" s="157">
        <v>23.360000610351562</v>
      </c>
      <c r="AB22" s="214" t="s">
        <v>358</v>
      </c>
      <c r="AC22" s="215">
        <v>20</v>
      </c>
      <c r="AD22" s="157">
        <v>13.149999618530273</v>
      </c>
      <c r="AE22" s="258" t="s">
        <v>202</v>
      </c>
      <c r="AF22" s="1"/>
    </row>
    <row r="23" spans="1:32" ht="11.25" customHeight="1">
      <c r="A23" s="219">
        <v>21</v>
      </c>
      <c r="B23" s="211">
        <v>12.479999542236328</v>
      </c>
      <c r="C23" s="211">
        <v>12.380000114440918</v>
      </c>
      <c r="D23" s="211">
        <v>13.6899995803833</v>
      </c>
      <c r="E23" s="211">
        <v>13.970000267028809</v>
      </c>
      <c r="F23" s="211">
        <v>13.84000015258789</v>
      </c>
      <c r="G23" s="211">
        <v>12.850000381469727</v>
      </c>
      <c r="H23" s="211">
        <v>15.029999732971191</v>
      </c>
      <c r="I23" s="211">
        <v>17.329999923706055</v>
      </c>
      <c r="J23" s="211">
        <v>17.459999084472656</v>
      </c>
      <c r="K23" s="211">
        <v>18.149999618530273</v>
      </c>
      <c r="L23" s="211">
        <v>17.850000381469727</v>
      </c>
      <c r="M23" s="211">
        <v>17.829999923706055</v>
      </c>
      <c r="N23" s="211">
        <v>18.649999618530273</v>
      </c>
      <c r="O23" s="211">
        <v>18.09000015258789</v>
      </c>
      <c r="P23" s="211">
        <v>18.020000457763672</v>
      </c>
      <c r="Q23" s="211">
        <v>17.520000457763672</v>
      </c>
      <c r="R23" s="211">
        <v>16.440000534057617</v>
      </c>
      <c r="S23" s="211">
        <v>14.460000038146973</v>
      </c>
      <c r="T23" s="211">
        <v>14.010000228881836</v>
      </c>
      <c r="U23" s="211">
        <v>13.569999694824219</v>
      </c>
      <c r="V23" s="211">
        <v>13.670000076293945</v>
      </c>
      <c r="W23" s="211">
        <v>13.890000343322754</v>
      </c>
      <c r="X23" s="211">
        <v>13.84000015258789</v>
      </c>
      <c r="Y23" s="211">
        <v>13.760000228881836</v>
      </c>
      <c r="Z23" s="218">
        <f t="shared" si="0"/>
        <v>15.365833361943563</v>
      </c>
      <c r="AA23" s="151">
        <v>18.959999084472656</v>
      </c>
      <c r="AB23" s="152" t="s">
        <v>216</v>
      </c>
      <c r="AC23" s="2">
        <v>21</v>
      </c>
      <c r="AD23" s="151">
        <v>12.119999885559082</v>
      </c>
      <c r="AE23" s="257" t="s">
        <v>366</v>
      </c>
      <c r="AF23" s="1"/>
    </row>
    <row r="24" spans="1:32" ht="11.25" customHeight="1">
      <c r="A24" s="219">
        <v>22</v>
      </c>
      <c r="B24" s="211">
        <v>13.729999542236328</v>
      </c>
      <c r="C24" s="211">
        <v>13.760000228881836</v>
      </c>
      <c r="D24" s="211">
        <v>14.050000190734863</v>
      </c>
      <c r="E24" s="211">
        <v>14.039999961853027</v>
      </c>
      <c r="F24" s="211">
        <v>14.279999732971191</v>
      </c>
      <c r="G24" s="211">
        <v>15.069999694824219</v>
      </c>
      <c r="H24" s="211">
        <v>17.09000015258789</v>
      </c>
      <c r="I24" s="211">
        <v>17.920000076293945</v>
      </c>
      <c r="J24" s="211">
        <v>21.1200008392334</v>
      </c>
      <c r="K24" s="211">
        <v>22.1299991607666</v>
      </c>
      <c r="L24" s="211">
        <v>21.780000686645508</v>
      </c>
      <c r="M24" s="211">
        <v>20.670000076293945</v>
      </c>
      <c r="N24" s="211">
        <v>20.579999923706055</v>
      </c>
      <c r="O24" s="211">
        <v>20.459999084472656</v>
      </c>
      <c r="P24" s="211">
        <v>20.030000686645508</v>
      </c>
      <c r="Q24" s="211">
        <v>19.75</v>
      </c>
      <c r="R24" s="211">
        <v>18.34000015258789</v>
      </c>
      <c r="S24" s="211">
        <v>17.100000381469727</v>
      </c>
      <c r="T24" s="211">
        <v>16.6200008392334</v>
      </c>
      <c r="U24" s="211">
        <v>16.399999618530273</v>
      </c>
      <c r="V24" s="211">
        <v>15.989999771118164</v>
      </c>
      <c r="W24" s="211">
        <v>16.34000015258789</v>
      </c>
      <c r="X24" s="211">
        <v>16.559999465942383</v>
      </c>
      <c r="Y24" s="211">
        <v>16.739999771118164</v>
      </c>
      <c r="Z24" s="218">
        <f t="shared" si="0"/>
        <v>17.522916674613953</v>
      </c>
      <c r="AA24" s="151">
        <v>22.790000915527344</v>
      </c>
      <c r="AB24" s="152" t="s">
        <v>301</v>
      </c>
      <c r="AC24" s="2">
        <v>22</v>
      </c>
      <c r="AD24" s="151">
        <v>13.569999694824219</v>
      </c>
      <c r="AE24" s="257" t="s">
        <v>444</v>
      </c>
      <c r="AF24" s="1"/>
    </row>
    <row r="25" spans="1:32" ht="11.25" customHeight="1">
      <c r="A25" s="219">
        <v>23</v>
      </c>
      <c r="B25" s="211">
        <v>16.989999771118164</v>
      </c>
      <c r="C25" s="211">
        <v>16.969999313354492</v>
      </c>
      <c r="D25" s="211">
        <v>16.600000381469727</v>
      </c>
      <c r="E25" s="211">
        <v>16.389999389648438</v>
      </c>
      <c r="F25" s="211">
        <v>16.59000015258789</v>
      </c>
      <c r="G25" s="211">
        <v>16.5</v>
      </c>
      <c r="H25" s="211">
        <v>17.09000015258789</v>
      </c>
      <c r="I25" s="211">
        <v>18.440000534057617</v>
      </c>
      <c r="J25" s="211">
        <v>20.920000076293945</v>
      </c>
      <c r="K25" s="211">
        <v>21.280000686645508</v>
      </c>
      <c r="L25" s="211">
        <v>22.59000015258789</v>
      </c>
      <c r="M25" s="211">
        <v>22.299999237060547</v>
      </c>
      <c r="N25" s="211">
        <v>22.18000030517578</v>
      </c>
      <c r="O25" s="211">
        <v>21.3700008392334</v>
      </c>
      <c r="P25" s="211">
        <v>20.8799991607666</v>
      </c>
      <c r="Q25" s="211">
        <v>19.530000686645508</v>
      </c>
      <c r="R25" s="211">
        <v>18.809999465942383</v>
      </c>
      <c r="S25" s="211">
        <v>17.790000915527344</v>
      </c>
      <c r="T25" s="211">
        <v>16.90999984741211</v>
      </c>
      <c r="U25" s="211">
        <v>16.81999969482422</v>
      </c>
      <c r="V25" s="211">
        <v>16.75</v>
      </c>
      <c r="W25" s="211">
        <v>16.5</v>
      </c>
      <c r="X25" s="211">
        <v>16.270000457763672</v>
      </c>
      <c r="Y25" s="211">
        <v>16.3700008392334</v>
      </c>
      <c r="Z25" s="218">
        <f t="shared" si="0"/>
        <v>18.451666752497356</v>
      </c>
      <c r="AA25" s="151">
        <v>23.309999465942383</v>
      </c>
      <c r="AB25" s="152" t="s">
        <v>174</v>
      </c>
      <c r="AC25" s="2">
        <v>23</v>
      </c>
      <c r="AD25" s="151">
        <v>16.170000076293945</v>
      </c>
      <c r="AE25" s="257" t="s">
        <v>206</v>
      </c>
      <c r="AF25" s="1"/>
    </row>
    <row r="26" spans="1:32" ht="11.25" customHeight="1">
      <c r="A26" s="219">
        <v>24</v>
      </c>
      <c r="B26" s="211">
        <v>16.309999465942383</v>
      </c>
      <c r="C26" s="211">
        <v>15.789999961853027</v>
      </c>
      <c r="D26" s="211">
        <v>15.670000076293945</v>
      </c>
      <c r="E26" s="211">
        <v>15.760000228881836</v>
      </c>
      <c r="F26" s="211">
        <v>15.630000114440918</v>
      </c>
      <c r="G26" s="211">
        <v>15.84000015258789</v>
      </c>
      <c r="H26" s="211">
        <v>18.489999771118164</v>
      </c>
      <c r="I26" s="211">
        <v>19.489999771118164</v>
      </c>
      <c r="J26" s="211">
        <v>20.799999237060547</v>
      </c>
      <c r="K26" s="211">
        <v>20.170000076293945</v>
      </c>
      <c r="L26" s="211">
        <v>21.520000457763672</v>
      </c>
      <c r="M26" s="211">
        <v>21.06999969482422</v>
      </c>
      <c r="N26" s="211">
        <v>22.489999771118164</v>
      </c>
      <c r="O26" s="211">
        <v>21.739999771118164</v>
      </c>
      <c r="P26" s="211">
        <v>20.18000030517578</v>
      </c>
      <c r="Q26" s="211">
        <v>19.899999618530273</v>
      </c>
      <c r="R26" s="211">
        <v>19.450000762939453</v>
      </c>
      <c r="S26" s="211">
        <v>17.6299991607666</v>
      </c>
      <c r="T26" s="211">
        <v>18.1200008392334</v>
      </c>
      <c r="U26" s="211">
        <v>16.889999389648438</v>
      </c>
      <c r="V26" s="211">
        <v>16.469999313354492</v>
      </c>
      <c r="W26" s="211">
        <v>17.8700008392334</v>
      </c>
      <c r="X26" s="211">
        <v>17.530000686645508</v>
      </c>
      <c r="Y26" s="211">
        <v>17.799999237060547</v>
      </c>
      <c r="Z26" s="218">
        <f t="shared" si="0"/>
        <v>18.44208327929179</v>
      </c>
      <c r="AA26" s="151">
        <v>22.920000076293945</v>
      </c>
      <c r="AB26" s="152" t="s">
        <v>233</v>
      </c>
      <c r="AC26" s="2">
        <v>24</v>
      </c>
      <c r="AD26" s="151">
        <v>15.3100004196167</v>
      </c>
      <c r="AE26" s="257" t="s">
        <v>445</v>
      </c>
      <c r="AF26" s="1"/>
    </row>
    <row r="27" spans="1:32" ht="11.25" customHeight="1">
      <c r="A27" s="219">
        <v>25</v>
      </c>
      <c r="B27" s="211">
        <v>15.369999885559082</v>
      </c>
      <c r="C27" s="211">
        <v>14.479999542236328</v>
      </c>
      <c r="D27" s="211">
        <v>14.119999885559082</v>
      </c>
      <c r="E27" s="211">
        <v>13.65999984741211</v>
      </c>
      <c r="F27" s="211">
        <v>14.1899995803833</v>
      </c>
      <c r="G27" s="211">
        <v>14.880000114440918</v>
      </c>
      <c r="H27" s="211">
        <v>18.899999618530273</v>
      </c>
      <c r="I27" s="211">
        <v>21.079999923706055</v>
      </c>
      <c r="J27" s="211">
        <v>21.81999969482422</v>
      </c>
      <c r="K27" s="211">
        <v>22.59000015258789</v>
      </c>
      <c r="L27" s="211">
        <v>23.530000686645508</v>
      </c>
      <c r="M27" s="211">
        <v>22.690000534057617</v>
      </c>
      <c r="N27" s="211">
        <v>22.989999771118164</v>
      </c>
      <c r="O27" s="211">
        <v>21.350000381469727</v>
      </c>
      <c r="P27" s="211">
        <v>20.600000381469727</v>
      </c>
      <c r="Q27" s="211">
        <v>19.549999237060547</v>
      </c>
      <c r="R27" s="211">
        <v>18.049999237060547</v>
      </c>
      <c r="S27" s="211">
        <v>17.639999389648438</v>
      </c>
      <c r="T27" s="211">
        <v>17.530000686645508</v>
      </c>
      <c r="U27" s="211">
        <v>17.399999618530273</v>
      </c>
      <c r="V27" s="211">
        <v>17.709999084472656</v>
      </c>
      <c r="W27" s="211">
        <v>17.389999389648438</v>
      </c>
      <c r="X27" s="211">
        <v>17.309999465942383</v>
      </c>
      <c r="Y27" s="211">
        <v>16.040000915527344</v>
      </c>
      <c r="Z27" s="218">
        <f t="shared" si="0"/>
        <v>18.36958320935567</v>
      </c>
      <c r="AA27" s="151">
        <v>24.219999313354492</v>
      </c>
      <c r="AB27" s="152" t="s">
        <v>429</v>
      </c>
      <c r="AC27" s="2">
        <v>25</v>
      </c>
      <c r="AD27" s="151">
        <v>13.619999885559082</v>
      </c>
      <c r="AE27" s="257" t="s">
        <v>446</v>
      </c>
      <c r="AF27" s="1"/>
    </row>
    <row r="28" spans="1:32" ht="11.25" customHeight="1">
      <c r="A28" s="219">
        <v>26</v>
      </c>
      <c r="B28" s="211">
        <v>15.569999694824219</v>
      </c>
      <c r="C28" s="211">
        <v>16.329999923706055</v>
      </c>
      <c r="D28" s="211">
        <v>16.1299991607666</v>
      </c>
      <c r="E28" s="211">
        <v>16.18000030517578</v>
      </c>
      <c r="F28" s="211">
        <v>15.920000076293945</v>
      </c>
      <c r="G28" s="211">
        <v>16.110000610351562</v>
      </c>
      <c r="H28" s="211">
        <v>17.5</v>
      </c>
      <c r="I28" s="211">
        <v>19.200000762939453</v>
      </c>
      <c r="J28" s="211">
        <v>19.90999984741211</v>
      </c>
      <c r="K28" s="211">
        <v>21.6200008392334</v>
      </c>
      <c r="L28" s="211">
        <v>21.93000030517578</v>
      </c>
      <c r="M28" s="211">
        <v>23.510000228881836</v>
      </c>
      <c r="N28" s="211">
        <v>21.190000534057617</v>
      </c>
      <c r="O28" s="211">
        <v>21.979999542236328</v>
      </c>
      <c r="P28" s="211">
        <v>20.200000762939453</v>
      </c>
      <c r="Q28" s="211">
        <v>19.350000381469727</v>
      </c>
      <c r="R28" s="211">
        <v>18.68000030517578</v>
      </c>
      <c r="S28" s="211">
        <v>17.920000076293945</v>
      </c>
      <c r="T28" s="211">
        <v>18.1299991607666</v>
      </c>
      <c r="U28" s="211">
        <v>17.5</v>
      </c>
      <c r="V28" s="211">
        <v>16.8700008392334</v>
      </c>
      <c r="W28" s="211">
        <v>16.31999969482422</v>
      </c>
      <c r="X28" s="211">
        <v>17.600000381469727</v>
      </c>
      <c r="Y28" s="211">
        <v>17.209999084472656</v>
      </c>
      <c r="Z28" s="218">
        <f t="shared" si="0"/>
        <v>18.452500104904175</v>
      </c>
      <c r="AA28" s="151">
        <v>24.770000457763672</v>
      </c>
      <c r="AB28" s="152" t="s">
        <v>430</v>
      </c>
      <c r="AC28" s="2">
        <v>26</v>
      </c>
      <c r="AD28" s="151">
        <v>15.4399995803833</v>
      </c>
      <c r="AE28" s="257" t="s">
        <v>447</v>
      </c>
      <c r="AF28" s="1"/>
    </row>
    <row r="29" spans="1:32" ht="11.25" customHeight="1">
      <c r="A29" s="219">
        <v>27</v>
      </c>
      <c r="B29" s="211">
        <v>16.6200008392334</v>
      </c>
      <c r="C29" s="211">
        <v>16.8700008392334</v>
      </c>
      <c r="D29" s="211">
        <v>16.84000015258789</v>
      </c>
      <c r="E29" s="211">
        <v>16.399999618530273</v>
      </c>
      <c r="F29" s="211">
        <v>16.479999542236328</v>
      </c>
      <c r="G29" s="211">
        <v>16.479999542236328</v>
      </c>
      <c r="H29" s="211">
        <v>16.84000015258789</v>
      </c>
      <c r="I29" s="211">
        <v>16.920000076293945</v>
      </c>
      <c r="J29" s="211">
        <v>16.850000381469727</v>
      </c>
      <c r="K29" s="211">
        <v>16.90999984741211</v>
      </c>
      <c r="L29" s="211">
        <v>16.889999389648438</v>
      </c>
      <c r="M29" s="211">
        <v>17.219999313354492</v>
      </c>
      <c r="N29" s="211">
        <v>17.389999389648438</v>
      </c>
      <c r="O29" s="211">
        <v>17.139999389648438</v>
      </c>
      <c r="P29" s="211">
        <v>16.90999984741211</v>
      </c>
      <c r="Q29" s="211">
        <v>16.43000030517578</v>
      </c>
      <c r="R29" s="211">
        <v>16.270000457763672</v>
      </c>
      <c r="S29" s="211">
        <v>16.3700008392334</v>
      </c>
      <c r="T29" s="211">
        <v>16.549999237060547</v>
      </c>
      <c r="U29" s="211">
        <v>16.670000076293945</v>
      </c>
      <c r="V29" s="211">
        <v>15.5</v>
      </c>
      <c r="W29" s="211">
        <v>15.149999618530273</v>
      </c>
      <c r="X29" s="211">
        <v>15.199999809265137</v>
      </c>
      <c r="Y29" s="211">
        <v>15.680000305175781</v>
      </c>
      <c r="Z29" s="218">
        <f t="shared" si="0"/>
        <v>16.524166623751324</v>
      </c>
      <c r="AA29" s="151">
        <v>17.600000381469727</v>
      </c>
      <c r="AB29" s="152" t="s">
        <v>157</v>
      </c>
      <c r="AC29" s="2">
        <v>27</v>
      </c>
      <c r="AD29" s="151">
        <v>14.84000015258789</v>
      </c>
      <c r="AE29" s="257" t="s">
        <v>448</v>
      </c>
      <c r="AF29" s="1"/>
    </row>
    <row r="30" spans="1:32" ht="11.25" customHeight="1">
      <c r="A30" s="219">
        <v>28</v>
      </c>
      <c r="B30" s="211">
        <v>15.960000038146973</v>
      </c>
      <c r="C30" s="211">
        <v>15.9399995803833</v>
      </c>
      <c r="D30" s="211">
        <v>15.850000381469727</v>
      </c>
      <c r="E30" s="211">
        <v>15.880000114440918</v>
      </c>
      <c r="F30" s="211">
        <v>15.890000343322754</v>
      </c>
      <c r="G30" s="211">
        <v>16.059999465942383</v>
      </c>
      <c r="H30" s="211">
        <v>17.610000610351562</v>
      </c>
      <c r="I30" s="211">
        <v>18.329999923706055</v>
      </c>
      <c r="J30" s="211">
        <v>19.290000915527344</v>
      </c>
      <c r="K30" s="211">
        <v>20.5</v>
      </c>
      <c r="L30" s="211">
        <v>20.920000076293945</v>
      </c>
      <c r="M30" s="211">
        <v>20.6200008392334</v>
      </c>
      <c r="N30" s="211">
        <v>21.049999237060547</v>
      </c>
      <c r="O30" s="211">
        <v>20.75</v>
      </c>
      <c r="P30" s="211">
        <v>20.020000457763672</v>
      </c>
      <c r="Q30" s="211">
        <v>19.389999389648438</v>
      </c>
      <c r="R30" s="211">
        <v>18.459999084472656</v>
      </c>
      <c r="S30" s="211">
        <v>17.950000762939453</v>
      </c>
      <c r="T30" s="211">
        <v>18.049999237060547</v>
      </c>
      <c r="U30" s="211">
        <v>18.450000762939453</v>
      </c>
      <c r="V30" s="211">
        <v>17.989999771118164</v>
      </c>
      <c r="W30" s="211">
        <v>17.979999542236328</v>
      </c>
      <c r="X30" s="211">
        <v>18.719999313354492</v>
      </c>
      <c r="Y30" s="211">
        <v>19.700000762939453</v>
      </c>
      <c r="Z30" s="218">
        <f t="shared" si="0"/>
        <v>18.390000025431316</v>
      </c>
      <c r="AA30" s="151">
        <v>21.809999465942383</v>
      </c>
      <c r="AB30" s="152" t="s">
        <v>76</v>
      </c>
      <c r="AC30" s="2">
        <v>28</v>
      </c>
      <c r="AD30" s="151">
        <v>15.59000015258789</v>
      </c>
      <c r="AE30" s="257" t="s">
        <v>449</v>
      </c>
      <c r="AF30" s="1"/>
    </row>
    <row r="31" spans="1:32" ht="11.25" customHeight="1">
      <c r="A31" s="219">
        <v>29</v>
      </c>
      <c r="B31" s="211">
        <v>19.030000686645508</v>
      </c>
      <c r="C31" s="211">
        <v>19.809999465942383</v>
      </c>
      <c r="D31" s="211">
        <v>19.280000686645508</v>
      </c>
      <c r="E31" s="211">
        <v>19.190000534057617</v>
      </c>
      <c r="F31" s="211">
        <v>18.75</v>
      </c>
      <c r="G31" s="211">
        <v>18.639999389648438</v>
      </c>
      <c r="H31" s="211">
        <v>18.8700008392334</v>
      </c>
      <c r="I31" s="211">
        <v>19.170000076293945</v>
      </c>
      <c r="J31" s="211">
        <v>19.989999771118164</v>
      </c>
      <c r="K31" s="211">
        <v>21.670000076293945</v>
      </c>
      <c r="L31" s="211">
        <v>20.690000534057617</v>
      </c>
      <c r="M31" s="211">
        <v>20.450000762939453</v>
      </c>
      <c r="N31" s="211">
        <v>21.329999923706055</v>
      </c>
      <c r="O31" s="211">
        <v>20.280000686645508</v>
      </c>
      <c r="P31" s="211">
        <v>20.239999771118164</v>
      </c>
      <c r="Q31" s="211">
        <v>19.8700008392334</v>
      </c>
      <c r="R31" s="211">
        <v>19.3799991607666</v>
      </c>
      <c r="S31" s="211">
        <v>18.799999237060547</v>
      </c>
      <c r="T31" s="211">
        <v>18.5</v>
      </c>
      <c r="U31" s="211">
        <v>18.059999465942383</v>
      </c>
      <c r="V31" s="211">
        <v>18.260000228881836</v>
      </c>
      <c r="W31" s="211">
        <v>18.25</v>
      </c>
      <c r="X31" s="211">
        <v>17.860000610351562</v>
      </c>
      <c r="Y31" s="211">
        <v>17.860000610351562</v>
      </c>
      <c r="Z31" s="218">
        <f t="shared" si="0"/>
        <v>19.3429168065389</v>
      </c>
      <c r="AA31" s="151">
        <v>21.799999237060547</v>
      </c>
      <c r="AB31" s="152" t="s">
        <v>217</v>
      </c>
      <c r="AC31" s="2">
        <v>29</v>
      </c>
      <c r="AD31" s="151">
        <v>17.75</v>
      </c>
      <c r="AE31" s="257" t="s">
        <v>105</v>
      </c>
      <c r="AF31" s="1"/>
    </row>
    <row r="32" spans="1:32" ht="11.25" customHeight="1">
      <c r="A32" s="219">
        <v>30</v>
      </c>
      <c r="B32" s="211">
        <v>17.43000030517578</v>
      </c>
      <c r="C32" s="211">
        <v>17.239999771118164</v>
      </c>
      <c r="D32" s="211">
        <v>17.149999618530273</v>
      </c>
      <c r="E32" s="211">
        <v>17</v>
      </c>
      <c r="F32" s="211">
        <v>16.5</v>
      </c>
      <c r="G32" s="211">
        <v>16.3799991607666</v>
      </c>
      <c r="H32" s="211">
        <v>16.360000610351562</v>
      </c>
      <c r="I32" s="211">
        <v>16.329999923706055</v>
      </c>
      <c r="J32" s="211">
        <v>16.139999389648438</v>
      </c>
      <c r="K32" s="211">
        <v>16.600000381469727</v>
      </c>
      <c r="L32" s="211">
        <v>16.8799991607666</v>
      </c>
      <c r="M32" s="211">
        <v>16.729999542236328</v>
      </c>
      <c r="N32" s="211">
        <v>16.670000076293945</v>
      </c>
      <c r="O32" s="211">
        <v>16.329999923706055</v>
      </c>
      <c r="P32" s="211">
        <v>16.31999969482422</v>
      </c>
      <c r="Q32" s="211">
        <v>16.8799991607666</v>
      </c>
      <c r="R32" s="211">
        <v>16.020000457763672</v>
      </c>
      <c r="S32" s="211">
        <v>15.789999961853027</v>
      </c>
      <c r="T32" s="211">
        <v>15.069999694824219</v>
      </c>
      <c r="U32" s="211">
        <v>14.770000457763672</v>
      </c>
      <c r="V32" s="211">
        <v>14.970000267028809</v>
      </c>
      <c r="W32" s="211">
        <v>15.050000190734863</v>
      </c>
      <c r="X32" s="211">
        <v>14.970000267028809</v>
      </c>
      <c r="Y32" s="211">
        <v>15.529999732971191</v>
      </c>
      <c r="Z32" s="218">
        <f t="shared" si="0"/>
        <v>16.21291657288869</v>
      </c>
      <c r="AA32" s="151">
        <v>17.889999389648438</v>
      </c>
      <c r="AB32" s="152" t="s">
        <v>295</v>
      </c>
      <c r="AC32" s="2">
        <v>30</v>
      </c>
      <c r="AD32" s="151">
        <v>14.729999542236328</v>
      </c>
      <c r="AE32" s="257" t="s">
        <v>450</v>
      </c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16.339333279927573</v>
      </c>
      <c r="C34" s="221">
        <f t="shared" si="1"/>
        <v>16.268666744232178</v>
      </c>
      <c r="D34" s="221">
        <f t="shared" si="1"/>
        <v>16.196333376566567</v>
      </c>
      <c r="E34" s="221">
        <f t="shared" si="1"/>
        <v>16.2603333791097</v>
      </c>
      <c r="F34" s="221">
        <f t="shared" si="1"/>
        <v>15.999000072479248</v>
      </c>
      <c r="G34" s="221">
        <f t="shared" si="1"/>
        <v>16.135999806722005</v>
      </c>
      <c r="H34" s="221">
        <f t="shared" si="1"/>
        <v>17.522666708628336</v>
      </c>
      <c r="I34" s="221">
        <f t="shared" si="1"/>
        <v>18.923000144958497</v>
      </c>
      <c r="J34" s="221">
        <f t="shared" si="1"/>
        <v>20.13700008392334</v>
      </c>
      <c r="K34" s="221">
        <f t="shared" si="1"/>
        <v>20.940000089009605</v>
      </c>
      <c r="L34" s="221">
        <f t="shared" si="1"/>
        <v>21.386333401997884</v>
      </c>
      <c r="M34" s="221">
        <f t="shared" si="1"/>
        <v>21.366333389282225</v>
      </c>
      <c r="N34" s="221">
        <f t="shared" si="1"/>
        <v>21.213333257039388</v>
      </c>
      <c r="O34" s="221">
        <f t="shared" si="1"/>
        <v>20.72999998728434</v>
      </c>
      <c r="P34" s="221">
        <f t="shared" si="1"/>
        <v>20.053000005086265</v>
      </c>
      <c r="Q34" s="221">
        <f t="shared" si="1"/>
        <v>19.225333340962727</v>
      </c>
      <c r="R34" s="221">
        <f>AVERAGE(R3:R33)</f>
        <v>18.372666613260904</v>
      </c>
      <c r="S34" s="221">
        <f aca="true" t="shared" si="2" ref="S34:Y34">AVERAGE(S3:S33)</f>
        <v>17.525000031789144</v>
      </c>
      <c r="T34" s="221">
        <f t="shared" si="2"/>
        <v>17.06366662979126</v>
      </c>
      <c r="U34" s="221">
        <f t="shared" si="2"/>
        <v>16.807999897003175</v>
      </c>
      <c r="V34" s="221">
        <f t="shared" si="2"/>
        <v>16.570000076293944</v>
      </c>
      <c r="W34" s="221">
        <f t="shared" si="2"/>
        <v>16.432000001271565</v>
      </c>
      <c r="X34" s="221">
        <f t="shared" si="2"/>
        <v>16.48166675567627</v>
      </c>
      <c r="Y34" s="221">
        <f t="shared" si="2"/>
        <v>16.436333497365315</v>
      </c>
      <c r="Z34" s="221">
        <f>AVERAGE(B3:Y33)</f>
        <v>18.09941669040256</v>
      </c>
      <c r="AA34" s="222">
        <f>(AVERAGE(最高))</f>
        <v>22.58866653442383</v>
      </c>
      <c r="AB34" s="223"/>
      <c r="AC34" s="224"/>
      <c r="AD34" s="222">
        <f>(AVERAGE(最低))</f>
        <v>14.939999993642171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4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27.270000457763672</v>
      </c>
      <c r="C46" s="3">
        <v>8</v>
      </c>
      <c r="D46" s="159" t="s">
        <v>266</v>
      </c>
      <c r="E46" s="201"/>
      <c r="F46" s="156"/>
      <c r="G46" s="157">
        <f>MIN(最低)</f>
        <v>10.949999809265137</v>
      </c>
      <c r="H46" s="3">
        <v>18</v>
      </c>
      <c r="I46" s="259" t="s">
        <v>442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2010-01-08T04:47:01Z</cp:lastPrinted>
  <dcterms:created xsi:type="dcterms:W3CDTF">1998-01-05T04:07:11Z</dcterms:created>
  <dcterms:modified xsi:type="dcterms:W3CDTF">2010-03-25T04:49:50Z</dcterms:modified>
  <cp:category/>
  <cp:version/>
  <cp:contentType/>
  <cp:contentStatus/>
</cp:coreProperties>
</file>